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4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6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7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206\"/>
    </mc:Choice>
  </mc:AlternateContent>
  <xr:revisionPtr revIDLastSave="0" documentId="13_ncr:1_{AF2D61A5-4791-49CE-B1E1-30CCEEE0C644}" xr6:coauthVersionLast="47" xr6:coauthVersionMax="47" xr10:uidLastSave="{00000000-0000-0000-0000-000000000000}"/>
  <bookViews>
    <workbookView xWindow="-120" yWindow="-120" windowWidth="29040" windowHeight="15840" tabRatio="909" firstSheet="12" activeTab="20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295" r:id="rId9"/>
    <sheet name="G10" sheetId="296" r:id="rId10"/>
    <sheet name="G11" sheetId="297" r:id="rId11"/>
    <sheet name="G12" sheetId="298" r:id="rId12"/>
    <sheet name="G13" sheetId="299" r:id="rId13"/>
    <sheet name="G14" sheetId="300" r:id="rId14"/>
    <sheet name="G15" sheetId="301" r:id="rId15"/>
    <sheet name="G16" sheetId="304" r:id="rId16"/>
    <sheet name="G17" sheetId="302" r:id="rId17"/>
    <sheet name="G18" sheetId="303" r:id="rId18"/>
    <sheet name="Cuadro 1" sheetId="305" r:id="rId19"/>
    <sheet name="Cuadro 2" sheetId="291" r:id="rId20"/>
    <sheet name="Cuadro 3" sheetId="292" r:id="rId21"/>
    <sheet name="G20." sheetId="308" state="hidden" r:id="rId22"/>
    <sheet name="G19" sheetId="309" r:id="rId23"/>
    <sheet name="G21." sheetId="310" state="hidden" r:id="rId24"/>
    <sheet name="PARTICIPACION" sheetId="293" r:id="rId25"/>
    <sheet name="Tabla Final" sheetId="294" r:id="rId26"/>
    <sheet name="Lista de preguntas" sheetId="272" r:id="rId27"/>
    <sheet name="G20A" sheetId="201" state="hidden" r:id="rId28"/>
    <sheet name="G20B" sheetId="202" state="hidden" r:id="rId29"/>
    <sheet name="G20C" sheetId="203" state="hidden" r:id="rId30"/>
    <sheet name="G7A" sheetId="177" state="hidden" r:id="rId31"/>
    <sheet name="G7B" sheetId="178" state="hidden" r:id="rId32"/>
    <sheet name="G7C" sheetId="179" state="hidden" r:id="rId33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30" hidden="1">G7A!$A$6:$C$6</definedName>
    <definedName name="_xlnm._FilterDatabase" localSheetId="31" hidden="1">G7B!#REF!</definedName>
    <definedName name="_xlnm._FilterDatabase" localSheetId="32" hidden="1">G7C!#REF!</definedName>
    <definedName name="_xlnm._FilterDatabase" localSheetId="24" hidden="1">PARTICIPACION!$A$5:$BC$37</definedName>
    <definedName name="_xlnm.Print_Area" localSheetId="18">'Cuadro 1'!$A$6:$J$28</definedName>
    <definedName name="_xlnm.Print_Area" localSheetId="19">'Cuadro 2'!$A$7:$I$26</definedName>
    <definedName name="_xlnm.Print_Area" localSheetId="20">'Cuadro 3'!$A$6:$K$27</definedName>
    <definedName name="_xlnm.Print_Area" localSheetId="0">'G1'!$L$10:$Y$55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'G14'!$E$6:$R$55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22">'G19'!$F$5:$M$26</definedName>
    <definedName name="_xlnm.Print_Area" localSheetId="1">'G2'!$O$9:$AC$63</definedName>
    <definedName name="_xlnm.Print_Area" localSheetId="2">'G3'!$O$10:$Y$58</definedName>
    <definedName name="_xlnm.Print_Area" localSheetId="3">'G4'!$R$2:$AO$65</definedName>
    <definedName name="_xlnm.Print_Area" localSheetId="4">'G5'!$AV$8:$BF$63</definedName>
    <definedName name="_xlnm.Print_Area" localSheetId="5">'G6'!$AJ$8:$BK$43</definedName>
    <definedName name="_xlnm.Print_Area" localSheetId="6">'G7'!$K$5:$U$60</definedName>
    <definedName name="_xlnm.Print_Area" localSheetId="30">G7A!$B$22:$F$58</definedName>
    <definedName name="_xlnm.Print_Area" localSheetId="31">G7B!$B$16:$H$51</definedName>
    <definedName name="_xlnm.Print_Area" localSheetId="32">G7C!$B$16:$H$54</definedName>
    <definedName name="_xlnm.Print_Area" localSheetId="7">'G8'!$H$1:$AA$57</definedName>
    <definedName name="_xlnm.Print_Area" localSheetId="8">'G9'!$I$7:$R$42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300" l="1"/>
  <c r="B19" i="300"/>
  <c r="B13" i="300"/>
  <c r="H64" i="298"/>
  <c r="H64" i="297"/>
  <c r="H65" i="296"/>
  <c r="H65" i="295"/>
  <c r="BD68" i="293" l="1"/>
  <c r="BD67" i="293"/>
  <c r="BD66" i="293"/>
  <c r="BD65" i="293"/>
  <c r="BC68" i="293"/>
  <c r="BC67" i="293"/>
  <c r="BC66" i="293"/>
  <c r="BC65" i="293"/>
  <c r="H63" i="298" l="1"/>
  <c r="H63" i="297"/>
  <c r="H64" i="296"/>
  <c r="H64" i="295"/>
  <c r="BB68" i="293" l="1"/>
  <c r="BB67" i="293"/>
  <c r="BB66" i="293"/>
  <c r="BB65" i="293"/>
  <c r="C40" i="304" l="1"/>
  <c r="H62" i="298"/>
  <c r="H62" i="297"/>
  <c r="H63" i="295"/>
  <c r="H63" i="296"/>
  <c r="H62" i="295"/>
  <c r="BA68" i="293" l="1"/>
  <c r="BA67" i="293"/>
  <c r="BA66" i="293"/>
  <c r="BA65" i="293"/>
  <c r="D14" i="292"/>
  <c r="D14" i="291"/>
  <c r="D14" i="305"/>
  <c r="C42" i="304"/>
  <c r="C8" i="300"/>
  <c r="H61" i="298"/>
  <c r="H61" i="296"/>
  <c r="H62" i="296"/>
  <c r="H60" i="298" l="1"/>
  <c r="H60" i="297"/>
  <c r="H61" i="297"/>
  <c r="H61" i="295"/>
  <c r="AZ68" i="293" l="1"/>
  <c r="AZ67" i="293"/>
  <c r="AZ66" i="293"/>
  <c r="AZ65" i="293"/>
  <c r="AY68" i="293" l="1"/>
  <c r="AY67" i="293"/>
  <c r="AY66" i="293"/>
  <c r="AY65" i="293"/>
  <c r="H58" i="298"/>
  <c r="H59" i="298"/>
  <c r="H58" i="297"/>
  <c r="H59" i="297"/>
  <c r="H59" i="296"/>
  <c r="H60" i="296"/>
  <c r="H59" i="295"/>
  <c r="H60" i="295"/>
  <c r="AX68" i="293" l="1"/>
  <c r="AW68" i="293"/>
  <c r="AX67" i="293"/>
  <c r="AW67" i="293"/>
  <c r="AX66" i="293"/>
  <c r="AW66" i="293"/>
  <c r="AX65" i="293"/>
  <c r="AW65" i="293"/>
  <c r="G24" i="292"/>
  <c r="F24" i="292"/>
  <c r="E24" i="292"/>
  <c r="D24" i="292"/>
  <c r="G19" i="292"/>
  <c r="F19" i="292"/>
  <c r="E19" i="292"/>
  <c r="D19" i="292"/>
  <c r="G14" i="292"/>
  <c r="F14" i="292"/>
  <c r="E14" i="292"/>
  <c r="E24" i="291"/>
  <c r="D24" i="291"/>
  <c r="E19" i="291"/>
  <c r="D19" i="291"/>
  <c r="E14" i="291"/>
  <c r="G24" i="305"/>
  <c r="F24" i="305"/>
  <c r="E24" i="305"/>
  <c r="D24" i="305"/>
  <c r="G19" i="305"/>
  <c r="F19" i="305"/>
  <c r="E19" i="305"/>
  <c r="D19" i="305"/>
  <c r="G14" i="305"/>
  <c r="F14" i="305"/>
  <c r="E14" i="305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C42" i="302"/>
  <c r="C41" i="302"/>
  <c r="C39" i="302"/>
  <c r="C40" i="302"/>
  <c r="C35" i="302"/>
  <c r="C38" i="302"/>
  <c r="C33" i="302"/>
  <c r="C34" i="302"/>
  <c r="C37" i="302"/>
  <c r="C32" i="302"/>
  <c r="C36" i="302"/>
  <c r="C30" i="302"/>
  <c r="C29" i="302"/>
  <c r="C27" i="302"/>
  <c r="C26" i="302"/>
  <c r="C22" i="302"/>
  <c r="C28" i="302"/>
  <c r="C24" i="302"/>
  <c r="C23" i="302"/>
  <c r="C25" i="302"/>
  <c r="C21" i="302"/>
  <c r="C20" i="302"/>
  <c r="C18" i="302"/>
  <c r="C16" i="302"/>
  <c r="C17" i="302"/>
  <c r="C10" i="302"/>
  <c r="C15" i="302"/>
  <c r="C14" i="302"/>
  <c r="C13" i="302"/>
  <c r="C11" i="302"/>
  <c r="C12" i="302"/>
  <c r="C9" i="302"/>
  <c r="C8" i="302"/>
  <c r="C36" i="304"/>
  <c r="C38" i="304"/>
  <c r="C41" i="304"/>
  <c r="C39" i="304"/>
  <c r="C35" i="304"/>
  <c r="C37" i="304"/>
  <c r="C34" i="304"/>
  <c r="C33" i="304"/>
  <c r="C32" i="304"/>
  <c r="C30" i="304"/>
  <c r="C29" i="304"/>
  <c r="C25" i="304"/>
  <c r="C28" i="304"/>
  <c r="C23" i="304"/>
  <c r="C24" i="304"/>
  <c r="C26" i="304"/>
  <c r="C22" i="304"/>
  <c r="C21" i="304"/>
  <c r="C27" i="304"/>
  <c r="C20" i="304"/>
  <c r="C18" i="304"/>
  <c r="C17" i="304"/>
  <c r="C12" i="304"/>
  <c r="C14" i="304"/>
  <c r="C15" i="304"/>
  <c r="C16" i="304"/>
  <c r="C10" i="304"/>
  <c r="C11" i="304"/>
  <c r="C9" i="304"/>
  <c r="C13" i="304"/>
  <c r="C8" i="304"/>
  <c r="C24" i="300"/>
  <c r="C21" i="300"/>
  <c r="C23" i="300"/>
  <c r="C20" i="300"/>
  <c r="C19" i="300"/>
  <c r="C16" i="300"/>
  <c r="C17" i="300"/>
  <c r="C18" i="300"/>
  <c r="C15" i="300"/>
  <c r="C14" i="300"/>
  <c r="C13" i="300"/>
  <c r="C11" i="300"/>
  <c r="C10" i="300"/>
  <c r="C12" i="300"/>
  <c r="C9" i="300"/>
  <c r="H56" i="298" l="1"/>
  <c r="H57" i="298"/>
  <c r="H57" i="297"/>
  <c r="H58" i="296"/>
  <c r="H58" i="295"/>
  <c r="AV68" i="293" l="1"/>
  <c r="AV67" i="293"/>
  <c r="AV66" i="293"/>
  <c r="AV65" i="293"/>
  <c r="H55" i="298"/>
  <c r="H54" i="298"/>
  <c r="H56" i="297"/>
  <c r="H57" i="296"/>
  <c r="H57" i="295"/>
  <c r="G18" i="298" l="1"/>
  <c r="F18" i="298"/>
  <c r="E18" i="298"/>
  <c r="H7" i="298" l="1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C65" i="293" l="1"/>
  <c r="D65" i="293"/>
  <c r="E65" i="293"/>
  <c r="F65" i="293"/>
  <c r="G65" i="293"/>
  <c r="H65" i="293"/>
  <c r="I65" i="293"/>
  <c r="J65" i="293"/>
  <c r="K65" i="293"/>
  <c r="L65" i="293"/>
  <c r="M65" i="293"/>
  <c r="N65" i="293"/>
  <c r="O65" i="293"/>
  <c r="P65" i="293"/>
  <c r="Q65" i="293"/>
  <c r="R65" i="293"/>
  <c r="S65" i="293"/>
  <c r="T65" i="293"/>
  <c r="U65" i="293"/>
  <c r="V65" i="293"/>
  <c r="W65" i="293"/>
  <c r="X65" i="293"/>
  <c r="Y65" i="293"/>
  <c r="Z65" i="293"/>
  <c r="AA65" i="293"/>
  <c r="AB65" i="293"/>
  <c r="AC65" i="293"/>
  <c r="AD65" i="293"/>
  <c r="AE65" i="293"/>
  <c r="AF65" i="293"/>
  <c r="AG65" i="293"/>
  <c r="AH65" i="293"/>
  <c r="AI65" i="293"/>
  <c r="AJ65" i="293"/>
  <c r="AK65" i="293"/>
  <c r="AL65" i="293"/>
  <c r="AM65" i="293"/>
  <c r="AN65" i="293"/>
  <c r="AO65" i="293"/>
  <c r="AP65" i="293"/>
  <c r="AQ65" i="293"/>
  <c r="AR65" i="293"/>
  <c r="AS65" i="293"/>
  <c r="AT65" i="293"/>
  <c r="AU65" i="293"/>
  <c r="C66" i="293"/>
  <c r="D66" i="293"/>
  <c r="E66" i="293"/>
  <c r="F66" i="293"/>
  <c r="G66" i="293"/>
  <c r="H66" i="293"/>
  <c r="I66" i="293"/>
  <c r="J66" i="293"/>
  <c r="K66" i="293"/>
  <c r="L66" i="293"/>
  <c r="M66" i="293"/>
  <c r="N66" i="293"/>
  <c r="O66" i="293"/>
  <c r="P66" i="293"/>
  <c r="Q66" i="293"/>
  <c r="R66" i="293"/>
  <c r="S66" i="293"/>
  <c r="T66" i="293"/>
  <c r="U66" i="293"/>
  <c r="V66" i="293"/>
  <c r="W66" i="293"/>
  <c r="X66" i="293"/>
  <c r="Y66" i="293"/>
  <c r="Z66" i="293"/>
  <c r="AA66" i="293"/>
  <c r="AB66" i="293"/>
  <c r="AC66" i="293"/>
  <c r="AD66" i="293"/>
  <c r="AE66" i="293"/>
  <c r="AF66" i="293"/>
  <c r="AG66" i="293"/>
  <c r="AH66" i="293"/>
  <c r="AI66" i="293"/>
  <c r="AJ66" i="293"/>
  <c r="AK66" i="293"/>
  <c r="AL66" i="293"/>
  <c r="AM66" i="293"/>
  <c r="AN66" i="293"/>
  <c r="AO66" i="293"/>
  <c r="AP66" i="293"/>
  <c r="AQ66" i="293"/>
  <c r="AR66" i="293"/>
  <c r="AS66" i="293"/>
  <c r="AT66" i="293"/>
  <c r="AU66" i="293"/>
  <c r="C67" i="293"/>
  <c r="D67" i="293"/>
  <c r="E67" i="293"/>
  <c r="F67" i="293"/>
  <c r="G67" i="293"/>
  <c r="H67" i="293"/>
  <c r="I67" i="293"/>
  <c r="J67" i="293"/>
  <c r="K67" i="293"/>
  <c r="L67" i="293"/>
  <c r="M67" i="293"/>
  <c r="N67" i="293"/>
  <c r="O67" i="293"/>
  <c r="P67" i="293"/>
  <c r="Q67" i="293"/>
  <c r="R67" i="293"/>
  <c r="S67" i="293"/>
  <c r="T67" i="293"/>
  <c r="U67" i="293"/>
  <c r="V67" i="293"/>
  <c r="W67" i="293"/>
  <c r="X67" i="293"/>
  <c r="Y67" i="293"/>
  <c r="Z67" i="293"/>
  <c r="AA67" i="293"/>
  <c r="AB67" i="293"/>
  <c r="AC67" i="293"/>
  <c r="AD67" i="293"/>
  <c r="AE67" i="293"/>
  <c r="AF67" i="293"/>
  <c r="AG67" i="293"/>
  <c r="AH67" i="293"/>
  <c r="AI67" i="293"/>
  <c r="AJ67" i="293"/>
  <c r="AK67" i="293"/>
  <c r="AL67" i="293"/>
  <c r="AM67" i="293"/>
  <c r="AN67" i="293"/>
  <c r="AO67" i="293"/>
  <c r="AP67" i="293"/>
  <c r="AQ67" i="293"/>
  <c r="AR67" i="293"/>
  <c r="AS67" i="293"/>
  <c r="AT67" i="293"/>
  <c r="AU67" i="293"/>
  <c r="C68" i="293"/>
  <c r="D68" i="293"/>
  <c r="E68" i="293"/>
  <c r="F68" i="293"/>
  <c r="G68" i="293"/>
  <c r="H68" i="293"/>
  <c r="I68" i="293"/>
  <c r="J68" i="293"/>
  <c r="K68" i="293"/>
  <c r="L68" i="293"/>
  <c r="M68" i="293"/>
  <c r="N68" i="293"/>
  <c r="O68" i="293"/>
  <c r="P68" i="293"/>
  <c r="Q68" i="293"/>
  <c r="R68" i="293"/>
  <c r="S68" i="293"/>
  <c r="T68" i="293"/>
  <c r="U68" i="293"/>
  <c r="V68" i="293"/>
  <c r="W68" i="293"/>
  <c r="X68" i="293"/>
  <c r="Y68" i="293"/>
  <c r="Z68" i="293"/>
  <c r="AA68" i="293"/>
  <c r="AB68" i="293"/>
  <c r="AC68" i="293"/>
  <c r="AD68" i="293"/>
  <c r="AE68" i="293"/>
  <c r="AF68" i="293"/>
  <c r="AG68" i="293"/>
  <c r="AH68" i="293"/>
  <c r="AI68" i="293"/>
  <c r="AJ68" i="293"/>
  <c r="AK68" i="293"/>
  <c r="AL68" i="293"/>
  <c r="AM68" i="293"/>
  <c r="AN68" i="293"/>
  <c r="AO68" i="293"/>
  <c r="AP68" i="293"/>
  <c r="AQ68" i="293"/>
  <c r="AR68" i="293"/>
  <c r="AS68" i="293"/>
  <c r="AT68" i="293"/>
  <c r="AU68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Acevedo  Rojas Edward  Fabian</author>
    <author xml:space="preserve">María Fernanda Meneses </author>
  </authors>
  <commentList>
    <comment ref="B4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Acevedo  Rojas Edward  Fabian:</t>
        </r>
        <r>
          <rPr>
            <sz val="9"/>
            <color indexed="81"/>
            <rFont val="Tahoma"/>
            <family val="2"/>
          </rPr>
          <t xml:space="preserve">
Total respuestas
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<sst xmlns="http://schemas.openxmlformats.org/spreadsheetml/2006/main" count="1846" uniqueCount="351">
  <si>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</si>
  <si>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</si>
  <si>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</si>
  <si>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</si>
  <si>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</si>
  <si>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</si>
  <si>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</si>
  <si>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</si>
  <si>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</si>
  <si>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</si>
  <si>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</si>
  <si>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</si>
  <si>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</si>
  <si>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</si>
  <si>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</si>
  <si>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</si>
  <si>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</si>
  <si>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</si>
  <si>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</si>
  <si>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</si>
  <si>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</si>
  <si>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</si>
  <si>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</si>
  <si>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</si>
  <si>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</si>
  <si>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</si>
  <si>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</si>
  <si>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</si>
  <si>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</si>
  <si>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</si>
  <si>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</si>
  <si>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</si>
  <si>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</si>
  <si>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</si>
  <si>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</si>
  <si>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</si>
  <si>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</si>
  <si>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</si>
  <si>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</si>
  <si>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</si>
  <si>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</si>
  <si>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</si>
  <si>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</si>
  <si>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</si>
  <si>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</si>
  <si>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</si>
  <si>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</si>
  <si>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</si>
  <si>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</si>
  <si>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</si>
  <si>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</si>
  <si>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</si>
  <si>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</si>
  <si>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</si>
  <si>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</si>
  <si>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</si>
  <si>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</si>
  <si>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</si>
  <si>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</si>
  <si>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</si>
  <si>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</si>
  <si>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</si>
  <si>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</si>
  <si>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</si>
  <si>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</si>
  <si>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</si>
  <si>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</si>
  <si>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</si>
  <si>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</si>
  <si>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</si>
  <si>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</si>
  <si>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</si>
  <si>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</si>
  <si>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</si>
  <si>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</si>
  <si>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</si>
  <si>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</si>
  <si>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</si>
  <si>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</si>
  <si>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</si>
  <si>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</si>
  <si>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</si>
  <si>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</si>
  <si>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</si>
  <si>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</si>
  <si>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</si>
  <si>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</si>
  <si>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</si>
  <si>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</si>
  <si>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</si>
  <si>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</si>
  <si>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</si>
  <si>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</si>
  <si>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</si>
  <si>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</si>
  <si>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</si>
  <si>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</si>
  <si>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</si>
  <si>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</si>
  <si>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</si>
  <si>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</si>
  <si>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</si>
  <si>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</si>
  <si>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</si>
  <si>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</si>
  <si>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</si>
  <si>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</si>
  <si>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</si>
  <si>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</si>
  <si>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</si>
  <si>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</si>
  <si>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</si>
  <si>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</si>
  <si>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</si>
  <si>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</si>
  <si>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</si>
  <si>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</si>
  <si>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</si>
  <si>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</si>
  <si>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</si>
  <si>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</si>
  <si>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</si>
  <si>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</si>
  <si>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</si>
  <si>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</si>
  <si>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</si>
  <si>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</si>
  <si>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</si>
  <si>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</si>
  <si>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</si>
  <si>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</si>
  <si>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</si>
  <si>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</si>
  <si>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</si>
  <si>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</si>
  <si>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</si>
  <si>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</si>
  <si>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</si>
  <si>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</si>
  <si>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</si>
  <si>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</si>
  <si>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</si>
  <si>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</si>
  <si>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</si>
  <si>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</si>
  <si>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</si>
  <si>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</si>
  <si>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</si>
  <si>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</si>
  <si>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</si>
  <si>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</si>
  <si>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</si>
  <si>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</si>
  <si>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</si>
  <si>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</si>
  <si>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</si>
  <si>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</si>
  <si>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</si>
  <si>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</si>
  <si>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</si>
  <si>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</si>
  <si>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</si>
  <si>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</si>
  <si>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</si>
  <si>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</si>
  <si>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</si>
  <si>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</si>
  <si>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</si>
  <si>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</si>
  <si>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</si>
  <si>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</si>
  <si>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</si>
  <si>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</si>
  <si>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</si>
  <si>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</si>
  <si>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</si>
  <si>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</si>
  <si>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</si>
  <si>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</si>
  <si>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</si>
  <si>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</si>
  <si>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</si>
  <si>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</si>
  <si>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</si>
  <si>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</si>
  <si>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</si>
  <si>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</si>
  <si>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</si>
  <si>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</si>
  <si>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</si>
  <si>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</si>
  <si>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</si>
  <si>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</si>
  <si>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</si>
  <si>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</si>
  <si>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</si>
  <si>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</si>
  <si>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Financiera Juriscoop</t>
  </si>
  <si>
    <t>Coopcentral</t>
  </si>
  <si>
    <t>Cotrafa Cooperativa Financiera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</si>
  <si>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</si>
  <si>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</si>
  <si>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</si>
  <si>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</si>
  <si>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</si>
  <si>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</si>
  <si>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</si>
  <si>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</si>
  <si>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</si>
  <si>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</si>
  <si>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</si>
  <si>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</si>
  <si>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</si>
  <si>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</si>
  <si>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</si>
  <si>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</si>
  <si>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</si>
  <si>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</si>
  <si>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</si>
  <si>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</si>
  <si>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</si>
  <si>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</si>
  <si>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</si>
  <si>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</si>
  <si>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</si>
  <si>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</si>
  <si>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</si>
  <si>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</si>
  <si>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</si>
  <si>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</si>
  <si>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</si>
  <si>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</si>
  <si>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</si>
  <si>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</si>
  <si>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</si>
  <si>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</si>
  <si>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</si>
  <si>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</si>
  <si>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</si>
  <si>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</si>
  <si>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</si>
  <si>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</si>
  <si>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</si>
  <si>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</si>
  <si>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</si>
  <si>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</si>
  <si>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</si>
  <si>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</si>
  <si>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Agradecimientos</t>
  </si>
  <si>
    <t>Banco Itau</t>
  </si>
  <si>
    <t>GM Financial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</si>
  <si>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</si>
  <si>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</si>
  <si>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</si>
  <si>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</si>
  <si>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</si>
  <si>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</si>
  <si>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</si>
  <si>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</si>
  <si>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</si>
  <si>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</si>
  <si>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</si>
  <si>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</si>
  <si>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</si>
  <si>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</si>
  <si>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</si>
  <si>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</si>
  <si>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</si>
  <si>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</si>
  <si>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</si>
  <si>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</si>
  <si>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</si>
  <si>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</si>
  <si>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</si>
  <si>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</si>
  <si>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</si>
  <si>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</si>
  <si>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</si>
  <si>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</si>
  <si>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</si>
  <si>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</si>
  <si>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</si>
  <si>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</si>
  <si>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</si>
  <si>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</si>
  <si>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Seleccione los tipos de modififcación más utilizados en los últimos tres meses</t>
  </si>
  <si>
    <t>PTRE158</t>
  </si>
  <si>
    <t>MPR137</t>
  </si>
  <si>
    <t>Cuadro 3</t>
  </si>
  <si>
    <t>Actualmente, ¿cuál es el saldo de créditos modificados como proporción del saldo total de cada una de las modalidades?</t>
  </si>
  <si>
    <t>Seleccione los tipos de modificación más utilizados en los últimos tres meses</t>
  </si>
  <si>
    <t>Orden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</si>
  <si>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</si>
  <si>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</si>
  <si>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</si>
  <si>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</si>
  <si>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</si>
  <si>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</si>
  <si>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</si>
  <si>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</si>
  <si>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a2</t>
  </si>
  <si>
    <t>RA168</t>
  </si>
  <si>
    <t>RA170</t>
  </si>
  <si>
    <t>JFK Cooperativa Financiera</t>
  </si>
  <si>
    <t>Cuadro 2. Porcentaje del saldo de créditos modificados reestructurados</t>
  </si>
  <si>
    <t>Scotiabank Colpatria</t>
  </si>
  <si>
    <t>A. Comercial</t>
  </si>
  <si>
    <t>B. Consumo</t>
  </si>
  <si>
    <t>C. Vivienda</t>
  </si>
  <si>
    <t>D. Microcrédito</t>
  </si>
  <si>
    <t>A. Bancos</t>
  </si>
  <si>
    <t>B. CFC</t>
  </si>
  <si>
    <t>C. Cooperativas</t>
  </si>
  <si>
    <t xml:space="preserve">Victor: este la idea es que queden superpuestos. </t>
  </si>
  <si>
    <t>A. Consumo</t>
  </si>
  <si>
    <t>B. Comercial</t>
  </si>
  <si>
    <t>a/ Expectativas para el próximo trimestre.</t>
  </si>
  <si>
    <t xml:space="preserve">Gráfico 17. </t>
  </si>
  <si>
    <t>Principales medidas de modificación de créditos</t>
  </si>
  <si>
    <t xml:space="preserve">Gráfico 16. </t>
  </si>
  <si>
    <t>Cuadro 1. Cartera modificada como porcentaje del saldo total, por tipo de crédito e intemediario (porcentaje de respuestas)</t>
  </si>
  <si>
    <t>Cuadro 3. Cartera reestructurada como porcentaje del saldo total, por tipo de crédito e intemediario (porcentaje de respuestas)</t>
  </si>
  <si>
    <t>Principales medidas de reestructuración de créditos</t>
  </si>
  <si>
    <t>Gráfico 18. ¿En cuáles de los siguientes sectores ha realizado un mayor número de reestructuraciones de créditos?</t>
  </si>
  <si>
    <t>BBVA</t>
  </si>
  <si>
    <t>Serfinanza</t>
  </si>
  <si>
    <t>Bancamia</t>
  </si>
  <si>
    <t>Banco Coomeva</t>
  </si>
  <si>
    <t>Davivienda</t>
  </si>
  <si>
    <t>Confiar</t>
  </si>
  <si>
    <t>Cotrafa</t>
  </si>
  <si>
    <t>Cooperativa Financiera de Antioquia</t>
  </si>
  <si>
    <t>Financiera Dann Regional</t>
  </si>
  <si>
    <t>RCI Colombia</t>
  </si>
  <si>
    <t>Tuya</t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</si>
  <si>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marzo</t>
    </r>
    <r>
      <rPr>
        <sz val="10"/>
        <color theme="1"/>
        <rFont val="Times New Roman"/>
        <family val="1"/>
      </rPr>
      <t xml:space="preserve"> de 2022; cálculos del Banco de la República.</t>
    </r>
  </si>
  <si>
    <t>Las tasas de interés están muy altas</t>
  </si>
  <si>
    <t>Itau Corpbanca</t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</si>
  <si>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junio</t>
    </r>
    <r>
      <rPr>
        <sz val="10"/>
        <color theme="1"/>
        <rFont val="Times New Roman"/>
        <family val="1"/>
      </rPr>
      <t xml:space="preserve"> de 2022;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</si>
  <si>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junio </t>
    </r>
    <r>
      <rPr>
        <sz val="10"/>
        <color theme="1"/>
        <rFont val="Times New Roman"/>
        <family val="1"/>
      </rPr>
      <t>de 2022;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</si>
  <si>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Colombia,junio</t>
    </r>
    <r>
      <rPr>
        <sz val="10"/>
        <color theme="1"/>
        <rFont val="Times New Roman"/>
        <family val="1"/>
      </rPr>
      <t xml:space="preserve"> de 2022; cálculos del Banco de la República.</t>
    </r>
  </si>
  <si>
    <t>a1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</si>
  <si>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</si>
  <si>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</si>
  <si>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</si>
  <si>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Se consideran las deudas con otros establecimientos financieros</t>
  </si>
  <si>
    <t>Se consideran únicamente los créditos vigentes con la entidad</t>
  </si>
  <si>
    <t>Para los porcentajes indicados en la pregunta anterior, ¿tiene en cuenta deudas de sus clientes con otros establecimientos financieros, o únicamente los créditos vigentes con su entidad?</t>
  </si>
  <si>
    <t>¿Cuál fue la carga financiera promedio de los deudores que accedieron a nuevos créditos para las modalidades de consumo y vivienda?</t>
  </si>
  <si>
    <t>Gráfico 19</t>
  </si>
  <si>
    <t>Gráfico 19: Carga financiera promedio de los hogares que accedieron a nuevos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</si>
</sst>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  <numFmt numFmtId="173" formatCode="0.00000000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95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164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7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8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9" fillId="2" borderId="0" xfId="12" applyNumberFormat="1" applyFont="1" applyFill="1" applyAlignment="1">
      <alignment horizontal="center" vertical="center"/>
    </xf>
    <xf numFmtId="166" fontId="50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17" fontId="35" fillId="2" borderId="0" xfId="12" applyNumberFormat="1" applyFont="1" applyFill="1"/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3" fillId="2" borderId="0" xfId="12" applyNumberFormat="1" applyFont="1" applyFill="1" applyAlignment="1">
      <alignment horizontal="center" vertical="center"/>
    </xf>
    <xf numFmtId="166" fontId="43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67" fontId="31" fillId="2" borderId="0" xfId="0" applyNumberFormat="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4" fillId="0" borderId="0" xfId="300" applyFont="1"/>
    <xf numFmtId="0" fontId="55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7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6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8" fillId="2" borderId="0" xfId="0" applyFont="1" applyFill="1"/>
    <xf numFmtId="10" fontId="31" fillId="0" borderId="0" xfId="1" applyNumberFormat="1" applyFont="1"/>
    <xf numFmtId="0" fontId="46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5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0" fontId="46" fillId="2" borderId="0" xfId="0" applyFont="1" applyFill="1" applyBorder="1" applyAlignment="1">
      <alignment vertical="top" wrapText="1"/>
    </xf>
    <xf numFmtId="2" fontId="0" fillId="0" borderId="0" xfId="0" applyNumberFormat="1" applyAlignment="1">
      <alignment horizontal="right"/>
    </xf>
    <xf numFmtId="0" fontId="56" fillId="0" borderId="0" xfId="0" applyFont="1"/>
    <xf numFmtId="17" fontId="55" fillId="0" borderId="0" xfId="300" applyNumberFormat="1" applyFont="1" applyAlignment="1">
      <alignment horizontal="center" vertical="center"/>
    </xf>
    <xf numFmtId="0" fontId="55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6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31" fillId="0" borderId="0" xfId="0" applyFont="1" applyFill="1" applyBorder="1"/>
    <xf numFmtId="0" fontId="10" fillId="0" borderId="23" xfId="0" applyFont="1" applyBorder="1"/>
    <xf numFmtId="0" fontId="10" fillId="0" borderId="0" xfId="0" applyFont="1"/>
    <xf numFmtId="0" fontId="8" fillId="2" borderId="0" xfId="0" applyFont="1" applyFill="1" applyBorder="1"/>
    <xf numFmtId="0" fontId="59" fillId="0" borderId="0" xfId="0" applyFont="1"/>
    <xf numFmtId="0" fontId="61" fillId="2" borderId="0" xfId="0" applyFont="1" applyFill="1" applyBorder="1" applyAlignment="1">
      <alignment horizontal="left" vertical="top"/>
    </xf>
    <xf numFmtId="164" fontId="8" fillId="2" borderId="0" xfId="0" applyNumberFormat="1" applyFont="1" applyFill="1" applyBorder="1"/>
    <xf numFmtId="0" fontId="62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63" fillId="2" borderId="0" xfId="0" applyFont="1" applyFill="1" applyBorder="1" applyAlignment="1">
      <alignment horizontal="left" vertical="top" readingOrder="1"/>
    </xf>
    <xf numFmtId="0" fontId="8" fillId="2" borderId="0" xfId="0" applyFont="1" applyFill="1" applyBorder="1" applyAlignment="1"/>
    <xf numFmtId="0" fontId="10" fillId="2" borderId="0" xfId="0" applyFont="1" applyFill="1" applyBorder="1"/>
    <xf numFmtId="0" fontId="64" fillId="2" borderId="0" xfId="0" applyFont="1" applyFill="1" applyBorder="1"/>
    <xf numFmtId="0" fontId="61" fillId="2" borderId="0" xfId="0" applyFont="1" applyFill="1" applyBorder="1"/>
    <xf numFmtId="17" fontId="8" fillId="2" borderId="0" xfId="0" applyNumberFormat="1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NumberFormat="1" applyFont="1" applyFill="1" applyBorder="1" applyAlignment="1">
      <alignment horizontal="center"/>
    </xf>
    <xf numFmtId="2" fontId="61" fillId="2" borderId="0" xfId="21" applyNumberFormat="1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wrapText="1"/>
    </xf>
    <xf numFmtId="17" fontId="61" fillId="2" borderId="0" xfId="0" applyNumberFormat="1" applyFont="1" applyFill="1" applyBorder="1"/>
    <xf numFmtId="2" fontId="61" fillId="2" borderId="0" xfId="0" applyNumberFormat="1" applyFont="1" applyFill="1" applyBorder="1" applyAlignment="1">
      <alignment horizontal="center" vertical="center"/>
    </xf>
    <xf numFmtId="0" fontId="65" fillId="2" borderId="0" xfId="0" applyFont="1" applyFill="1" applyBorder="1"/>
    <xf numFmtId="2" fontId="61" fillId="2" borderId="0" xfId="21" applyNumberFormat="1" applyFont="1" applyFill="1" applyBorder="1"/>
    <xf numFmtId="2" fontId="61" fillId="2" borderId="0" xfId="0" applyNumberFormat="1" applyFont="1" applyFill="1" applyBorder="1" applyAlignment="1">
      <alignment horizontal="center"/>
    </xf>
    <xf numFmtId="17" fontId="61" fillId="27" borderId="0" xfId="0" applyNumberFormat="1" applyFont="1" applyFill="1" applyBorder="1"/>
    <xf numFmtId="2" fontId="61" fillId="27" borderId="0" xfId="0" applyNumberFormat="1" applyFont="1" applyFill="1" applyBorder="1" applyAlignment="1">
      <alignment horizontal="center"/>
    </xf>
    <xf numFmtId="171" fontId="8" fillId="2" borderId="0" xfId="21" applyNumberFormat="1" applyFont="1" applyFill="1" applyBorder="1"/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7" fontId="8" fillId="2" borderId="0" xfId="0" applyNumberFormat="1" applyFont="1" applyFill="1" applyAlignment="1">
      <alignment horizontal="left"/>
    </xf>
    <xf numFmtId="166" fontId="66" fillId="2" borderId="0" xfId="0" applyNumberFormat="1" applyFont="1" applyFill="1" applyAlignment="1">
      <alignment horizontal="center" vertical="center"/>
    </xf>
    <xf numFmtId="166" fontId="67" fillId="2" borderId="0" xfId="0" applyNumberFormat="1" applyFont="1" applyFill="1" applyAlignment="1">
      <alignment horizontal="center" vertical="center"/>
    </xf>
    <xf numFmtId="166" fontId="6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1" fillId="2" borderId="0" xfId="12" applyNumberFormat="1" applyFont="1" applyFill="1"/>
    <xf numFmtId="0" fontId="61" fillId="2" borderId="0" xfId="12" applyFont="1" applyFill="1" applyAlignment="1">
      <alignment horizontal="left"/>
    </xf>
    <xf numFmtId="0" fontId="61" fillId="2" borderId="0" xfId="9" applyFont="1" applyFill="1" applyAlignment="1">
      <alignment horizontal="center" vertical="top" wrapText="1"/>
    </xf>
    <xf numFmtId="0" fontId="61" fillId="2" borderId="0" xfId="9" applyFont="1" applyFill="1" applyAlignment="1">
      <alignment vertical="top" wrapText="1"/>
    </xf>
    <xf numFmtId="0" fontId="61" fillId="2" borderId="0" xfId="12" applyFont="1" applyFill="1" applyAlignment="1">
      <alignment vertical="center"/>
    </xf>
    <xf numFmtId="17" fontId="61" fillId="2" borderId="0" xfId="12" applyNumberFormat="1" applyFont="1" applyFill="1" applyAlignment="1">
      <alignment horizontal="left"/>
    </xf>
    <xf numFmtId="166" fontId="61" fillId="2" borderId="0" xfId="12" applyNumberFormat="1" applyFont="1" applyFill="1" applyAlignment="1">
      <alignment horizontal="center" vertical="center"/>
    </xf>
    <xf numFmtId="0" fontId="61" fillId="2" borderId="0" xfId="12" applyFont="1" applyFill="1"/>
    <xf numFmtId="166" fontId="66" fillId="2" borderId="0" xfId="12" applyNumberFormat="1" applyFont="1" applyFill="1" applyAlignment="1">
      <alignment horizontal="center" vertical="center"/>
    </xf>
    <xf numFmtId="166" fontId="68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17" fontId="8" fillId="0" borderId="0" xfId="0" applyNumberFormat="1" applyFont="1"/>
    <xf numFmtId="10" fontId="8" fillId="0" borderId="0" xfId="19" applyNumberFormat="1" applyFont="1"/>
    <xf numFmtId="166" fontId="8" fillId="0" borderId="0" xfId="19" applyNumberFormat="1" applyFont="1"/>
    <xf numFmtId="0" fontId="61" fillId="0" borderId="0" xfId="300" applyFont="1"/>
    <xf numFmtId="0" fontId="69" fillId="2" borderId="0" xfId="300" applyFont="1" applyFill="1"/>
    <xf numFmtId="0" fontId="61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1" fillId="2" borderId="0" xfId="11" applyNumberFormat="1" applyFont="1" applyFill="1"/>
    <xf numFmtId="0" fontId="5" fillId="0" borderId="0" xfId="300" applyFont="1"/>
    <xf numFmtId="0" fontId="69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9" fillId="0" borderId="0" xfId="300" applyFont="1"/>
    <xf numFmtId="0" fontId="70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1" fillId="2" borderId="0" xfId="254" applyFont="1" applyFill="1" applyAlignment="1">
      <alignment horizontal="center" vertical="center" wrapText="1"/>
    </xf>
    <xf numFmtId="0" fontId="61" fillId="2" borderId="0" xfId="254" applyFont="1" applyFill="1"/>
    <xf numFmtId="0" fontId="13" fillId="2" borderId="0" xfId="0" applyFont="1" applyFill="1" applyAlignment="1">
      <alignment horizontal="left" vertical="center"/>
    </xf>
    <xf numFmtId="0" fontId="69" fillId="2" borderId="0" xfId="254" applyFont="1" applyFill="1"/>
    <xf numFmtId="167" fontId="61" fillId="2" borderId="14" xfId="1" applyNumberFormat="1" applyFont="1" applyFill="1" applyBorder="1" applyAlignment="1">
      <alignment horizontal="center"/>
    </xf>
    <xf numFmtId="167" fontId="61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70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167" fontId="35" fillId="2" borderId="0" xfId="0" applyNumberFormat="1" applyFont="1" applyFill="1" applyAlignment="1">
      <alignment horizontal="center"/>
    </xf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69" fillId="2" borderId="0" xfId="0" applyFont="1" applyFill="1" applyBorder="1" applyAlignment="1">
      <alignment horizontal="left" vertical="top"/>
    </xf>
    <xf numFmtId="0" fontId="8" fillId="2" borderId="23" xfId="0" applyFont="1" applyFill="1" applyBorder="1"/>
    <xf numFmtId="0" fontId="52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0" xfId="0" applyFill="1"/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2" fontId="31" fillId="2" borderId="0" xfId="0" applyNumberFormat="1" applyFont="1" applyFill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14" fontId="31" fillId="2" borderId="0" xfId="0" applyNumberFormat="1" applyFont="1" applyFill="1"/>
    <xf numFmtId="0" fontId="33" fillId="2" borderId="0" xfId="0" applyFont="1" applyFill="1"/>
    <xf numFmtId="0" fontId="69" fillId="2" borderId="0" xfId="0" applyFont="1" applyFill="1" applyAlignment="1">
      <alignment horizontal="left" vertical="top"/>
    </xf>
    <xf numFmtId="2" fontId="31" fillId="2" borderId="0" xfId="0" applyNumberFormat="1" applyFont="1" applyFill="1" applyAlignment="1">
      <alignment horizontal="right"/>
    </xf>
    <xf numFmtId="173" fontId="31" fillId="2" borderId="0" xfId="0" applyNumberFormat="1" applyFont="1" applyFill="1"/>
    <xf numFmtId="14" fontId="0" fillId="0" borderId="0" xfId="0" applyNumberFormat="1"/>
    <xf numFmtId="0" fontId="71" fillId="0" borderId="0" xfId="0" applyFont="1"/>
    <xf numFmtId="0" fontId="0" fillId="0" borderId="0" xfId="0" applyAlignment="1">
      <alignment wrapText="1"/>
    </xf>
    <xf numFmtId="2" fontId="0" fillId="0" borderId="0" xfId="0" applyNumberFormat="1" applyFont="1"/>
    <xf numFmtId="167" fontId="0" fillId="0" borderId="0" xfId="0" applyNumberFormat="1"/>
    <xf numFmtId="17" fontId="0" fillId="0" borderId="0" xfId="0" applyNumberFormat="1"/>
    <xf numFmtId="0" fontId="31" fillId="2" borderId="0" xfId="0" applyFont="1" applyFill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6" fillId="2" borderId="0" xfId="0" applyFont="1" applyFill="1" applyBorder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17" fontId="46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5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180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79"/>
      <tableStyleElement type="headerRow" dxfId="178"/>
    </tableStyle>
  </tableStyles>
  <colors>
    <mruColors>
      <color rgb="FFEAC000"/>
      <color rgb="FF9E0000"/>
      <color rgb="FFEAB200"/>
      <color rgb="FF6E4739"/>
      <color rgb="FF7F7F7F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50.790701339412372</c:v>
                </c:pt>
                <c:pt idx="53">
                  <c:v>39.96284633776699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2-44CA-9FD8-CAE16F861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19.125418224343694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-1.0511783017290337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15.861314116608948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'G5'!$AL$7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</c:numCache>
            </c:numRef>
          </c:cat>
          <c:val>
            <c:numRef>
              <c:f>'G5'!$AL$10:$AL$199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6.6666666666666652</c:v>
                </c:pt>
                <c:pt idx="3" formatCode="0.0">
                  <c:v>2.8571428571428572</c:v>
                </c:pt>
                <c:pt idx="4" formatCode="0.0">
                  <c:v>5.5555555555555554</c:v>
                </c:pt>
                <c:pt idx="5" formatCode="0.0">
                  <c:v>4.7619047619047619</c:v>
                </c:pt>
                <c:pt idx="6" formatCode="0.0">
                  <c:v>9.5238095238095237</c:v>
                </c:pt>
                <c:pt idx="7" formatCode="0.0">
                  <c:v>6.666666666666667</c:v>
                </c:pt>
                <c:pt idx="8" formatCode="0.0">
                  <c:v>6.666666666666667</c:v>
                </c:pt>
                <c:pt idx="9" formatCode="0.0">
                  <c:v>6.666666666666667</c:v>
                </c:pt>
                <c:pt idx="10" formatCode="0.0">
                  <c:v>1.9047619047619047</c:v>
                </c:pt>
                <c:pt idx="11" formatCode="0.0">
                  <c:v>1.1111111111111112</c:v>
                </c:pt>
                <c:pt idx="12" formatCode="0.0">
                  <c:v>2.8571428571428572</c:v>
                </c:pt>
                <c:pt idx="13" formatCode="0.0">
                  <c:v>2.8571428571428568</c:v>
                </c:pt>
                <c:pt idx="14" formatCode="0.0">
                  <c:v>4.7619047619047619</c:v>
                </c:pt>
                <c:pt idx="15" formatCode="0.0">
                  <c:v>2.8571428571428568</c:v>
                </c:pt>
                <c:pt idx="16" formatCode="0.0">
                  <c:v>6.666666666666667</c:v>
                </c:pt>
                <c:pt idx="17" formatCode="0.0">
                  <c:v>6.6666666666666652</c:v>
                </c:pt>
                <c:pt idx="18" formatCode="0.0">
                  <c:v>2.8571428571428572</c:v>
                </c:pt>
                <c:pt idx="19" formatCode="0.0">
                  <c:v>0.95238095238095233</c:v>
                </c:pt>
                <c:pt idx="20" formatCode="0.0">
                  <c:v>1.9047619047619047</c:v>
                </c:pt>
                <c:pt idx="21" formatCode="0.0">
                  <c:v>0</c:v>
                </c:pt>
                <c:pt idx="22" formatCode="0.0">
                  <c:v>2.2222222222222223</c:v>
                </c:pt>
                <c:pt idx="23" formatCode="0.0">
                  <c:v>3.9999999999999996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1.3333333333333333</c:v>
                </c:pt>
                <c:pt idx="29" formatCode="0.0">
                  <c:v>2.6666666666666665</c:v>
                </c:pt>
                <c:pt idx="30" formatCode="0.0">
                  <c:v>1.3333333333333333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1.6666666666666667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0</c:v>
                </c:pt>
                <c:pt idx="39" formatCode="0.00">
                  <c:v>1.6666666666666667</c:v>
                </c:pt>
                <c:pt idx="40" formatCode="0.00">
                  <c:v>1.6666666666666667</c:v>
                </c:pt>
                <c:pt idx="41" formatCode="0.00">
                  <c:v>0</c:v>
                </c:pt>
                <c:pt idx="42" formatCode="0.00">
                  <c:v>1.3333333333333333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1.6666666666666701</c:v>
                </c:pt>
                <c:pt idx="46" formatCode="0.00">
                  <c:v>10</c:v>
                </c:pt>
                <c:pt idx="47" formatCode="0.00">
                  <c:v>8.3333333333333304</c:v>
                </c:pt>
                <c:pt idx="48" formatCode="0.00">
                  <c:v>4.4444444444444393</c:v>
                </c:pt>
                <c:pt idx="49" formatCode="0.00">
                  <c:v>3.3333333333333299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3.3333333333333299</c:v>
                </c:pt>
                <c:pt idx="53" formatCode="0.00">
                  <c:v>4</c:v>
                </c:pt>
                <c:pt idx="54" formatCode="0.00">
                  <c:v>8.3333333333333304</c:v>
                </c:pt>
                <c:pt idx="55" formatCode="0.0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</c:numCache>
            </c:numRef>
          </c:cat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  <c:pt idx="49" formatCode="0.00">
                  <c:v>1.6666666666666701</c:v>
                </c:pt>
                <c:pt idx="50" formatCode="0.00">
                  <c:v>6.6666666666666696</c:v>
                </c:pt>
                <c:pt idx="51" formatCode="0.00">
                  <c:v>13.3333333333333</c:v>
                </c:pt>
                <c:pt idx="52" formatCode="0.00">
                  <c:v>1.6666666666666701</c:v>
                </c:pt>
                <c:pt idx="53" formatCode="0.00">
                  <c:v>9.3333333333333393</c:v>
                </c:pt>
                <c:pt idx="54" formatCode="0.00">
                  <c:v>5</c:v>
                </c:pt>
                <c:pt idx="5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ser>
          <c:idx val="7"/>
          <c:order val="7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'G5'!$A$10:$A$86</c:f>
              <c:numCache>
                <c:formatCode>mmm\-yy</c:formatCode>
                <c:ptCount val="77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</c:numCache>
              <c:extLst xmlns:c15="http://schemas.microsoft.com/office/drawing/2012/chart"/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'G5'!$A$10:$A$86</c15:sqref>
                        </c15:formulaRef>
                      </c:ext>
                    </c:extLst>
                    <c:numCache>
                      <c:formatCode>mmm\-yy</c:formatCode>
                      <c:ptCount val="77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ax val="44713"/>
          <c:min val="4215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2470024063757288"/>
          <c:h val="0.226456809238399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'G5'!$A$12:$A$65</c:f>
              <c:numCache>
                <c:formatCode>mmm\-yy</c:formatCode>
                <c:ptCount val="5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.00">
                  <c:v>21.9444444444444</c:v>
                </c:pt>
                <c:pt idx="47" formatCode="0.00">
                  <c:v>20.969696969697001</c:v>
                </c:pt>
                <c:pt idx="48" formatCode="0.00">
                  <c:v>30.370370370370399</c:v>
                </c:pt>
                <c:pt idx="49" formatCode="0.00">
                  <c:v>22.605820105820101</c:v>
                </c:pt>
                <c:pt idx="50" formatCode="0.00">
                  <c:v>27.7777777777778</c:v>
                </c:pt>
                <c:pt idx="51" formatCode="0.00">
                  <c:v>28.148148148148099</c:v>
                </c:pt>
                <c:pt idx="52" formatCode="0.00">
                  <c:v>28.148148148148099</c:v>
                </c:pt>
                <c:pt idx="53" formatCode="0.00">
                  <c:v>26.6666666666667</c:v>
                </c:pt>
                <c:pt idx="54" formatCode="0.00">
                  <c:v>27.7777777777778</c:v>
                </c:pt>
                <c:pt idx="55" formatCode="0.00">
                  <c:v>28.148148148148099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'G5'!$A$12:$A$65</c:f>
              <c:numCache>
                <c:formatCode>mmm\-yy</c:formatCode>
                <c:ptCount val="5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'G5'!$AA$10:$AA$199</c:f>
              <c:numCache>
                <c:formatCode>General</c:formatCode>
                <c:ptCount val="190"/>
                <c:pt idx="0" formatCode="0.0">
                  <c:v>1.5584415584415585</c:v>
                </c:pt>
                <c:pt idx="2" formatCode="0.0">
                  <c:v>2.4561403508771931</c:v>
                </c:pt>
                <c:pt idx="3" formatCode="0.0">
                  <c:v>2.070175438596491</c:v>
                </c:pt>
                <c:pt idx="4" formatCode="0.0">
                  <c:v>2.6031746031746033</c:v>
                </c:pt>
                <c:pt idx="5" formatCode="0.0">
                  <c:v>3.6363636363636362</c:v>
                </c:pt>
                <c:pt idx="6" formatCode="0.0">
                  <c:v>3.0303030303030307</c:v>
                </c:pt>
                <c:pt idx="7" formatCode="0.0">
                  <c:v>3.3333333333333339</c:v>
                </c:pt>
                <c:pt idx="8" formatCode="0.0">
                  <c:v>1.4035087719298245</c:v>
                </c:pt>
                <c:pt idx="9" formatCode="0.0">
                  <c:v>1.1764705882352942</c:v>
                </c:pt>
                <c:pt idx="10" formatCode="0.0">
                  <c:v>5</c:v>
                </c:pt>
                <c:pt idx="11" formatCode="0.0">
                  <c:v>3.3333333333333335</c:v>
                </c:pt>
                <c:pt idx="12" formatCode="0.0">
                  <c:v>3.3333333333333335</c:v>
                </c:pt>
                <c:pt idx="13" formatCode="0.0">
                  <c:v>2.3809523809523809</c:v>
                </c:pt>
                <c:pt idx="14" formatCode="0.0">
                  <c:v>4.8888888888888893</c:v>
                </c:pt>
                <c:pt idx="15" formatCode="0.0">
                  <c:v>3.2380952380952377</c:v>
                </c:pt>
                <c:pt idx="16" formatCode="0.0">
                  <c:v>3.0769230769230771</c:v>
                </c:pt>
                <c:pt idx="17" formatCode="0.0">
                  <c:v>7.9444444444444446</c:v>
                </c:pt>
                <c:pt idx="18" formatCode="0.0">
                  <c:v>5.416666666666667</c:v>
                </c:pt>
                <c:pt idx="19" formatCode="0.0">
                  <c:v>9.3333333333333339</c:v>
                </c:pt>
                <c:pt idx="20" formatCode="0.0">
                  <c:v>9.0250544662309355</c:v>
                </c:pt>
                <c:pt idx="21" formatCode="0.0">
                  <c:v>5.7777777777777777</c:v>
                </c:pt>
                <c:pt idx="22" formatCode="0.0">
                  <c:v>6.6329966329966323</c:v>
                </c:pt>
                <c:pt idx="23" formatCode="0.0">
                  <c:v>3.0303030303030298</c:v>
                </c:pt>
                <c:pt idx="24" formatCode="0.0">
                  <c:v>8.5714285714285712</c:v>
                </c:pt>
                <c:pt idx="25" formatCode="0.0">
                  <c:v>8.148148148148147</c:v>
                </c:pt>
                <c:pt idx="26" formatCode="0.0">
                  <c:v>7.4074074074074066</c:v>
                </c:pt>
                <c:pt idx="27" formatCode="0.0">
                  <c:v>3.8095238095238093</c:v>
                </c:pt>
                <c:pt idx="28" formatCode="0.0">
                  <c:v>6.0439560439560447</c:v>
                </c:pt>
                <c:pt idx="29" formatCode="0.0">
                  <c:v>3.0303030303030298</c:v>
                </c:pt>
                <c:pt idx="30" formatCode="0.0">
                  <c:v>6.2433862433862428</c:v>
                </c:pt>
                <c:pt idx="31" formatCode="0.0">
                  <c:v>6.666666666666667</c:v>
                </c:pt>
                <c:pt idx="32" formatCode="0.0">
                  <c:v>2.2222222222222223</c:v>
                </c:pt>
                <c:pt idx="33" formatCode="0.0">
                  <c:v>9.0909090909090917</c:v>
                </c:pt>
                <c:pt idx="34" formatCode="0.0">
                  <c:v>5.333333333333333</c:v>
                </c:pt>
                <c:pt idx="35" formatCode="0.0">
                  <c:v>6.666666666666667</c:v>
                </c:pt>
                <c:pt idx="36" formatCode="0.0">
                  <c:v>5.9259259259259265</c:v>
                </c:pt>
                <c:pt idx="37" formatCode="0.0">
                  <c:v>6.666666666666667</c:v>
                </c:pt>
                <c:pt idx="38" formatCode="0.0">
                  <c:v>5.185185185185186</c:v>
                </c:pt>
                <c:pt idx="39" formatCode="0.00">
                  <c:v>6.666666666666667</c:v>
                </c:pt>
                <c:pt idx="40" formatCode="0.00">
                  <c:v>7.0370370370370363</c:v>
                </c:pt>
                <c:pt idx="41" formatCode="0.00">
                  <c:v>3.3333333333333335</c:v>
                </c:pt>
                <c:pt idx="42" formatCode="0.00">
                  <c:v>5.833333333333333</c:v>
                </c:pt>
                <c:pt idx="43" formatCode="0.00">
                  <c:v>3.8095238095238093</c:v>
                </c:pt>
                <c:pt idx="44" formatCode="0.00">
                  <c:v>7.5</c:v>
                </c:pt>
                <c:pt idx="45" formatCode="0.00">
                  <c:v>11.1111111111111</c:v>
                </c:pt>
                <c:pt idx="46" formatCode="0.00">
                  <c:v>6.6666666666666696</c:v>
                </c:pt>
                <c:pt idx="47" formatCode="0.00">
                  <c:v>10.572390572390599</c:v>
                </c:pt>
                <c:pt idx="48" formatCode="0.00">
                  <c:v>8.8888888888888911</c:v>
                </c:pt>
                <c:pt idx="49" formatCode="0.00">
                  <c:v>7.6851851851851896</c:v>
                </c:pt>
                <c:pt idx="50" formatCode="0.00">
                  <c:v>12.380952380952399</c:v>
                </c:pt>
                <c:pt idx="51" formatCode="0.00">
                  <c:v>13.111111111111102</c:v>
                </c:pt>
                <c:pt idx="52" formatCode="0.00">
                  <c:v>12.592592592592599</c:v>
                </c:pt>
                <c:pt idx="53" formatCode="0.00">
                  <c:v>9.5238095238095308</c:v>
                </c:pt>
                <c:pt idx="54" formatCode="0.00">
                  <c:v>11.1111111111111</c:v>
                </c:pt>
                <c:pt idx="55" formatCode="0.00">
                  <c:v>8.1481481481481506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'G5'!$A$12:$A$65</c:f>
              <c:numCache>
                <c:formatCode>mmm\-yy</c:formatCode>
                <c:ptCount val="5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.00">
                  <c:v>16.1904761904762</c:v>
                </c:pt>
                <c:pt idx="47" formatCode="0.00">
                  <c:v>17.690235690235699</c:v>
                </c:pt>
                <c:pt idx="48" formatCode="0.00">
                  <c:v>11.1111111111111</c:v>
                </c:pt>
                <c:pt idx="49" formatCode="0.00">
                  <c:v>16.534391534391499</c:v>
                </c:pt>
                <c:pt idx="50" formatCode="0.00">
                  <c:v>15</c:v>
                </c:pt>
                <c:pt idx="51" formatCode="0.00">
                  <c:v>8.2962962962962994</c:v>
                </c:pt>
                <c:pt idx="52" formatCode="0.00">
                  <c:v>11.851851851851899</c:v>
                </c:pt>
                <c:pt idx="53" formatCode="0.00">
                  <c:v>16.1904761904762</c:v>
                </c:pt>
                <c:pt idx="54" formatCode="0.00">
                  <c:v>13.3333333333333</c:v>
                </c:pt>
                <c:pt idx="55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'G5'!$A$12:$A$65</c:f>
              <c:numCache>
                <c:formatCode>mmm\-yy</c:formatCode>
                <c:ptCount val="5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.00">
                  <c:v>13.6904761904762</c:v>
                </c:pt>
                <c:pt idx="47" formatCode="0.00">
                  <c:v>14.390572390572402</c:v>
                </c:pt>
                <c:pt idx="48" formatCode="0.00">
                  <c:v>14.814814814814801</c:v>
                </c:pt>
                <c:pt idx="49" formatCode="0.00">
                  <c:v>19.007936507936499</c:v>
                </c:pt>
                <c:pt idx="50" formatCode="0.00">
                  <c:v>15.714285714285699</c:v>
                </c:pt>
                <c:pt idx="51" formatCode="0.00">
                  <c:v>16.592592592592599</c:v>
                </c:pt>
                <c:pt idx="52" formatCode="0.00">
                  <c:v>15.5555555555556</c:v>
                </c:pt>
                <c:pt idx="53" formatCode="0.00">
                  <c:v>14.285714285714299</c:v>
                </c:pt>
                <c:pt idx="54" formatCode="0.00">
                  <c:v>11.1111111111111</c:v>
                </c:pt>
                <c:pt idx="55" formatCode="0.00">
                  <c:v>15.5555555555556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'G5'!$A$12:$A$65</c:f>
              <c:numCache>
                <c:formatCode>mmm\-yy</c:formatCode>
                <c:ptCount val="5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.00">
                  <c:v>3.0158730158730203</c:v>
                </c:pt>
                <c:pt idx="47" formatCode="0.00">
                  <c:v>2</c:v>
                </c:pt>
                <c:pt idx="48" formatCode="0.00">
                  <c:v>2.9629629629629601</c:v>
                </c:pt>
                <c:pt idx="49" formatCode="0.00">
                  <c:v>4.7619047619047601</c:v>
                </c:pt>
                <c:pt idx="50" formatCode="0.00">
                  <c:v>2.7777777777777799</c:v>
                </c:pt>
                <c:pt idx="51" formatCode="0.00">
                  <c:v>2.9629629629629601</c:v>
                </c:pt>
                <c:pt idx="52" formatCode="0.00">
                  <c:v>7.4074074074074101</c:v>
                </c:pt>
                <c:pt idx="53" formatCode="0.00">
                  <c:v>6.6666666666666696</c:v>
                </c:pt>
                <c:pt idx="54" formatCode="0.00">
                  <c:v>4.4444444444444393</c:v>
                </c:pt>
                <c:pt idx="55" formatCode="0.00">
                  <c:v>1.4814814814814801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'G5'!$A$12:$A$65</c:f>
              <c:numCache>
                <c:formatCode>mmm\-yy</c:formatCode>
                <c:ptCount val="5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'G5'!$S$10:$S$200</c:f>
              <c:numCache>
                <c:formatCode>General</c:formatCode>
                <c:ptCount val="191"/>
                <c:pt idx="0" formatCode="0.0">
                  <c:v>3.8585858585858586</c:v>
                </c:pt>
                <c:pt idx="2" formatCode="0.0">
                  <c:v>4.9122807017543861</c:v>
                </c:pt>
                <c:pt idx="3" formatCode="0.0">
                  <c:v>4.0701754385964906</c:v>
                </c:pt>
                <c:pt idx="4" formatCode="0.0">
                  <c:v>5.6776460254721126</c:v>
                </c:pt>
                <c:pt idx="5" formatCode="0.0">
                  <c:v>4.8484848484848486</c:v>
                </c:pt>
                <c:pt idx="6" formatCode="0.0">
                  <c:v>3.9393939393939399</c:v>
                </c:pt>
                <c:pt idx="7" formatCode="0.0">
                  <c:v>4.4444444444444446</c:v>
                </c:pt>
                <c:pt idx="8" formatCode="0.0">
                  <c:v>3.751863318426786</c:v>
                </c:pt>
                <c:pt idx="9" formatCode="0.0">
                  <c:v>5.9133126934984519</c:v>
                </c:pt>
                <c:pt idx="10" formatCode="0.0">
                  <c:v>2.9166666666666665</c:v>
                </c:pt>
                <c:pt idx="11" formatCode="0.0">
                  <c:v>3.75</c:v>
                </c:pt>
                <c:pt idx="12" formatCode="0.0">
                  <c:v>0.95238095238095233</c:v>
                </c:pt>
                <c:pt idx="13" formatCode="0.0">
                  <c:v>2.8571428571428572</c:v>
                </c:pt>
                <c:pt idx="14" formatCode="0.0">
                  <c:v>0</c:v>
                </c:pt>
                <c:pt idx="15" formatCode="0.0">
                  <c:v>2.3809523809523809</c:v>
                </c:pt>
                <c:pt idx="16" formatCode="0.0">
                  <c:v>2.0512820512820511</c:v>
                </c:pt>
                <c:pt idx="17" formatCode="0.0">
                  <c:v>0.83333333333333337</c:v>
                </c:pt>
                <c:pt idx="18" formatCode="0.0">
                  <c:v>5</c:v>
                </c:pt>
                <c:pt idx="19" formatCode="0.0">
                  <c:v>3.1111111111111112</c:v>
                </c:pt>
                <c:pt idx="20" formatCode="0.0">
                  <c:v>2.7723311546840956</c:v>
                </c:pt>
                <c:pt idx="21" formatCode="0.0">
                  <c:v>1.7777777777777777</c:v>
                </c:pt>
                <c:pt idx="22" formatCode="0.0">
                  <c:v>3.2996632996632997</c:v>
                </c:pt>
                <c:pt idx="23" formatCode="0.0">
                  <c:v>0</c:v>
                </c:pt>
                <c:pt idx="24" formatCode="0.0">
                  <c:v>5.7142857142857144</c:v>
                </c:pt>
                <c:pt idx="25" formatCode="0.0">
                  <c:v>0</c:v>
                </c:pt>
                <c:pt idx="26" formatCode="0.0">
                  <c:v>4.4444444444444438</c:v>
                </c:pt>
                <c:pt idx="27" formatCode="0.0">
                  <c:v>3.8095238095238093</c:v>
                </c:pt>
                <c:pt idx="28" formatCode="0.0">
                  <c:v>1.4285714285714286</c:v>
                </c:pt>
                <c:pt idx="29" formatCode="0.0">
                  <c:v>3.3333333333333335</c:v>
                </c:pt>
                <c:pt idx="30" formatCode="0.0">
                  <c:v>8.306878306878307</c:v>
                </c:pt>
                <c:pt idx="31" formatCode="0.0">
                  <c:v>8.6666666666666661</c:v>
                </c:pt>
                <c:pt idx="32" formatCode="0.0">
                  <c:v>7.5</c:v>
                </c:pt>
                <c:pt idx="33" formatCode="0.0">
                  <c:v>3.4074074074074074</c:v>
                </c:pt>
                <c:pt idx="34" formatCode="0.0">
                  <c:v>0.66666666666666663</c:v>
                </c:pt>
                <c:pt idx="35" formatCode="0.0">
                  <c:v>6</c:v>
                </c:pt>
                <c:pt idx="36" formatCode="0.0">
                  <c:v>8.1481481481481488</c:v>
                </c:pt>
                <c:pt idx="37" formatCode="0.0">
                  <c:v>3.8095238095238098</c:v>
                </c:pt>
                <c:pt idx="38" formatCode="0.0">
                  <c:v>8.1481481481481488</c:v>
                </c:pt>
                <c:pt idx="39" formatCode="0.00">
                  <c:v>7.5</c:v>
                </c:pt>
                <c:pt idx="40" formatCode="0.00">
                  <c:v>5.6481481481481479</c:v>
                </c:pt>
                <c:pt idx="41" formatCode="0.00">
                  <c:v>7.5</c:v>
                </c:pt>
                <c:pt idx="42" formatCode="0.00">
                  <c:v>4.1666666666666661</c:v>
                </c:pt>
                <c:pt idx="43" formatCode="0.00">
                  <c:v>5.7142857142857135</c:v>
                </c:pt>
                <c:pt idx="44" formatCode="0.00">
                  <c:v>5</c:v>
                </c:pt>
                <c:pt idx="45" formatCode="0.00">
                  <c:v>7.7777777777777803</c:v>
                </c:pt>
                <c:pt idx="46" formatCode="0.00">
                  <c:v>13.055555555555602</c:v>
                </c:pt>
                <c:pt idx="47" formatCode="0.00">
                  <c:v>9.3872053872053893</c:v>
                </c:pt>
                <c:pt idx="48" formatCode="0.00">
                  <c:v>6.6666666666666696</c:v>
                </c:pt>
                <c:pt idx="49" formatCode="0.00">
                  <c:v>8.2142857142857206</c:v>
                </c:pt>
                <c:pt idx="50" formatCode="0.00">
                  <c:v>6.0317460317460299</c:v>
                </c:pt>
                <c:pt idx="51" formatCode="0.00">
                  <c:v>10.1111111111111</c:v>
                </c:pt>
                <c:pt idx="52" formatCode="0.00">
                  <c:v>8.1481481481481506</c:v>
                </c:pt>
                <c:pt idx="53" formatCode="0.00">
                  <c:v>6.6666666666666696</c:v>
                </c:pt>
                <c:pt idx="54" formatCode="0.00">
                  <c:v>8.8888888888888911</c:v>
                </c:pt>
                <c:pt idx="55" formatCode="0.00">
                  <c:v>5.1851851851851896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'G5'!$A$12:$A$65</c:f>
              <c:numCache>
                <c:formatCode>mmm\-yy</c:formatCode>
                <c:ptCount val="5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'G5'!$T$12:$T$65</c:f>
              <c:numCache>
                <c:formatCode>0.0</c:formatCode>
                <c:ptCount val="54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15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'G5'!$A$13:$A$65</c:f>
              <c:numCache>
                <c:formatCode>mmm\-yy</c:formatCode>
                <c:ptCount val="5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'G5'!$A$13:$A$65</c:f>
              <c:numCache>
                <c:formatCode>mmm\-yy</c:formatCode>
                <c:ptCount val="5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'G5'!$A$13:$A$65</c:f>
              <c:numCache>
                <c:formatCode>mmm\-yy</c:formatCode>
                <c:ptCount val="5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'G5'!$K$7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'G5'!$A$13:$A$65</c:f>
              <c:numCache>
                <c:formatCode>mmm\-yy</c:formatCode>
                <c:ptCount val="5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'G5'!$K$13:$K$199</c:f>
              <c:numCache>
                <c:formatCode>0.0</c:formatCode>
                <c:ptCount val="187"/>
                <c:pt idx="0">
                  <c:v>1.0526315789473684</c:v>
                </c:pt>
                <c:pt idx="1">
                  <c:v>1.091617933723197</c:v>
                </c:pt>
                <c:pt idx="2">
                  <c:v>3.9215686274509802</c:v>
                </c:pt>
                <c:pt idx="3">
                  <c:v>3.3379199633069603</c:v>
                </c:pt>
                <c:pt idx="4">
                  <c:v>2.2222222222222223</c:v>
                </c:pt>
                <c:pt idx="5">
                  <c:v>2.1052631578947367</c:v>
                </c:pt>
                <c:pt idx="6">
                  <c:v>1.1764705882352942</c:v>
                </c:pt>
                <c:pt idx="7">
                  <c:v>0.70175438596491224</c:v>
                </c:pt>
                <c:pt idx="8">
                  <c:v>3.7037037037037042</c:v>
                </c:pt>
                <c:pt idx="9">
                  <c:v>3.1746031746031753</c:v>
                </c:pt>
                <c:pt idx="10">
                  <c:v>3.1948051948051948</c:v>
                </c:pt>
                <c:pt idx="11">
                  <c:v>1.5873015873015872</c:v>
                </c:pt>
                <c:pt idx="12">
                  <c:v>4.3224728487886388</c:v>
                </c:pt>
                <c:pt idx="13">
                  <c:v>2.4424367902628772</c:v>
                </c:pt>
                <c:pt idx="14">
                  <c:v>4.1483091787439612</c:v>
                </c:pt>
                <c:pt idx="15">
                  <c:v>3.3333333333333339</c:v>
                </c:pt>
                <c:pt idx="16">
                  <c:v>5.9649122807017552</c:v>
                </c:pt>
                <c:pt idx="17">
                  <c:v>3.8095238095238093</c:v>
                </c:pt>
                <c:pt idx="18">
                  <c:v>1.8518518518518516</c:v>
                </c:pt>
                <c:pt idx="19">
                  <c:v>4.9094959621275418</c:v>
                </c:pt>
                <c:pt idx="20">
                  <c:v>4.0740740740740744</c:v>
                </c:pt>
                <c:pt idx="21">
                  <c:v>5.416666666666667</c:v>
                </c:pt>
                <c:pt idx="22">
                  <c:v>4.1025641025641022</c:v>
                </c:pt>
                <c:pt idx="23">
                  <c:v>6.666666666666667</c:v>
                </c:pt>
                <c:pt idx="24">
                  <c:v>7.4509803921568629</c:v>
                </c:pt>
                <c:pt idx="25">
                  <c:v>3.3333333333333335</c:v>
                </c:pt>
                <c:pt idx="26">
                  <c:v>2.2222222222222223</c:v>
                </c:pt>
                <c:pt idx="27">
                  <c:v>4.6209150326797381</c:v>
                </c:pt>
                <c:pt idx="28">
                  <c:v>1.4814814814814816</c:v>
                </c:pt>
                <c:pt idx="29">
                  <c:v>2.2222222222222223</c:v>
                </c:pt>
                <c:pt idx="30">
                  <c:v>2.7023809523809521</c:v>
                </c:pt>
                <c:pt idx="31">
                  <c:v>2.666666666666667</c:v>
                </c:pt>
                <c:pt idx="32">
                  <c:v>1.4692982456140351</c:v>
                </c:pt>
                <c:pt idx="33">
                  <c:v>3.0501089324618738</c:v>
                </c:pt>
                <c:pt idx="34">
                  <c:v>0</c:v>
                </c:pt>
                <c:pt idx="35">
                  <c:v>1.25</c:v>
                </c:pt>
                <c:pt idx="36" formatCode="0.00">
                  <c:v>1.8181818181818181</c:v>
                </c:pt>
                <c:pt idx="37" formatCode="0.00">
                  <c:v>1.5384615384615385</c:v>
                </c:pt>
                <c:pt idx="38" formatCode="0.00">
                  <c:v>3.3333333333333335</c:v>
                </c:pt>
                <c:pt idx="39" formatCode="0.00">
                  <c:v>0.78431372549019607</c:v>
                </c:pt>
                <c:pt idx="40" formatCode="0.00">
                  <c:v>0.47619047619047616</c:v>
                </c:pt>
                <c:pt idx="41" formatCode="0.00">
                  <c:v>0.47619047619047616</c:v>
                </c:pt>
                <c:pt idx="42" formatCode="0.00">
                  <c:v>1.6666666666666701</c:v>
                </c:pt>
                <c:pt idx="43" formatCode="0.00">
                  <c:v>5.7777777777777803</c:v>
                </c:pt>
                <c:pt idx="44" formatCode="0.00">
                  <c:v>0.66666666666666696</c:v>
                </c:pt>
                <c:pt idx="45" formatCode="0.00">
                  <c:v>3.0303030303030298</c:v>
                </c:pt>
                <c:pt idx="46" formatCode="0.00">
                  <c:v>5.1282051282051304</c:v>
                </c:pt>
                <c:pt idx="47" formatCode="0.00">
                  <c:v>7.2222222222222205</c:v>
                </c:pt>
                <c:pt idx="48" formatCode="0.00">
                  <c:v>4</c:v>
                </c:pt>
                <c:pt idx="49" formatCode="0.00">
                  <c:v>3.3333333333333299</c:v>
                </c:pt>
                <c:pt idx="50" formatCode="0.00">
                  <c:v>5.4901960784313699</c:v>
                </c:pt>
                <c:pt idx="51" formatCode="0.00">
                  <c:v>3.75</c:v>
                </c:pt>
                <c:pt idx="52" formatCode="0.00">
                  <c:v>4.8888888888888902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'G5'!$A$13:$A$65</c:f>
              <c:numCache>
                <c:formatCode>mmm\-yy</c:formatCode>
                <c:ptCount val="5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'G5'!$A$13:$A$65</c:f>
              <c:numCache>
                <c:formatCode>mmm\-yy</c:formatCode>
                <c:ptCount val="5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  <c:pt idx="52" formatCode="0.00">
                  <c:v>5.2936507936507899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'G5'!$A$13:$A$65</c:f>
              <c:numCache>
                <c:formatCode>mmm\-yy</c:formatCode>
                <c:ptCount val="5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'G5'!$E$13:$E$65</c:f>
              <c:numCache>
                <c:formatCode>0.0</c:formatCode>
                <c:ptCount val="53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0106847245180692"/>
          <c:w val="0.99034213041044139"/>
          <c:h val="0.298931527548193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713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713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713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33.146975749608124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-12.5</c:v>
                </c:pt>
                <c:pt idx="1">
                  <c:v>6.25</c:v>
                </c:pt>
                <c:pt idx="2">
                  <c:v>62.5</c:v>
                </c:pt>
                <c:pt idx="3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-16.6666666666667</c:v>
                </c:pt>
                <c:pt idx="2">
                  <c:v>-33.3333333333333</c:v>
                </c:pt>
                <c:pt idx="3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100</c:v>
                </c:pt>
                <c:pt idx="1">
                  <c:v>25</c:v>
                </c:pt>
                <c:pt idx="2">
                  <c:v>-50</c:v>
                </c:pt>
                <c:pt idx="3">
                  <c:v>-50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-53.3333333333333</c:v>
                </c:pt>
                <c:pt idx="1">
                  <c:v>-20</c:v>
                </c:pt>
                <c:pt idx="2">
                  <c:v>60</c:v>
                </c:pt>
                <c:pt idx="3">
                  <c:v>53.3333333333333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-22.2222222222222</c:v>
                </c:pt>
                <c:pt idx="1">
                  <c:v>-33.3333333333333</c:v>
                </c:pt>
                <c:pt idx="2">
                  <c:v>11.1111111111111</c:v>
                </c:pt>
                <c:pt idx="3">
                  <c:v>44.4444444444444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60</c:v>
                </c:pt>
                <c:pt idx="1">
                  <c:v>40</c:v>
                </c:pt>
                <c:pt idx="2">
                  <c:v>-20</c:v>
                </c:pt>
                <c:pt idx="3">
                  <c:v>-60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0E-4934-B622-8F42BB439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6C-4B7D-B194-46F68F4A5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43-4B28-9C9E-71E41220E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2E-4181-A365-FBA49D6C7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ax val="44713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ax val="44805"/>
          <c:min val="4188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0.35714285714285698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7.1428571428571397E-2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ax val="44805"/>
          <c:min val="4224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ax val="44805"/>
          <c:min val="4224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0.33333333333333298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0.16666666666666699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6.5547858327644963</c:v>
                </c:pt>
                <c:pt idx="53">
                  <c:v>6.8391705571630501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'G13'!$A$8:$A$14</c:f>
              <c:strCache>
                <c:ptCount val="7"/>
                <c:pt idx="0">
                  <c:v>El flujo de caja proyectado</c:v>
                </c:pt>
                <c:pt idx="1">
                  <c:v>La relación deuda-patrimonio o deuda-activos de la empresa o persona natural</c:v>
                </c:pt>
                <c:pt idx="2">
                  <c:v>Las utilidades o ingresos recientes de la empresa o persona natural</c:v>
                </c:pt>
                <c:pt idx="3">
                  <c:v>La historia de crédito del cliente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  <c:pt idx="6">
                  <c:v>La actividad económica del cliente</c:v>
                </c:pt>
              </c:strCache>
            </c:strRef>
          </c:cat>
          <c:val>
            <c:numRef>
              <c:f>'G13'!$B$8:$B$14</c:f>
              <c:numCache>
                <c:formatCode>0.00</c:formatCode>
                <c:ptCount val="7"/>
                <c:pt idx="0">
                  <c:v>27.817460317460302</c:v>
                </c:pt>
                <c:pt idx="1">
                  <c:v>22.976190476190499</c:v>
                </c:pt>
                <c:pt idx="2">
                  <c:v>22.619047619047599</c:v>
                </c:pt>
                <c:pt idx="3">
                  <c:v>14.404761904761902</c:v>
                </c:pt>
                <c:pt idx="4">
                  <c:v>6.7658730158730194</c:v>
                </c:pt>
                <c:pt idx="5">
                  <c:v>4.3055555555555598</c:v>
                </c:pt>
                <c:pt idx="6">
                  <c:v>1.1111111111111098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'G13'!$A$8:$A$14</c:f>
              <c:strCache>
                <c:ptCount val="7"/>
                <c:pt idx="0">
                  <c:v>El flujo de caja proyectado</c:v>
                </c:pt>
                <c:pt idx="1">
                  <c:v>La relación deuda-patrimonio o deuda-activos de la empresa o persona natural</c:v>
                </c:pt>
                <c:pt idx="2">
                  <c:v>Las utilidades o ingresos recientes de la empresa o persona natural</c:v>
                </c:pt>
                <c:pt idx="3">
                  <c:v>La historia de crédito del cliente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  <c:pt idx="6">
                  <c:v>La actividad económica del cliente</c:v>
                </c:pt>
              </c:strCache>
            </c:strRef>
          </c:cat>
          <c:val>
            <c:numRef>
              <c:f>'G13'!$C$8:$C$14</c:f>
              <c:numCache>
                <c:formatCode>0.00</c:formatCode>
                <c:ptCount val="7"/>
                <c:pt idx="0">
                  <c:v>11.1111111111111</c:v>
                </c:pt>
                <c:pt idx="1">
                  <c:v>27.7777777777778</c:v>
                </c:pt>
                <c:pt idx="2">
                  <c:v>20.370370370370399</c:v>
                </c:pt>
                <c:pt idx="3">
                  <c:v>33.3333333333333</c:v>
                </c:pt>
                <c:pt idx="4">
                  <c:v>1.8518518518518501</c:v>
                </c:pt>
                <c:pt idx="5">
                  <c:v>1.8518518518518501</c:v>
                </c:pt>
                <c:pt idx="6">
                  <c:v>3.7037037037037002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'G13'!$A$8:$A$14</c:f>
              <c:strCache>
                <c:ptCount val="7"/>
                <c:pt idx="0">
                  <c:v>El flujo de caja proyectado</c:v>
                </c:pt>
                <c:pt idx="1">
                  <c:v>La relación deuda-patrimonio o deuda-activos de la empresa o persona natural</c:v>
                </c:pt>
                <c:pt idx="2">
                  <c:v>Las utilidades o ingresos recientes de la empresa o persona natural</c:v>
                </c:pt>
                <c:pt idx="3">
                  <c:v>La historia de crédito del cliente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  <c:pt idx="6">
                  <c:v>La actividad económica del cliente</c:v>
                </c:pt>
              </c:strCache>
            </c:strRef>
          </c:cat>
          <c:val>
            <c:numRef>
              <c:f>'G13'!$D$8:$D$14</c:f>
              <c:numCache>
                <c:formatCode>0.00</c:formatCode>
                <c:ptCount val="7"/>
                <c:pt idx="0">
                  <c:v>30</c:v>
                </c:pt>
                <c:pt idx="1">
                  <c:v>3.3333333333333299</c:v>
                </c:pt>
                <c:pt idx="2">
                  <c:v>0</c:v>
                </c:pt>
                <c:pt idx="3">
                  <c:v>36.6666666666667</c:v>
                </c:pt>
                <c:pt idx="4">
                  <c:v>3.3333333333333299</c:v>
                </c:pt>
                <c:pt idx="5">
                  <c:v>13.3333333333333</c:v>
                </c:pt>
                <c:pt idx="6">
                  <c:v>13.3333333333333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Costo de los recursos captados</c:v>
                </c:pt>
                <c:pt idx="4">
                  <c:v>Liquidez del portafolio de activos financieros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41.6666666666667</c:v>
                </c:pt>
                <c:pt idx="1">
                  <c:v>15.7638888888889</c:v>
                </c:pt>
                <c:pt idx="2">
                  <c:v>8.6111111111111089</c:v>
                </c:pt>
                <c:pt idx="3">
                  <c:v>5.2083333333333304</c:v>
                </c:pt>
                <c:pt idx="4">
                  <c:v>1.1111111111111098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F6-4B4B-81F1-2AC402AE2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Costo de los recursos captados</c:v>
                </c:pt>
                <c:pt idx="4">
                  <c:v>Liquidez del portafolio de activos financieros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16.6666666666667</c:v>
                </c:pt>
                <c:pt idx="2">
                  <c:v>11.1111111111111</c:v>
                </c:pt>
                <c:pt idx="3">
                  <c:v>8.8888888888888911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Niveles de captación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'G14'!$B$14:$B$18</c:f>
              <c:numCache>
                <c:formatCode>_(* #,##0.0_);_(* \(#,##0.0\);_(* "-"??_);_(@_)</c:formatCode>
                <c:ptCount val="5"/>
                <c:pt idx="0">
                  <c:v>40</c:v>
                </c:pt>
                <c:pt idx="1">
                  <c:v>6.6666666666666696</c:v>
                </c:pt>
                <c:pt idx="2">
                  <c:v>0</c:v>
                </c:pt>
                <c:pt idx="3">
                  <c:v>16.6666666666667</c:v>
                </c:pt>
                <c:pt idx="4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Niveles de captación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29.166666666666703</c:v>
                </c:pt>
                <c:pt idx="1">
                  <c:v>14.5833333333333</c:v>
                </c:pt>
                <c:pt idx="2">
                  <c:v>8.3333333333333304</c:v>
                </c:pt>
                <c:pt idx="3">
                  <c:v>4.1666666666666696</c:v>
                </c:pt>
                <c:pt idx="4">
                  <c:v>2.0833333333333299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Costo de los recursos captados</c:v>
                </c:pt>
                <c:pt idx="3">
                  <c:v>Actividad económica del cliente</c:v>
                </c:pt>
              </c:strCache>
            </c:strRef>
          </c:cat>
          <c:val>
            <c:numRef>
              <c:f>'G14'!$B$20:$B$23</c:f>
              <c:numCache>
                <c:formatCode>_(* #,##0.0_);_(* \(#,##0.0\);_(* "-"??_);_(@_)</c:formatCode>
                <c:ptCount val="4"/>
                <c:pt idx="0">
                  <c:v>37.5</c:v>
                </c:pt>
                <c:pt idx="1">
                  <c:v>4.1666666666666696</c:v>
                </c:pt>
                <c:pt idx="2">
                  <c:v>8.3333333333333304</c:v>
                </c:pt>
                <c:pt idx="3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Costo de los recursos captados</c:v>
                </c:pt>
                <c:pt idx="3">
                  <c:v>Actividad económica del cliente</c:v>
                </c:pt>
              </c:strCache>
            </c:strRef>
          </c:cat>
          <c:val>
            <c:numRef>
              <c:f>'G14'!$C$20:$C$23</c:f>
              <c:numCache>
                <c:formatCode>_(* #,##0.0_);_(* \(#,##0.0\);_(* "-"??_);_(@_)</c:formatCode>
                <c:ptCount val="4"/>
                <c:pt idx="0">
                  <c:v>26.6666666666667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3-4393-BD66-DC54AE6547B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45.714285714285701</c:v>
                </c:pt>
                <c:pt idx="1">
                  <c:v>16.369047619047599</c:v>
                </c:pt>
                <c:pt idx="2">
                  <c:v>12.559523809523801</c:v>
                </c:pt>
                <c:pt idx="3">
                  <c:v>9.2261904761904798</c:v>
                </c:pt>
                <c:pt idx="4">
                  <c:v>8.5416666666666696</c:v>
                </c:pt>
                <c:pt idx="5">
                  <c:v>6.5476190476190492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40.740740740740698</c:v>
                </c:pt>
                <c:pt idx="1">
                  <c:v>7.4074074074074101</c:v>
                </c:pt>
                <c:pt idx="2">
                  <c:v>12.962962962963001</c:v>
                </c:pt>
                <c:pt idx="3">
                  <c:v>0</c:v>
                </c:pt>
                <c:pt idx="4">
                  <c:v>27.7777777777778</c:v>
                </c:pt>
                <c:pt idx="5">
                  <c:v>9.2592592592592595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6.6666666666666696</c:v>
                </c:pt>
                <c:pt idx="1">
                  <c:v>20</c:v>
                </c:pt>
                <c:pt idx="2">
                  <c:v>30</c:v>
                </c:pt>
                <c:pt idx="3">
                  <c:v>6.6666666666666696</c:v>
                </c:pt>
                <c:pt idx="4">
                  <c:v>6.6666666666666696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E-475A-A939-462BC97432BA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E-475A-A939-462BC97432BA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E-475A-A939-462BC97432BA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E-475A-A939-462BC97432B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Reducción en el monto de los pagos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Reducción de la cuota a solo 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0</c:v>
                </c:pt>
                <c:pt idx="1">
                  <c:v>6.6666666666666696</c:v>
                </c:pt>
                <c:pt idx="2">
                  <c:v>6.6666666666666696</c:v>
                </c:pt>
                <c:pt idx="3">
                  <c:v>6.6666666666666696</c:v>
                </c:pt>
                <c:pt idx="4">
                  <c:v>26.6666666666667</c:v>
                </c:pt>
                <c:pt idx="5">
                  <c:v>40</c:v>
                </c:pt>
                <c:pt idx="6">
                  <c:v>86.6666666666667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'G16'!$C$9</c15:sqref>
                  <c15:dLbl>
                    <c:idx val="-1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C9F0-4BC1-A4D1-C25E3171DB55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Reducción en el monto de los pagos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Reducción de la cuota a solo 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6.25</c:v>
                </c:pt>
                <c:pt idx="1">
                  <c:v>0</c:v>
                </c:pt>
                <c:pt idx="2">
                  <c:v>12.5</c:v>
                </c:pt>
                <c:pt idx="3">
                  <c:v>18.75</c:v>
                </c:pt>
                <c:pt idx="4">
                  <c:v>18.75</c:v>
                </c:pt>
                <c:pt idx="5">
                  <c:v>31.25</c:v>
                </c:pt>
                <c:pt idx="6">
                  <c:v>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Consolidación de créditos</c:v>
                </c:pt>
                <c:pt idx="1">
                  <c:v>Capitalización de cuotas atrasadas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'G16'!$C$26:$C$30</c:f>
              <c:numCache>
                <c:formatCode>0.00</c:formatCode>
                <c:ptCount val="5"/>
                <c:pt idx="0">
                  <c:v>0</c:v>
                </c:pt>
                <c:pt idx="1">
                  <c:v>11.1111111111111</c:v>
                </c:pt>
                <c:pt idx="2">
                  <c:v>22.2222222222222</c:v>
                </c:pt>
                <c:pt idx="3">
                  <c:v>22.2222222222222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Consolidación de créditos</c:v>
                </c:pt>
                <c:pt idx="1">
                  <c:v>Capitalización de cuotas atrasadas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'G16'!$B$26:$B$30</c:f>
              <c:numCache>
                <c:formatCode>0.00</c:formatCode>
                <c:ptCount val="5"/>
                <c:pt idx="0">
                  <c:v>16.6666666666667</c:v>
                </c:pt>
                <c:pt idx="1">
                  <c:v>0</c:v>
                </c:pt>
                <c:pt idx="2">
                  <c:v>16.6666666666667</c:v>
                </c:pt>
                <c:pt idx="3">
                  <c:v>33.3333333333333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Disminución de la tasa de interés del crédito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'G16'!$C$38:$C$42</c:f>
              <c:numCache>
                <c:formatCode>0.00</c:formatCode>
                <c:ptCount val="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Disminución de la tasa de interés del crédito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'G16'!$B$38:$B$42</c:f>
              <c:numCache>
                <c:formatCode>0.00</c:formatCode>
                <c:ptCount val="5"/>
                <c:pt idx="0">
                  <c:v>0</c:v>
                </c:pt>
                <c:pt idx="1">
                  <c:v>25</c:v>
                </c:pt>
                <c:pt idx="2">
                  <c:v>25</c:v>
                </c:pt>
                <c:pt idx="3">
                  <c:v>50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0-4727-B14C-E69109369CC2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0-4727-B14C-E69109369CC2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0-4727-B14C-E69109369CC2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0-4727-B14C-E69109369CC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Capitalización de cuotas atrasadas</c:v>
                </c:pt>
                <c:pt idx="1">
                  <c:v>Disminución de la tasa de interés del crédito</c:v>
                </c:pt>
                <c:pt idx="2">
                  <c:v>Reducción de la cuota a solo el pago de intereses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6.6666666666666696</c:v>
                </c:pt>
                <c:pt idx="1">
                  <c:v>6.6666666666666696</c:v>
                </c:pt>
                <c:pt idx="2">
                  <c:v>13.3333333333333</c:v>
                </c:pt>
                <c:pt idx="3">
                  <c:v>20</c:v>
                </c:pt>
                <c:pt idx="4">
                  <c:v>33.3333333333333</c:v>
                </c:pt>
                <c:pt idx="5">
                  <c:v>46.6666666666667</c:v>
                </c:pt>
                <c:pt idx="6">
                  <c:v>80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'G17'!$C$9</c15:sqref>
                  <c15:dLbl>
                    <c:idx val="-1"/>
                    <c:layout>
                      <c:manualLayout>
                        <c:x val="-1.959876543209804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EEDD-43BA-930E-D460E0F1653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Capitalización de cuotas atrasadas</c:v>
                </c:pt>
                <c:pt idx="1">
                  <c:v>Disminución de la tasa de interés del crédito</c:v>
                </c:pt>
                <c:pt idx="2">
                  <c:v>Reducción de la cuota a solo el pago de intereses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0</c:v>
                </c:pt>
                <c:pt idx="1">
                  <c:v>18.75</c:v>
                </c:pt>
                <c:pt idx="2">
                  <c:v>12.5</c:v>
                </c:pt>
                <c:pt idx="3">
                  <c:v>6.25</c:v>
                </c:pt>
                <c:pt idx="4">
                  <c:v>37.5</c:v>
                </c:pt>
                <c:pt idx="5">
                  <c:v>43.75</c:v>
                </c:pt>
                <c:pt idx="6">
                  <c:v>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Capitalización de cuotas atrasadas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11.1111111111111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22.2222222222222</c:v>
                </c:pt>
                <c:pt idx="5">
                  <c:v>55.5555555555556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Capitalización de cuotas atrasadas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16.6666666666667</c:v>
                </c:pt>
                <c:pt idx="5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43.140949827813301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Reducción en el monto de los pagos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'G17'!$C$37:$C$42</c:f>
              <c:numCache>
                <c:formatCode>0.00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60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Reducción en el monto de los pagos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'G17'!$B$37:$B$42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50</c:v>
                </c:pt>
                <c:pt idx="4">
                  <c:v>50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Agropecuario</c:v>
                </c:pt>
                <c:pt idx="1">
                  <c:v>Construcción</c:v>
                </c:pt>
                <c:pt idx="2">
                  <c:v>Transporte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'G18'!$D$13:$D$19</c:f>
              <c:numCache>
                <c:formatCode>General</c:formatCode>
                <c:ptCount val="7"/>
                <c:pt idx="0">
                  <c:v>7.6923076923076898</c:v>
                </c:pt>
                <c:pt idx="1">
                  <c:v>7.6923076923076898</c:v>
                </c:pt>
                <c:pt idx="2">
                  <c:v>15.384615384615399</c:v>
                </c:pt>
                <c:pt idx="3">
                  <c:v>15.384615384615399</c:v>
                </c:pt>
                <c:pt idx="4">
                  <c:v>7.6923076923076898</c:v>
                </c:pt>
                <c:pt idx="5">
                  <c:v>23.076923076923102</c:v>
                </c:pt>
                <c:pt idx="6">
                  <c:v>15.384615384615399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Agropecuario</c:v>
                </c:pt>
                <c:pt idx="1">
                  <c:v>Construcción</c:v>
                </c:pt>
                <c:pt idx="2">
                  <c:v>Transporte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'G18'!$C$13:$C$19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  <c:pt idx="5">
                  <c:v>20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Agropecuario</c:v>
                </c:pt>
                <c:pt idx="1">
                  <c:v>Construcción</c:v>
                </c:pt>
                <c:pt idx="2">
                  <c:v>Transporte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'G18'!$B$13:$B$19</c:f>
              <c:numCache>
                <c:formatCode>General</c:formatCode>
                <c:ptCount val="7"/>
                <c:pt idx="0">
                  <c:v>6.25</c:v>
                </c:pt>
                <c:pt idx="1">
                  <c:v>9.375</c:v>
                </c:pt>
                <c:pt idx="2">
                  <c:v>3.125</c:v>
                </c:pt>
                <c:pt idx="3">
                  <c:v>9.375</c:v>
                </c:pt>
                <c:pt idx="4">
                  <c:v>15.625</c:v>
                </c:pt>
                <c:pt idx="5">
                  <c:v>25</c:v>
                </c:pt>
                <c:pt idx="6">
                  <c:v>28.125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786100094683249"/>
          <c:h val="0.65157504325190096"/>
        </c:manualLayout>
      </c:layout>
      <c:lineChart>
        <c:grouping val="standard"/>
        <c:varyColors val="0"/>
        <c:ser>
          <c:idx val="0"/>
          <c:order val="0"/>
          <c:tx>
            <c:strRef>
              <c:f>'G19'!$B$4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'G19'!$A$5:$A$18</c:f>
              <c:numCache>
                <c:formatCode>mmm\-yy</c:formatCode>
                <c:ptCount val="14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</c:numCache>
            </c:numRef>
          </c:cat>
          <c:val>
            <c:numRef>
              <c:f>'G19'!$B$5:$B$18</c:f>
              <c:numCache>
                <c:formatCode>0.0</c:formatCode>
                <c:ptCount val="14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5-40EF-8A9B-D8C9EFEC862E}"/>
            </c:ext>
          </c:extLst>
        </c:ser>
        <c:ser>
          <c:idx val="1"/>
          <c:order val="1"/>
          <c:tx>
            <c:strRef>
              <c:f>'G19'!$C$4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'G19'!$A$5:$A$18</c:f>
              <c:numCache>
                <c:formatCode>mmm\-yy</c:formatCode>
                <c:ptCount val="14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</c:numCache>
            </c:numRef>
          </c:cat>
          <c:val>
            <c:numRef>
              <c:f>'G19'!$C$5:$C$18</c:f>
              <c:numCache>
                <c:formatCode>0.0</c:formatCode>
                <c:ptCount val="14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5-40EF-8A9B-D8C9EFEC862E}"/>
            </c:ext>
          </c:extLst>
        </c:ser>
        <c:ser>
          <c:idx val="2"/>
          <c:order val="2"/>
          <c:tx>
            <c:strRef>
              <c:f>'G19'!$D$4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'G19'!$A$5:$A$18</c:f>
              <c:numCache>
                <c:formatCode>mmm\-yy</c:formatCode>
                <c:ptCount val="14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</c:numCache>
            </c:numRef>
          </c:cat>
          <c:val>
            <c:numRef>
              <c:f>'G19'!$D$5:$D$18</c:f>
              <c:numCache>
                <c:formatCode>0.0</c:formatCode>
                <c:ptCount val="14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5-40EF-8A9B-D8C9EFEC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in val="2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2.6857512040312161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24.71090022709646</c:v>
                </c:pt>
                <c:pt idx="52">
                  <c:v>43.484215749183662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2.7981273491535763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ax val="44713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6B79D5-8104-4CE6-9F0E-A22423F0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mar-2022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7657</xdr:colOff>
      <xdr:row>14</xdr:row>
      <xdr:rowOff>128681</xdr:rowOff>
    </xdr:from>
    <xdr:to>
      <xdr:col>17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150110</xdr:rowOff>
    </xdr:from>
    <xdr:to>
      <xdr:col>17</xdr:col>
      <xdr:colOff>124172</xdr:colOff>
      <xdr:row>24</xdr:row>
      <xdr:rowOff>102485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35421" y="3912485"/>
          <a:ext cx="952501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745192</xdr:colOff>
      <xdr:row>36</xdr:row>
      <xdr:rowOff>166221</xdr:rowOff>
    </xdr:from>
    <xdr:to>
      <xdr:col>17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218AFA2-C001-4F36-9C33-10CF01485D47}"/>
            </a:ext>
          </a:extLst>
        </xdr:cNvPr>
        <xdr:cNvSpPr txBox="1"/>
      </xdr:nvSpPr>
      <xdr:spPr>
        <a:xfrm>
          <a:off x="20932587" y="5502089"/>
          <a:ext cx="360269" cy="33617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157371</xdr:colOff>
      <xdr:row>5</xdr:row>
      <xdr:rowOff>16565</xdr:rowOff>
    </xdr:from>
    <xdr:to>
      <xdr:col>11</xdr:col>
      <xdr:colOff>612914</xdr:colOff>
      <xdr:row>26</xdr:row>
      <xdr:rowOff>15877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E25930-CD5D-48DE-9D7A-A3857D4C9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view="pageBreakPreview" topLeftCell="N25" zoomScale="85" zoomScaleNormal="80" zoomScaleSheetLayoutView="85" workbookViewId="0">
      <selection activeCell="L13" sqref="L13:Y50"/>
    </sheetView>
  </sheetViews>
  <sheetFormatPr baseColWidth="10" defaultColWidth="11.42578125" defaultRowHeight="14.25"/>
  <cols>
    <col min="1" max="1" width="8.140625" style="15" customWidth="1"/>
    <col min="2" max="9" width="18" style="15" customWidth="1"/>
    <col min="10" max="10" width="11.42578125" style="15"/>
    <col min="11" max="11" width="18.7109375" style="15" customWidth="1"/>
    <col min="12" max="14" width="11.42578125" style="15" customWidth="1"/>
    <col min="15" max="16384" width="11.42578125" style="15"/>
  </cols>
  <sheetData>
    <row r="1" spans="1:20">
      <c r="A1" s="15" t="s">
        <v>109</v>
      </c>
    </row>
    <row r="2" spans="1:20">
      <c r="A2" s="155"/>
      <c r="B2" s="15" t="s">
        <v>138</v>
      </c>
    </row>
    <row r="3" spans="1:20">
      <c r="A3" s="15" t="s">
        <v>0</v>
      </c>
    </row>
    <row r="4" spans="1:20" ht="15" customHeight="1">
      <c r="A4" s="15" t="s">
        <v>1</v>
      </c>
      <c r="B4" s="18" t="s">
        <v>255</v>
      </c>
    </row>
    <row r="5" spans="1:20" ht="15" customHeight="1">
      <c r="A5" s="15" t="s">
        <v>16</v>
      </c>
    </row>
    <row r="7" spans="1:20">
      <c r="F7" s="15" t="s">
        <v>33</v>
      </c>
      <c r="H7" s="15" t="s">
        <v>34</v>
      </c>
    </row>
    <row r="8" spans="1:20">
      <c r="B8" s="368" t="s">
        <v>2</v>
      </c>
      <c r="C8" s="368"/>
      <c r="D8" s="368" t="s">
        <v>3</v>
      </c>
      <c r="E8" s="368"/>
      <c r="F8" s="368" t="s">
        <v>4</v>
      </c>
      <c r="G8" s="368"/>
      <c r="H8" s="368" t="s">
        <v>35</v>
      </c>
      <c r="I8" s="368"/>
    </row>
    <row r="9" spans="1:20" ht="54.75" customHeight="1">
      <c r="A9" s="231" t="s">
        <v>75</v>
      </c>
      <c r="B9" s="228" t="s">
        <v>36</v>
      </c>
      <c r="C9" s="228" t="s">
        <v>37</v>
      </c>
      <c r="D9" s="228" t="s">
        <v>38</v>
      </c>
      <c r="E9" s="228" t="s">
        <v>39</v>
      </c>
      <c r="F9" s="228" t="s">
        <v>38</v>
      </c>
      <c r="G9" s="228" t="s">
        <v>39</v>
      </c>
      <c r="H9" s="228" t="s">
        <v>38</v>
      </c>
      <c r="I9" s="228" t="s">
        <v>39</v>
      </c>
    </row>
    <row r="10" spans="1:20">
      <c r="A10" s="155">
        <v>39873</v>
      </c>
      <c r="B10" s="354">
        <v>7.4261138210334643</v>
      </c>
      <c r="C10" s="355">
        <v>-61.438514555384096</v>
      </c>
      <c r="D10" s="354">
        <v>17.490761534005461</v>
      </c>
      <c r="E10" s="355">
        <v>-25.366669212108189</v>
      </c>
      <c r="F10" s="59">
        <v>15.807002992318186</v>
      </c>
      <c r="G10" s="355">
        <v>-15.345631093088674</v>
      </c>
      <c r="H10" s="354">
        <v>63.623443757769891</v>
      </c>
      <c r="I10" s="355">
        <v>-5.7711799523784455</v>
      </c>
      <c r="L10" s="11" t="s">
        <v>20</v>
      </c>
      <c r="M10" s="354"/>
      <c r="N10" s="354"/>
      <c r="O10" s="354"/>
      <c r="P10" s="354"/>
      <c r="Q10" s="354"/>
      <c r="R10" s="354"/>
      <c r="S10" s="354"/>
      <c r="T10" s="354"/>
    </row>
    <row r="11" spans="1:20">
      <c r="A11" s="155">
        <v>39965</v>
      </c>
      <c r="B11" s="354">
        <v>3.1840525409451814</v>
      </c>
      <c r="C11" s="355">
        <v>-60.095523265261797</v>
      </c>
      <c r="D11" s="354">
        <v>14.451530743355189</v>
      </c>
      <c r="E11" s="355">
        <v>-14.146272246849984</v>
      </c>
      <c r="F11" s="59">
        <v>12.901753802658455</v>
      </c>
      <c r="G11" s="355">
        <v>-29.742854274216342</v>
      </c>
      <c r="H11" s="354">
        <v>58.592117652921985</v>
      </c>
      <c r="I11" s="355">
        <v>-10.259102049387623</v>
      </c>
      <c r="L11" s="11" t="s">
        <v>40</v>
      </c>
    </row>
    <row r="12" spans="1:20">
      <c r="A12" s="155">
        <v>40057</v>
      </c>
      <c r="B12" s="354">
        <v>0.50512871098633561</v>
      </c>
      <c r="C12" s="355">
        <v>-27.717380767674488</v>
      </c>
      <c r="D12" s="354">
        <v>4.6710985383894732</v>
      </c>
      <c r="E12" s="355">
        <v>-12.548385500673334</v>
      </c>
      <c r="F12" s="59">
        <v>12.03972712035446</v>
      </c>
      <c r="G12" s="355">
        <v>13.374501722058248</v>
      </c>
      <c r="H12" s="354">
        <v>55.075452666928328</v>
      </c>
      <c r="I12" s="355">
        <v>-16.33599968678481</v>
      </c>
    </row>
    <row r="13" spans="1:20" ht="15">
      <c r="A13" s="155">
        <v>40148</v>
      </c>
      <c r="B13" s="354">
        <v>1.4112419140821952</v>
      </c>
      <c r="C13" s="355">
        <v>-41.228947590803408</v>
      </c>
      <c r="D13" s="354">
        <v>0.52634967058895477</v>
      </c>
      <c r="E13" s="355">
        <v>-17.934611947184777</v>
      </c>
      <c r="F13" s="59">
        <v>13.416494164694015</v>
      </c>
      <c r="G13" s="355">
        <v>19.511113184206451</v>
      </c>
      <c r="H13" s="354">
        <v>24.444308171667718</v>
      </c>
      <c r="I13" s="355">
        <v>9.2553138918444589</v>
      </c>
      <c r="L13" s="3" t="s">
        <v>306</v>
      </c>
      <c r="S13" s="3" t="s">
        <v>307</v>
      </c>
    </row>
    <row r="14" spans="1:20">
      <c r="A14" s="155">
        <v>40238</v>
      </c>
      <c r="B14" s="354">
        <v>4.5739805368728348</v>
      </c>
      <c r="C14" s="355">
        <v>18.861525537696693</v>
      </c>
      <c r="D14" s="354">
        <v>0.45206453853234851</v>
      </c>
      <c r="E14" s="355">
        <v>2.3273755389688033</v>
      </c>
      <c r="F14" s="59">
        <v>15.146484936709292</v>
      </c>
      <c r="G14" s="355">
        <v>16.372880873185824</v>
      </c>
      <c r="H14" s="354">
        <v>17.189710600562471</v>
      </c>
      <c r="I14" s="355">
        <v>20.19755652690823</v>
      </c>
    </row>
    <row r="15" spans="1:20">
      <c r="A15" s="155">
        <v>40330</v>
      </c>
      <c r="B15" s="354">
        <v>8.5717185371959825</v>
      </c>
      <c r="C15" s="355">
        <v>13.340983204213099</v>
      </c>
      <c r="D15" s="354">
        <v>1.6117786593028871</v>
      </c>
      <c r="E15" s="355">
        <v>21.830743748299952</v>
      </c>
      <c r="F15" s="59">
        <v>17.247590670906575</v>
      </c>
      <c r="G15" s="355">
        <v>15.704333575435756</v>
      </c>
      <c r="H15" s="354">
        <v>11.777506178215202</v>
      </c>
      <c r="I15" s="355">
        <v>9.9862566794641285</v>
      </c>
    </row>
    <row r="16" spans="1:20">
      <c r="A16" s="155">
        <v>40422</v>
      </c>
      <c r="B16" s="354">
        <v>12.995731727908954</v>
      </c>
      <c r="C16" s="355">
        <v>24.386637161073114</v>
      </c>
      <c r="D16" s="354">
        <v>10.125428637083411</v>
      </c>
      <c r="E16" s="355">
        <v>48.923023552112419</v>
      </c>
      <c r="F16" s="59">
        <v>18.072797840063302</v>
      </c>
      <c r="G16" s="355">
        <v>10.907191897757585</v>
      </c>
      <c r="H16" s="354">
        <v>9.8153782662758982</v>
      </c>
      <c r="I16" s="355">
        <v>-15.884220633891935</v>
      </c>
    </row>
    <row r="17" spans="1:19">
      <c r="A17" s="155">
        <v>40513</v>
      </c>
      <c r="B17" s="354">
        <v>16.200468484250941</v>
      </c>
      <c r="C17" s="355">
        <v>51.806103627977549</v>
      </c>
      <c r="D17" s="354">
        <v>18.929012486700316</v>
      </c>
      <c r="E17" s="355">
        <v>55.327510635406561</v>
      </c>
      <c r="F17" s="59">
        <v>18.068356679364239</v>
      </c>
      <c r="G17" s="355">
        <v>24.44134917522965</v>
      </c>
      <c r="H17" s="354">
        <v>12.118619525126917</v>
      </c>
      <c r="I17" s="355">
        <v>28.268409921164551</v>
      </c>
    </row>
    <row r="18" spans="1:19">
      <c r="A18" s="155">
        <v>40603</v>
      </c>
      <c r="B18" s="354">
        <v>19.45686187199367</v>
      </c>
      <c r="C18" s="355">
        <v>16.538269645493749</v>
      </c>
      <c r="D18" s="354">
        <v>22.240624473816382</v>
      </c>
      <c r="E18" s="355">
        <v>13.044764596413369</v>
      </c>
      <c r="F18" s="59">
        <v>18.067946453589421</v>
      </c>
      <c r="G18" s="355">
        <v>-0.19778870166602991</v>
      </c>
      <c r="H18" s="354">
        <v>30.018507556569762</v>
      </c>
      <c r="I18" s="355">
        <v>29.813361610213661</v>
      </c>
    </row>
    <row r="19" spans="1:19">
      <c r="A19" s="155">
        <v>40695</v>
      </c>
      <c r="B19" s="354">
        <v>24.50544216217294</v>
      </c>
      <c r="C19" s="355">
        <v>58.683051118741282</v>
      </c>
      <c r="D19" s="354">
        <v>23.06240517935969</v>
      </c>
      <c r="E19" s="355">
        <v>31.621557242613296</v>
      </c>
      <c r="F19" s="59">
        <v>18.53881102265067</v>
      </c>
      <c r="G19" s="355">
        <v>27.269131132340473</v>
      </c>
      <c r="H19" s="354">
        <v>34.60840786864501</v>
      </c>
      <c r="I19" s="355">
        <v>26.256747979437161</v>
      </c>
    </row>
    <row r="20" spans="1:19">
      <c r="A20" s="155">
        <v>40787</v>
      </c>
      <c r="B20" s="354">
        <v>25.23352346496943</v>
      </c>
      <c r="C20" s="355">
        <v>29.561322591725041</v>
      </c>
      <c r="D20" s="354">
        <v>23.139248809694468</v>
      </c>
      <c r="E20" s="355">
        <v>43.515948418326772</v>
      </c>
      <c r="F20" s="59">
        <v>18.854658317031479</v>
      </c>
      <c r="G20" s="355">
        <v>23.764171922948812</v>
      </c>
      <c r="H20" s="354">
        <v>37.534865000045549</v>
      </c>
      <c r="I20" s="355">
        <v>28.382600532843284</v>
      </c>
      <c r="K20" s="35"/>
    </row>
    <row r="21" spans="1:19">
      <c r="A21" s="155">
        <v>40878</v>
      </c>
      <c r="B21" s="354">
        <v>25.047145202110421</v>
      </c>
      <c r="C21" s="355">
        <v>20.964664828486498</v>
      </c>
      <c r="D21" s="354">
        <v>18.729129326484294</v>
      </c>
      <c r="E21" s="355">
        <v>16.252556407540659</v>
      </c>
      <c r="F21" s="59">
        <v>19.605885243100253</v>
      </c>
      <c r="G21" s="355">
        <v>23.190670598412179</v>
      </c>
      <c r="H21" s="354">
        <v>38.311595104117281</v>
      </c>
      <c r="I21" s="355">
        <v>15.092215983946911</v>
      </c>
      <c r="K21" s="60"/>
    </row>
    <row r="22" spans="1:19">
      <c r="A22" s="155">
        <v>40969</v>
      </c>
      <c r="B22" s="354">
        <v>24.761273444550568</v>
      </c>
      <c r="C22" s="355">
        <v>1.9411022805851563</v>
      </c>
      <c r="D22" s="354">
        <v>16.107479691439018</v>
      </c>
      <c r="E22" s="355">
        <v>14.3595575700231</v>
      </c>
      <c r="F22" s="59">
        <v>19.548337112925672</v>
      </c>
      <c r="G22" s="355">
        <v>0.24302404871568581</v>
      </c>
      <c r="H22" s="354">
        <v>23.002930312856272</v>
      </c>
      <c r="I22" s="355">
        <v>14.522367013144786</v>
      </c>
      <c r="K22" s="60"/>
    </row>
    <row r="23" spans="1:19">
      <c r="A23" s="155">
        <v>41061</v>
      </c>
      <c r="B23" s="354">
        <v>21.148017235887306</v>
      </c>
      <c r="C23" s="355">
        <v>-18.683690483436958</v>
      </c>
      <c r="D23" s="354">
        <v>14.999727058278101</v>
      </c>
      <c r="E23" s="355">
        <v>0.29691490271196219</v>
      </c>
      <c r="F23" s="59">
        <v>18.505233329470737</v>
      </c>
      <c r="G23" s="355">
        <v>9.7276453584821052</v>
      </c>
      <c r="H23" s="354">
        <v>21.15818085438006</v>
      </c>
      <c r="I23" s="355">
        <v>-8.840094496802763</v>
      </c>
      <c r="K23" s="60"/>
    </row>
    <row r="24" spans="1:19">
      <c r="A24" s="155">
        <v>41153</v>
      </c>
      <c r="B24" s="354">
        <v>19.213272638746304</v>
      </c>
      <c r="C24" s="355">
        <v>-13.777358889603105</v>
      </c>
      <c r="D24" s="354">
        <v>12.292533744473989</v>
      </c>
      <c r="E24" s="355">
        <v>-6.2192621662344907</v>
      </c>
      <c r="F24" s="59">
        <v>14.970220953125546</v>
      </c>
      <c r="G24" s="355">
        <v>13.71374085108471</v>
      </c>
      <c r="H24" s="354">
        <v>20.781380579176066</v>
      </c>
      <c r="I24" s="355">
        <v>4.8717555007636539</v>
      </c>
      <c r="K24" s="60"/>
    </row>
    <row r="25" spans="1:19">
      <c r="A25" s="155">
        <v>41244</v>
      </c>
      <c r="B25" s="354">
        <v>17.21252209535993</v>
      </c>
      <c r="C25" s="355">
        <v>-1.6439123012226726</v>
      </c>
      <c r="D25" s="354">
        <v>13.112504800433666</v>
      </c>
      <c r="E25" s="355">
        <v>9.1148838596783897</v>
      </c>
      <c r="F25" s="59">
        <v>14.392454026487478</v>
      </c>
      <c r="G25" s="355">
        <v>20.835212008264762</v>
      </c>
      <c r="H25" s="354">
        <v>19.725277475663038</v>
      </c>
      <c r="I25" s="355">
        <v>8.5329162765070059</v>
      </c>
    </row>
    <row r="26" spans="1:19">
      <c r="A26" s="155">
        <v>41334</v>
      </c>
      <c r="B26" s="354">
        <v>14.904486117318051</v>
      </c>
      <c r="C26" s="355">
        <v>-48.856766401392591</v>
      </c>
      <c r="D26" s="354">
        <v>13.586711059308975</v>
      </c>
      <c r="E26" s="355">
        <v>-36.15847330979885</v>
      </c>
      <c r="F26" s="59">
        <v>13.492320437681604</v>
      </c>
      <c r="G26" s="355">
        <v>-8.8200276969622635</v>
      </c>
      <c r="H26" s="354">
        <v>19.017869153411169</v>
      </c>
      <c r="I26" s="355">
        <v>-1.3210520004265442</v>
      </c>
    </row>
    <row r="27" spans="1:19">
      <c r="A27" s="155">
        <v>41426</v>
      </c>
      <c r="B27" s="354">
        <v>13.227435179109603</v>
      </c>
      <c r="C27" s="355">
        <v>7.8063591507559424</v>
      </c>
      <c r="D27" s="354">
        <v>15.627133004162408</v>
      </c>
      <c r="E27" s="355">
        <v>3.2480111607320441</v>
      </c>
      <c r="F27" s="59">
        <v>14.006276861594236</v>
      </c>
      <c r="G27" s="355">
        <v>41.757698962011389</v>
      </c>
      <c r="H27" s="354">
        <v>20.267215412091822</v>
      </c>
      <c r="I27" s="355">
        <v>0.67413312958954208</v>
      </c>
    </row>
    <row r="28" spans="1:19">
      <c r="A28" s="155">
        <v>41518</v>
      </c>
      <c r="B28" s="354">
        <v>12.679612728601297</v>
      </c>
      <c r="C28" s="355">
        <v>13.140152081813017</v>
      </c>
      <c r="D28" s="354">
        <v>15.318970108898622</v>
      </c>
      <c r="E28" s="355">
        <v>6.9419764304857257</v>
      </c>
      <c r="F28" s="59">
        <v>17.839543061624653</v>
      </c>
      <c r="G28" s="355">
        <v>37.420412360156305</v>
      </c>
      <c r="H28" s="354">
        <v>19.201085207520443</v>
      </c>
      <c r="I28" s="355">
        <v>4.3239539300874821</v>
      </c>
    </row>
    <row r="29" spans="1:19">
      <c r="A29" s="155">
        <v>41609</v>
      </c>
      <c r="B29" s="354">
        <v>11.917728330015255</v>
      </c>
      <c r="C29" s="355">
        <v>21.996714369601101</v>
      </c>
      <c r="D29" s="354">
        <v>11.388139772158357</v>
      </c>
      <c r="E29" s="355">
        <v>14.009277407120205</v>
      </c>
      <c r="F29" s="356">
        <v>19.50880318589563</v>
      </c>
      <c r="G29" s="355">
        <v>38.33328336953354</v>
      </c>
      <c r="H29" s="354">
        <v>17.345277806111259</v>
      </c>
      <c r="I29" s="355">
        <v>15.888273729927255</v>
      </c>
    </row>
    <row r="30" spans="1:19">
      <c r="A30" s="155">
        <v>41699</v>
      </c>
      <c r="B30" s="354">
        <v>11.535354504244633</v>
      </c>
      <c r="C30" s="355">
        <v>-19.529064046001324</v>
      </c>
      <c r="D30" s="354">
        <v>13.276460353140806</v>
      </c>
      <c r="E30" s="355">
        <v>-15.788308154450286</v>
      </c>
      <c r="F30" s="59">
        <v>20.666383546701184</v>
      </c>
      <c r="G30" s="355">
        <v>5.4716699286009982</v>
      </c>
      <c r="H30" s="354">
        <v>16.090411221022016</v>
      </c>
      <c r="I30" s="355">
        <v>-5.2821605563966516</v>
      </c>
    </row>
    <row r="31" spans="1:19" ht="15">
      <c r="A31" s="155">
        <v>41791</v>
      </c>
      <c r="B31" s="354">
        <v>11.828220931570389</v>
      </c>
      <c r="C31" s="355">
        <v>5.6362994244033144</v>
      </c>
      <c r="D31" s="354">
        <v>12.43092112692079</v>
      </c>
      <c r="E31" s="355">
        <v>11.565837357775749</v>
      </c>
      <c r="F31" s="59">
        <v>21.341333460558086</v>
      </c>
      <c r="G31" s="355">
        <v>27.520880005752357</v>
      </c>
      <c r="H31" s="354">
        <v>13.772169011612512</v>
      </c>
      <c r="I31" s="355">
        <v>9.97215122566943</v>
      </c>
      <c r="L31" s="3" t="s">
        <v>308</v>
      </c>
      <c r="S31" s="3" t="s">
        <v>309</v>
      </c>
    </row>
    <row r="32" spans="1:19">
      <c r="A32" s="155">
        <v>41883</v>
      </c>
      <c r="B32" s="354">
        <v>12.12259652810892</v>
      </c>
      <c r="C32" s="355">
        <v>1.1053231152901835</v>
      </c>
      <c r="D32" s="354">
        <v>11.252235945082067</v>
      </c>
      <c r="E32" s="355">
        <v>11.26667503824088</v>
      </c>
      <c r="F32" s="59">
        <v>20.008281773937142</v>
      </c>
      <c r="G32" s="355">
        <v>26.359239520584872</v>
      </c>
      <c r="H32" s="354">
        <v>11.346895364444865</v>
      </c>
      <c r="I32" s="355">
        <v>18.181276467890196</v>
      </c>
    </row>
    <row r="33" spans="1:9">
      <c r="A33" s="155">
        <v>41974</v>
      </c>
      <c r="B33" s="60">
        <v>13.005246594211716</v>
      </c>
      <c r="C33" s="355">
        <v>44.638774939660124</v>
      </c>
      <c r="D33" s="60">
        <v>15.513781995489605</v>
      </c>
      <c r="E33" s="355">
        <v>31.233607797758939</v>
      </c>
      <c r="F33" s="61">
        <v>17.936039866260735</v>
      </c>
      <c r="G33" s="355">
        <v>15.373049860759219</v>
      </c>
      <c r="H33" s="60">
        <v>9.446399984853926</v>
      </c>
      <c r="I33" s="355">
        <v>6.0717152452987024</v>
      </c>
    </row>
    <row r="34" spans="1:9">
      <c r="A34" s="155">
        <v>42064</v>
      </c>
      <c r="B34" s="354">
        <v>13.226508903143742</v>
      </c>
      <c r="C34" s="355">
        <v>5.743970345203266</v>
      </c>
      <c r="D34" s="354">
        <v>18.229188418377706</v>
      </c>
      <c r="E34" s="355">
        <v>26.328290183640888</v>
      </c>
      <c r="F34" s="59">
        <v>16.408591596900312</v>
      </c>
      <c r="G34" s="355">
        <v>7.0270426939648534</v>
      </c>
      <c r="H34" s="354">
        <v>19.429270220309558</v>
      </c>
      <c r="I34" s="355">
        <v>-0.23815885711275642</v>
      </c>
    </row>
    <row r="35" spans="1:9">
      <c r="A35" s="155">
        <v>42156</v>
      </c>
      <c r="B35" s="354">
        <v>13.722222916255467</v>
      </c>
      <c r="C35" s="355">
        <v>-7.1496326128352772</v>
      </c>
      <c r="D35" s="354">
        <v>17.321748898040035</v>
      </c>
      <c r="E35" s="355">
        <v>7.9001231751041994</v>
      </c>
      <c r="F35" s="354">
        <v>14.914200100468289</v>
      </c>
      <c r="G35" s="355">
        <v>-5.6199355839129854</v>
      </c>
      <c r="H35" s="354">
        <v>17.760059414822681</v>
      </c>
      <c r="I35" s="355">
        <v>-6.0785403584994802</v>
      </c>
    </row>
    <row r="36" spans="1:9">
      <c r="A36" s="155">
        <v>42248</v>
      </c>
      <c r="B36" s="354">
        <v>12.895712275156001</v>
      </c>
      <c r="C36" s="355">
        <v>11.764709492778938</v>
      </c>
      <c r="D36" s="354">
        <v>21.809723094637668</v>
      </c>
      <c r="E36" s="355">
        <v>23.951941011098622</v>
      </c>
      <c r="F36" s="354">
        <v>15.168597769156644</v>
      </c>
      <c r="G36" s="355">
        <v>-6.7125163338172156</v>
      </c>
      <c r="H36" s="354">
        <v>15.804879732190447</v>
      </c>
      <c r="I36" s="355">
        <v>20.671855344570986</v>
      </c>
    </row>
    <row r="37" spans="1:9">
      <c r="A37" s="155">
        <v>42339</v>
      </c>
      <c r="B37" s="354">
        <v>11.822366406634544</v>
      </c>
      <c r="C37" s="355">
        <v>-4.6728254802521629</v>
      </c>
      <c r="D37" s="354">
        <v>17.704713761483369</v>
      </c>
      <c r="E37" s="355">
        <v>43.297234181871112</v>
      </c>
      <c r="F37" s="354">
        <v>15.494874032045679</v>
      </c>
      <c r="G37" s="355">
        <v>6.4953182061773251</v>
      </c>
      <c r="H37" s="354">
        <v>15.291389638555364</v>
      </c>
      <c r="I37" s="355">
        <v>-12.467661785051773</v>
      </c>
    </row>
    <row r="38" spans="1:9">
      <c r="A38" s="155">
        <v>42430</v>
      </c>
      <c r="B38" s="354">
        <v>11.397820002000225</v>
      </c>
      <c r="C38" s="355">
        <v>-13.215377154477101</v>
      </c>
      <c r="D38" s="354">
        <v>13.387027595493306</v>
      </c>
      <c r="E38" s="355">
        <v>-24.958106894358451</v>
      </c>
      <c r="F38" s="354">
        <v>13.869902697622338</v>
      </c>
      <c r="G38" s="355">
        <v>6.1758899143441868</v>
      </c>
      <c r="H38" s="354">
        <v>4.0374262608223743</v>
      </c>
      <c r="I38" s="355">
        <v>-18.617978872549131</v>
      </c>
    </row>
    <row r="39" spans="1:9">
      <c r="A39" s="155">
        <v>42522</v>
      </c>
      <c r="B39" s="354">
        <v>11.735090751367117</v>
      </c>
      <c r="C39" s="355">
        <v>-17.517089608582101</v>
      </c>
      <c r="D39" s="354">
        <v>10.902883650248828</v>
      </c>
      <c r="E39" s="355">
        <v>-13.225571434264669</v>
      </c>
      <c r="F39" s="354">
        <v>13.86146195545428</v>
      </c>
      <c r="G39" s="355">
        <v>11.095571136413383</v>
      </c>
      <c r="H39" s="354">
        <v>4.4468129493839825</v>
      </c>
      <c r="I39" s="355">
        <v>-5.8239580130822066</v>
      </c>
    </row>
    <row r="40" spans="1:9">
      <c r="A40" s="155">
        <v>42614</v>
      </c>
      <c r="B40" s="354">
        <v>12.194477244057001</v>
      </c>
      <c r="C40" s="355">
        <v>-19.748852493241561</v>
      </c>
      <c r="D40" s="354">
        <v>6.2494121474863551</v>
      </c>
      <c r="E40" s="355">
        <v>-30.821415075877002</v>
      </c>
      <c r="F40" s="354">
        <v>12.863270374170742</v>
      </c>
      <c r="G40" s="355">
        <v>6.6585682831710669</v>
      </c>
      <c r="H40" s="354">
        <v>6.3062729129652553</v>
      </c>
      <c r="I40" s="355">
        <v>-0.53025147433576858</v>
      </c>
    </row>
    <row r="41" spans="1:9">
      <c r="A41" s="155">
        <v>42705</v>
      </c>
      <c r="B41" s="354">
        <v>13.183805818327542</v>
      </c>
      <c r="C41" s="355">
        <v>-0.77537873105685917</v>
      </c>
      <c r="D41" s="354">
        <v>4.1124211767247232</v>
      </c>
      <c r="E41" s="355">
        <v>-8.1121805229023938</v>
      </c>
      <c r="F41" s="354">
        <v>12.239347639546171</v>
      </c>
      <c r="G41" s="355">
        <v>-26.046725802342714</v>
      </c>
      <c r="H41" s="354">
        <v>6.6647027798399483</v>
      </c>
      <c r="I41" s="355">
        <v>5.2317454672391106</v>
      </c>
    </row>
    <row r="42" spans="1:9">
      <c r="A42" s="155">
        <v>42795</v>
      </c>
      <c r="B42" s="354">
        <v>13.667998604074839</v>
      </c>
      <c r="C42" s="355">
        <v>-30.55368257319056</v>
      </c>
      <c r="D42" s="354">
        <v>2.8688352242885795</v>
      </c>
      <c r="E42" s="355">
        <v>-31.332650891390916</v>
      </c>
      <c r="F42" s="354">
        <v>13.623680768969294</v>
      </c>
      <c r="G42" s="355">
        <v>-19.378504252011425</v>
      </c>
      <c r="H42" s="354">
        <v>8.1154892897335138</v>
      </c>
      <c r="I42" s="355">
        <v>-8.6001133454496864E-2</v>
      </c>
    </row>
    <row r="43" spans="1:9">
      <c r="A43" s="155">
        <v>42887</v>
      </c>
      <c r="B43" s="354">
        <v>12.287578614609984</v>
      </c>
      <c r="C43" s="355">
        <v>-15.349906491735524</v>
      </c>
      <c r="D43" s="354">
        <v>3.8629721248258919</v>
      </c>
      <c r="E43" s="355">
        <v>-11.85607100308037</v>
      </c>
      <c r="F43" s="354">
        <v>12.542011877396209</v>
      </c>
      <c r="G43" s="355">
        <v>5.8579130970507629</v>
      </c>
      <c r="H43" s="354">
        <v>8.5802078183224282</v>
      </c>
      <c r="I43" s="355">
        <v>-17.001778621726547</v>
      </c>
    </row>
    <row r="44" spans="1:9">
      <c r="A44" s="155">
        <v>42979</v>
      </c>
      <c r="B44" s="354">
        <v>11.193651405072579</v>
      </c>
      <c r="C44" s="355">
        <v>-21.33178602671433</v>
      </c>
      <c r="D44" s="354">
        <v>2.9314847167071667</v>
      </c>
      <c r="E44" s="355">
        <v>-31.327852736227886</v>
      </c>
      <c r="F44" s="354">
        <v>11.948598824568846</v>
      </c>
      <c r="G44" s="355">
        <v>5.9358986221884074</v>
      </c>
      <c r="H44" s="354">
        <v>8.1792771371388628</v>
      </c>
      <c r="I44" s="355">
        <v>-12.545352784190445</v>
      </c>
    </row>
    <row r="45" spans="1:9">
      <c r="A45" s="155">
        <v>43070</v>
      </c>
      <c r="B45" s="354">
        <v>9.687591450899923</v>
      </c>
      <c r="C45" s="355">
        <v>-0.37968771939523643</v>
      </c>
      <c r="D45" s="354">
        <v>3.3246033166814959</v>
      </c>
      <c r="E45" s="355">
        <v>-17.884596410612534</v>
      </c>
      <c r="F45" s="354">
        <v>11.728199929720319</v>
      </c>
      <c r="G45" s="355">
        <v>-8.5299171925858275</v>
      </c>
      <c r="H45" s="354">
        <v>7.7394804819790552</v>
      </c>
      <c r="I45" s="355">
        <v>-19.170789010457405</v>
      </c>
    </row>
    <row r="46" spans="1:9">
      <c r="A46" s="155">
        <v>43160</v>
      </c>
      <c r="B46" s="354">
        <v>8.6320193275332571</v>
      </c>
      <c r="C46" s="355">
        <v>-6.1931229340236884</v>
      </c>
      <c r="D46" s="354">
        <v>3.5556985990585321</v>
      </c>
      <c r="E46" s="355">
        <v>-23.502840197456898</v>
      </c>
      <c r="F46" s="354">
        <v>11.270318466858708</v>
      </c>
      <c r="G46" s="355">
        <v>5.9984570959990293</v>
      </c>
      <c r="H46" s="354">
        <v>6.7102655662302224</v>
      </c>
      <c r="I46" s="355">
        <v>-7.529036140176383</v>
      </c>
    </row>
    <row r="47" spans="1:9">
      <c r="A47" s="155">
        <v>43252</v>
      </c>
      <c r="B47" s="354">
        <v>8.2935636265966792</v>
      </c>
      <c r="C47" s="355">
        <v>7.03600728430761</v>
      </c>
      <c r="D47" s="354">
        <v>1.8047776200769583</v>
      </c>
      <c r="E47" s="355">
        <v>-2.0346853476509685</v>
      </c>
      <c r="F47" s="354">
        <v>11.583066251675467</v>
      </c>
      <c r="G47" s="355">
        <v>9.2091665419314683</v>
      </c>
      <c r="H47" s="354">
        <v>5.4241115866097589</v>
      </c>
      <c r="I47" s="355">
        <v>-36.541297300876998</v>
      </c>
    </row>
    <row r="48" spans="1:9">
      <c r="A48" s="155">
        <v>43344</v>
      </c>
      <c r="B48" s="354">
        <v>8.3955697691477482</v>
      </c>
      <c r="C48" s="355">
        <v>24.275728858175231</v>
      </c>
      <c r="D48" s="354">
        <v>1.0367967921428356</v>
      </c>
      <c r="E48" s="355">
        <v>-0.69310991976993985</v>
      </c>
      <c r="F48" s="354">
        <v>11.579527772516606</v>
      </c>
      <c r="G48" s="355">
        <v>-14.845851217162764</v>
      </c>
      <c r="H48" s="354">
        <v>3.4251005179128491</v>
      </c>
      <c r="I48" s="355">
        <v>22.072121606111814</v>
      </c>
    </row>
    <row r="49" spans="1:25" ht="15">
      <c r="A49" s="155">
        <v>43435</v>
      </c>
      <c r="B49" s="354">
        <v>9.2138961959512766</v>
      </c>
      <c r="C49" s="355">
        <v>23.963165267824436</v>
      </c>
      <c r="D49" s="354">
        <v>3.2213865733192737</v>
      </c>
      <c r="E49" s="355">
        <v>21.343620169433951</v>
      </c>
      <c r="F49" s="354">
        <v>11.010956863875808</v>
      </c>
      <c r="G49" s="355">
        <v>0.38972447961707002</v>
      </c>
      <c r="H49" s="354">
        <v>3.5324710686337468</v>
      </c>
      <c r="I49" s="355">
        <v>12.147214451667701</v>
      </c>
      <c r="N49" s="3"/>
      <c r="O49" s="3"/>
      <c r="P49" s="3"/>
      <c r="Q49" s="3"/>
      <c r="R49" s="3" t="s">
        <v>37</v>
      </c>
      <c r="S49" s="3"/>
      <c r="T49" s="3"/>
      <c r="U49" s="3"/>
      <c r="V49" s="3"/>
      <c r="W49" s="3"/>
      <c r="X49" s="3"/>
      <c r="Y49" s="3"/>
    </row>
    <row r="50" spans="1:25" ht="15">
      <c r="A50" s="155">
        <v>43525</v>
      </c>
      <c r="B50" s="354">
        <v>10.496330693729238</v>
      </c>
      <c r="C50" s="355">
        <v>-4.0267225639364215</v>
      </c>
      <c r="D50" s="354">
        <v>3.171671763235584</v>
      </c>
      <c r="E50" s="355">
        <v>10.667138196058158</v>
      </c>
      <c r="F50" s="354">
        <v>10.611641712864884</v>
      </c>
      <c r="G50" s="355">
        <v>-18.491389965742062</v>
      </c>
      <c r="H50" s="354">
        <v>3.658391055032717</v>
      </c>
      <c r="I50" s="355">
        <v>13.284064171291204</v>
      </c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>
      <c r="A51" s="155">
        <v>43617</v>
      </c>
      <c r="B51" s="354">
        <v>11.8430628965086</v>
      </c>
      <c r="C51" s="355">
        <v>23.516316737439325</v>
      </c>
      <c r="D51" s="354">
        <v>3.8656645892880501</v>
      </c>
      <c r="E51" s="355">
        <v>35.418619490178791</v>
      </c>
      <c r="F51" s="354">
        <v>10.029241186275728</v>
      </c>
      <c r="G51" s="355">
        <v>13.137938700473795</v>
      </c>
      <c r="H51" s="354">
        <v>2.8716807554750998</v>
      </c>
      <c r="I51" s="355">
        <v>-11.559800724278151</v>
      </c>
      <c r="K51" s="35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.75" customHeight="1">
      <c r="A52" s="155">
        <v>43709</v>
      </c>
      <c r="B52" s="354">
        <v>14.2618935841097</v>
      </c>
      <c r="C52" s="355">
        <v>49.509393378451342</v>
      </c>
      <c r="D52" s="354">
        <v>5.9512500019308003</v>
      </c>
      <c r="E52" s="355">
        <v>44.415407693542647</v>
      </c>
      <c r="F52" s="354">
        <v>10.2992705589719</v>
      </c>
      <c r="G52" s="355">
        <v>21.112939820166325</v>
      </c>
      <c r="H52" s="354">
        <v>4.0333042291377499</v>
      </c>
      <c r="I52" s="355">
        <v>6.9121919216353742</v>
      </c>
      <c r="K52" s="354"/>
      <c r="S52" s="357"/>
    </row>
    <row r="53" spans="1:25">
      <c r="A53" s="155">
        <v>43800</v>
      </c>
      <c r="B53" s="354">
        <v>15.740121888861847</v>
      </c>
      <c r="C53" s="355">
        <v>49.505825131927153</v>
      </c>
      <c r="D53" s="354">
        <v>2.7611292594442727</v>
      </c>
      <c r="E53" s="355">
        <v>-13.743765894798127</v>
      </c>
      <c r="F53" s="354">
        <v>10.022523251554528</v>
      </c>
      <c r="G53" s="355">
        <v>8.3840316942582991</v>
      </c>
      <c r="H53" s="354">
        <v>5.4353977880694071</v>
      </c>
      <c r="I53" s="355">
        <v>8.4114886209503137</v>
      </c>
      <c r="K53" s="354"/>
      <c r="S53" s="357"/>
    </row>
    <row r="54" spans="1:25">
      <c r="A54" s="155">
        <v>43891</v>
      </c>
      <c r="B54" s="354">
        <v>15.886488323182157</v>
      </c>
      <c r="C54" s="355">
        <v>-7.5763579194124242</v>
      </c>
      <c r="D54" s="354">
        <v>10.389324809907286</v>
      </c>
      <c r="E54" s="355">
        <v>31.740393146366447</v>
      </c>
      <c r="F54" s="354">
        <v>9.6124418620297405</v>
      </c>
      <c r="G54" s="355">
        <v>-19.831848874125463</v>
      </c>
      <c r="H54" s="354">
        <v>4.5064063297527657</v>
      </c>
      <c r="I54" s="355">
        <v>30.921221553157935</v>
      </c>
      <c r="S54" s="357"/>
    </row>
    <row r="55" spans="1:25">
      <c r="A55" s="155">
        <v>43983</v>
      </c>
      <c r="B55" s="354">
        <v>8.6457470452700811</v>
      </c>
      <c r="C55" s="355">
        <v>-41.653214503697797</v>
      </c>
      <c r="D55" s="354">
        <v>11.262100793772811</v>
      </c>
      <c r="E55" s="355">
        <v>5.513695644980336</v>
      </c>
      <c r="F55" s="354">
        <v>7.9046601955920393</v>
      </c>
      <c r="G55" s="355">
        <v>-29.771545768053109</v>
      </c>
      <c r="H55" s="354">
        <v>1.908171331428421</v>
      </c>
      <c r="I55" s="355">
        <v>-28.708621727577626</v>
      </c>
      <c r="K55" s="354"/>
      <c r="L55" s="15" t="s">
        <v>338</v>
      </c>
      <c r="S55" s="357"/>
    </row>
    <row r="56" spans="1:25">
      <c r="A56" s="155">
        <v>44075</v>
      </c>
      <c r="B56" s="354">
        <v>3.7757446399267813</v>
      </c>
      <c r="C56" s="355">
        <v>-32.16960823640747</v>
      </c>
      <c r="D56" s="354">
        <v>7.0194287484696138</v>
      </c>
      <c r="E56" s="355">
        <v>-46.110301485860703</v>
      </c>
      <c r="F56" s="354">
        <v>5.7635675766850802</v>
      </c>
      <c r="G56" s="355">
        <v>-44.614371542169593</v>
      </c>
      <c r="H56" s="354">
        <v>0.19444279597990999</v>
      </c>
      <c r="I56" s="355">
        <v>-25.759329541126057</v>
      </c>
      <c r="K56" s="354"/>
      <c r="S56" s="357"/>
    </row>
    <row r="57" spans="1:25">
      <c r="A57" s="155">
        <v>44166</v>
      </c>
      <c r="B57" s="354">
        <v>1.8877656507668927</v>
      </c>
      <c r="C57" s="355">
        <v>1.2462165303691677</v>
      </c>
      <c r="D57" s="354">
        <v>3.2635303084856515</v>
      </c>
      <c r="E57" s="355">
        <v>-21.054085467073179</v>
      </c>
      <c r="F57" s="354">
        <v>5.3706583986509626</v>
      </c>
      <c r="G57" s="355">
        <v>30.276161263595498</v>
      </c>
      <c r="H57" s="354">
        <v>0.56137767644466319</v>
      </c>
      <c r="I57" s="355">
        <v>-5.8199304340341467</v>
      </c>
      <c r="K57" s="354"/>
      <c r="S57" s="357"/>
    </row>
    <row r="58" spans="1:25">
      <c r="A58" s="155">
        <v>44256</v>
      </c>
      <c r="B58" s="355"/>
      <c r="C58" s="355">
        <v>40.396121054510935</v>
      </c>
      <c r="D58" s="355"/>
      <c r="E58" s="355">
        <v>16.106905738948452</v>
      </c>
      <c r="F58" s="355"/>
      <c r="G58" s="355">
        <v>8.4912025920854823</v>
      </c>
      <c r="H58" s="355"/>
      <c r="I58" s="355">
        <v>18.699419433195111</v>
      </c>
      <c r="S58" s="357"/>
    </row>
    <row r="59" spans="1:25">
      <c r="A59" s="155">
        <v>44348</v>
      </c>
      <c r="B59" s="355"/>
      <c r="C59" s="355">
        <v>25.969461330018245</v>
      </c>
      <c r="D59" s="355"/>
      <c r="E59" s="355">
        <v>41.014754906853994</v>
      </c>
      <c r="F59" s="355"/>
      <c r="G59" s="355">
        <v>33.218146862313837</v>
      </c>
      <c r="H59" s="355"/>
      <c r="I59" s="355">
        <v>-1.1020223133571754</v>
      </c>
      <c r="J59" s="353"/>
      <c r="S59" s="357"/>
    </row>
    <row r="60" spans="1:25">
      <c r="A60" s="155">
        <v>44440</v>
      </c>
      <c r="B60" s="355"/>
      <c r="C60" s="355">
        <v>64.422114008290237</v>
      </c>
      <c r="D60" s="355"/>
      <c r="E60" s="355">
        <v>43.507140718725992</v>
      </c>
      <c r="F60" s="355"/>
      <c r="G60" s="355">
        <v>35.067735688086962</v>
      </c>
      <c r="H60" s="355"/>
      <c r="I60" s="355">
        <v>15.153720019033884</v>
      </c>
      <c r="J60" s="353"/>
      <c r="S60" s="357"/>
    </row>
    <row r="61" spans="1:25">
      <c r="A61" s="155">
        <v>44531</v>
      </c>
      <c r="B61" s="355"/>
      <c r="C61" s="355">
        <v>69.327716614753967</v>
      </c>
      <c r="D61" s="355"/>
      <c r="E61" s="355">
        <v>27.598254187796861</v>
      </c>
      <c r="F61" s="355"/>
      <c r="G61" s="355">
        <v>17.850216814239726</v>
      </c>
      <c r="H61" s="355"/>
      <c r="I61" s="355">
        <v>23.239676943557459</v>
      </c>
      <c r="J61" s="353"/>
      <c r="S61" s="357"/>
    </row>
    <row r="62" spans="1:25">
      <c r="A62" s="155">
        <v>44621</v>
      </c>
      <c r="B62" s="355"/>
      <c r="C62" s="355">
        <v>50.790701339412372</v>
      </c>
      <c r="D62" s="355"/>
      <c r="E62" s="355">
        <v>24.757797636924884</v>
      </c>
      <c r="F62" s="355"/>
      <c r="G62" s="355">
        <v>24.947915827502491</v>
      </c>
      <c r="H62" s="355"/>
      <c r="I62" s="355">
        <v>6.5547858327644963</v>
      </c>
      <c r="S62" s="357"/>
    </row>
    <row r="63" spans="1:25">
      <c r="A63" s="155">
        <v>44713</v>
      </c>
      <c r="B63" s="355"/>
      <c r="C63" s="355">
        <v>39.96284633776699</v>
      </c>
      <c r="D63" s="355"/>
      <c r="E63" s="355">
        <v>43.140949827813301</v>
      </c>
      <c r="F63" s="355"/>
      <c r="G63" s="355">
        <v>33.146975749608124</v>
      </c>
      <c r="H63" s="355"/>
      <c r="I63" s="355">
        <v>6.8391705571630501</v>
      </c>
      <c r="S63" s="357"/>
    </row>
    <row r="64" spans="1:25">
      <c r="B64" s="355"/>
      <c r="C64" s="355"/>
      <c r="D64" s="355"/>
      <c r="E64" s="355"/>
      <c r="F64" s="355"/>
      <c r="G64" s="355"/>
      <c r="H64" s="355"/>
      <c r="I64" s="355"/>
      <c r="S64" s="357"/>
    </row>
    <row r="65" spans="2:19">
      <c r="B65" s="355"/>
      <c r="C65" s="355"/>
      <c r="D65" s="355"/>
      <c r="E65" s="355"/>
      <c r="F65" s="355"/>
      <c r="G65" s="355"/>
      <c r="H65" s="355"/>
      <c r="I65" s="355"/>
      <c r="S65" s="357"/>
    </row>
    <row r="66" spans="2:19">
      <c r="S66" s="357"/>
    </row>
    <row r="67" spans="2:19">
      <c r="S67" s="357"/>
    </row>
    <row r="68" spans="2:19">
      <c r="S68" s="357"/>
    </row>
    <row r="69" spans="2:19">
      <c r="S69" s="357"/>
    </row>
    <row r="70" spans="2:19">
      <c r="S70" s="357"/>
    </row>
    <row r="71" spans="2:19">
      <c r="S71" s="357"/>
    </row>
    <row r="72" spans="2:19">
      <c r="S72" s="357"/>
    </row>
    <row r="73" spans="2:19">
      <c r="S73" s="357"/>
    </row>
    <row r="74" spans="2:19">
      <c r="S74" s="357"/>
    </row>
    <row r="75" spans="2:19">
      <c r="S75" s="357"/>
    </row>
    <row r="76" spans="2:19">
      <c r="S76" s="357"/>
    </row>
    <row r="77" spans="2:19">
      <c r="S77" s="357"/>
    </row>
    <row r="78" spans="2:19">
      <c r="S78" s="357"/>
    </row>
    <row r="79" spans="2:19">
      <c r="S79" s="357"/>
    </row>
    <row r="80" spans="2:19">
      <c r="S80" s="357"/>
    </row>
    <row r="81" spans="1:19">
      <c r="S81" s="357"/>
    </row>
    <row r="82" spans="1:19">
      <c r="S82" s="357"/>
    </row>
    <row r="83" spans="1:19">
      <c r="S83" s="357"/>
    </row>
    <row r="84" spans="1:19">
      <c r="S84" s="357"/>
    </row>
    <row r="85" spans="1:19">
      <c r="S85" s="357"/>
    </row>
    <row r="86" spans="1:19">
      <c r="S86" s="357"/>
    </row>
    <row r="87" spans="1:19">
      <c r="S87" s="357"/>
    </row>
    <row r="88" spans="1:19">
      <c r="S88" s="357"/>
    </row>
    <row r="89" spans="1:19">
      <c r="S89" s="357"/>
    </row>
    <row r="90" spans="1:19">
      <c r="S90" s="357"/>
    </row>
    <row r="91" spans="1:19">
      <c r="S91" s="357"/>
    </row>
    <row r="92" spans="1:19">
      <c r="S92" s="357"/>
    </row>
    <row r="93" spans="1:19">
      <c r="A93" s="19"/>
      <c r="S93" s="357"/>
    </row>
    <row r="94" spans="1:19">
      <c r="S94" s="357"/>
    </row>
    <row r="95" spans="1:19">
      <c r="S95" s="357"/>
    </row>
    <row r="96" spans="1:19">
      <c r="A96" s="358"/>
      <c r="B96" s="358"/>
      <c r="C96" s="358"/>
      <c r="S96" s="357"/>
    </row>
    <row r="97" spans="19:19">
      <c r="S97" s="357"/>
    </row>
    <row r="98" spans="19:19">
      <c r="S98" s="357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8"/>
  <sheetViews>
    <sheetView showGridLines="0" view="pageBreakPreview" topLeftCell="I5" zoomScale="70" zoomScaleNormal="80" zoomScaleSheetLayoutView="70" workbookViewId="0">
      <selection activeCell="K11" sqref="K11:W37"/>
    </sheetView>
  </sheetViews>
  <sheetFormatPr baseColWidth="10" defaultColWidth="11.42578125" defaultRowHeight="14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00" t="s">
        <v>119</v>
      </c>
    </row>
    <row r="2" spans="1:28">
      <c r="A2" s="19"/>
      <c r="B2" s="19" t="s">
        <v>138</v>
      </c>
      <c r="C2" s="234"/>
      <c r="D2" s="234"/>
      <c r="E2" s="234"/>
      <c r="F2" s="234"/>
      <c r="G2" s="234"/>
    </row>
    <row r="3" spans="1:28" ht="15">
      <c r="A3" s="100" t="s">
        <v>0</v>
      </c>
      <c r="B3" s="233" t="s">
        <v>258</v>
      </c>
      <c r="C3" s="18" t="s">
        <v>259</v>
      </c>
    </row>
    <row r="4" spans="1:28">
      <c r="AA4" s="368"/>
      <c r="AB4" s="368"/>
    </row>
    <row r="5" spans="1:28" ht="15">
      <c r="A5" s="95" t="s">
        <v>87</v>
      </c>
      <c r="C5" s="190"/>
      <c r="D5" s="190"/>
      <c r="E5" s="190"/>
      <c r="F5" s="190"/>
      <c r="G5" s="190"/>
      <c r="AA5" s="228"/>
      <c r="AB5" s="228"/>
    </row>
    <row r="6" spans="1:28">
      <c r="B6" s="157" t="s">
        <v>80</v>
      </c>
      <c r="C6" s="157"/>
      <c r="D6" s="157"/>
      <c r="E6" s="157" t="s">
        <v>81</v>
      </c>
      <c r="F6" s="157"/>
      <c r="G6" s="157"/>
      <c r="Z6" s="155"/>
      <c r="AA6" s="64"/>
      <c r="AB6" s="65"/>
    </row>
    <row r="7" spans="1:28" ht="15">
      <c r="A7" s="15" t="s">
        <v>75</v>
      </c>
      <c r="B7" s="15" t="s">
        <v>82</v>
      </c>
      <c r="C7" s="15" t="s">
        <v>83</v>
      </c>
      <c r="D7" s="15" t="s">
        <v>84</v>
      </c>
      <c r="E7" s="15" t="s">
        <v>82</v>
      </c>
      <c r="F7" s="15" t="s">
        <v>83</v>
      </c>
      <c r="G7" s="15" t="s">
        <v>84</v>
      </c>
      <c r="H7" s="18" t="s">
        <v>88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155"/>
      <c r="AA7" s="64"/>
      <c r="AB7" s="65"/>
    </row>
    <row r="8" spans="1:28" ht="15">
      <c r="A8" s="100">
        <v>39539</v>
      </c>
      <c r="B8" s="229">
        <v>0.42857139999999999</v>
      </c>
      <c r="C8" s="229">
        <v>0.28571429999999998</v>
      </c>
      <c r="D8" s="229">
        <v>0.28571429999999998</v>
      </c>
      <c r="E8" s="19"/>
      <c r="F8" s="19"/>
      <c r="G8" s="19"/>
      <c r="H8" s="159">
        <f t="shared" ref="H8:H54" si="0">+SUM(B8:D8)</f>
        <v>1</v>
      </c>
      <c r="J8" s="3"/>
      <c r="K8" s="11" t="s">
        <v>27</v>
      </c>
      <c r="L8" s="3"/>
      <c r="M8" s="272"/>
      <c r="N8" s="273"/>
      <c r="O8" s="273"/>
      <c r="P8" s="273"/>
      <c r="Q8" s="273"/>
      <c r="R8" s="273"/>
      <c r="S8" s="290"/>
      <c r="T8" s="3"/>
      <c r="U8" s="3"/>
      <c r="V8" s="3"/>
      <c r="W8" s="3"/>
      <c r="Z8" s="155"/>
      <c r="AA8" s="64"/>
      <c r="AB8" s="65"/>
    </row>
    <row r="9" spans="1:28" ht="15">
      <c r="A9" s="100">
        <v>39630</v>
      </c>
      <c r="B9" s="229">
        <v>0.46666669999999999</v>
      </c>
      <c r="C9" s="229">
        <v>0.4</v>
      </c>
      <c r="D9" s="229">
        <v>0.13333329999999999</v>
      </c>
      <c r="E9" s="229">
        <v>0.57142859999999995</v>
      </c>
      <c r="F9" s="229">
        <v>0.28571429999999998</v>
      </c>
      <c r="G9" s="229">
        <v>0.14285709999999999</v>
      </c>
      <c r="H9" s="159">
        <f t="shared" si="0"/>
        <v>1</v>
      </c>
      <c r="J9" s="3"/>
      <c r="K9" s="11" t="s">
        <v>89</v>
      </c>
      <c r="L9" s="3"/>
      <c r="M9" s="272"/>
      <c r="N9" s="274"/>
      <c r="O9" s="274"/>
      <c r="P9" s="274"/>
      <c r="Q9" s="273"/>
      <c r="R9" s="273"/>
      <c r="S9" s="273"/>
      <c r="T9" s="3"/>
      <c r="U9" s="3"/>
      <c r="V9" s="3"/>
      <c r="W9" s="3"/>
      <c r="Z9" s="155"/>
      <c r="AA9" s="64"/>
      <c r="AB9" s="65"/>
    </row>
    <row r="10" spans="1:28" ht="15">
      <c r="A10" s="100">
        <v>39722</v>
      </c>
      <c r="B10" s="229">
        <v>0.58823530000000002</v>
      </c>
      <c r="C10" s="229">
        <v>0.41176469999999998</v>
      </c>
      <c r="D10" s="229">
        <v>0</v>
      </c>
      <c r="E10" s="229">
        <v>0.53333339999999996</v>
      </c>
      <c r="F10" s="229">
        <v>0.3333333</v>
      </c>
      <c r="G10" s="229">
        <v>0.13333329999999999</v>
      </c>
      <c r="H10" s="159">
        <f t="shared" si="0"/>
        <v>1</v>
      </c>
      <c r="J10" s="3"/>
      <c r="K10" s="3"/>
      <c r="L10" s="3"/>
      <c r="M10" s="272"/>
      <c r="N10" s="274"/>
      <c r="O10" s="274"/>
      <c r="P10" s="274"/>
      <c r="Q10" s="274"/>
      <c r="R10" s="274"/>
      <c r="S10" s="274"/>
      <c r="T10" s="3"/>
      <c r="U10" s="3"/>
      <c r="V10" s="3"/>
      <c r="W10" s="3"/>
      <c r="Z10" s="155"/>
      <c r="AA10" s="64"/>
      <c r="AB10" s="65"/>
    </row>
    <row r="11" spans="1:28" ht="15">
      <c r="A11" s="100">
        <v>39783</v>
      </c>
      <c r="B11" s="229">
        <v>0.78599999999999992</v>
      </c>
      <c r="C11" s="229">
        <v>0.214</v>
      </c>
      <c r="D11" s="229">
        <v>0</v>
      </c>
      <c r="E11" s="229">
        <v>0.70588240000000002</v>
      </c>
      <c r="F11" s="229">
        <v>0.29411769999999998</v>
      </c>
      <c r="G11" s="229">
        <v>0</v>
      </c>
      <c r="H11" s="159">
        <f t="shared" si="0"/>
        <v>0.99999999999999989</v>
      </c>
      <c r="J11" s="3"/>
      <c r="K11" s="3" t="s">
        <v>86</v>
      </c>
      <c r="L11" s="3"/>
      <c r="M11" s="272"/>
      <c r="N11" s="274"/>
      <c r="O11" s="274"/>
      <c r="P11" s="274"/>
      <c r="Q11" s="274"/>
      <c r="R11" s="274"/>
      <c r="S11" s="274"/>
      <c r="T11" s="3"/>
      <c r="U11" s="3"/>
      <c r="V11" s="3"/>
      <c r="W11" s="3"/>
      <c r="Z11" s="155"/>
      <c r="AA11" s="64"/>
      <c r="AB11" s="65"/>
    </row>
    <row r="12" spans="1:28" ht="15">
      <c r="A12" s="100">
        <v>39873</v>
      </c>
      <c r="B12" s="229">
        <v>0.77800000000000002</v>
      </c>
      <c r="C12" s="229">
        <v>0.222</v>
      </c>
      <c r="D12" s="229">
        <v>0</v>
      </c>
      <c r="E12" s="229">
        <v>0.64300000000000002</v>
      </c>
      <c r="F12" s="229">
        <v>0.35700000000000004</v>
      </c>
      <c r="G12" s="229">
        <v>0</v>
      </c>
      <c r="H12" s="159">
        <f t="shared" si="0"/>
        <v>1</v>
      </c>
      <c r="J12" s="3"/>
      <c r="K12" s="3"/>
      <c r="L12" s="3"/>
      <c r="M12" s="272"/>
      <c r="N12" s="274"/>
      <c r="O12" s="274"/>
      <c r="P12" s="274"/>
      <c r="Q12" s="274"/>
      <c r="R12" s="274"/>
      <c r="S12" s="274"/>
      <c r="T12" s="3"/>
      <c r="U12" s="3"/>
      <c r="V12" s="3"/>
      <c r="W12" s="3"/>
      <c r="Z12" s="155"/>
      <c r="AA12" s="64"/>
      <c r="AB12" s="65"/>
    </row>
    <row r="13" spans="1:28" ht="15">
      <c r="A13" s="100">
        <v>39965</v>
      </c>
      <c r="B13" s="229">
        <v>0.52600000000000002</v>
      </c>
      <c r="C13" s="229">
        <v>0.47399999999999998</v>
      </c>
      <c r="D13" s="229">
        <v>0</v>
      </c>
      <c r="E13" s="229">
        <v>0.5</v>
      </c>
      <c r="F13" s="229">
        <v>0.5</v>
      </c>
      <c r="G13" s="229">
        <v>0</v>
      </c>
      <c r="H13" s="159">
        <f t="shared" si="0"/>
        <v>1</v>
      </c>
      <c r="J13" s="3"/>
      <c r="K13" s="3"/>
      <c r="L13" s="3"/>
      <c r="M13" s="275"/>
      <c r="N13" s="276"/>
      <c r="O13" s="276"/>
      <c r="P13" s="276"/>
      <c r="Q13" s="274"/>
      <c r="R13" s="274"/>
      <c r="S13" s="274"/>
      <c r="T13" s="3"/>
      <c r="U13" s="3"/>
      <c r="V13" s="3"/>
      <c r="W13" s="3"/>
      <c r="Z13" s="155"/>
      <c r="AA13" s="64"/>
      <c r="AB13" s="65"/>
    </row>
    <row r="14" spans="1:28" ht="15">
      <c r="A14" s="100">
        <v>40057</v>
      </c>
      <c r="B14" s="229">
        <v>0.55500000000000005</v>
      </c>
      <c r="C14" s="229">
        <v>0.38900000000000001</v>
      </c>
      <c r="D14" s="229">
        <v>5.5999999999999994E-2</v>
      </c>
      <c r="E14" s="229">
        <v>0.21100000000000002</v>
      </c>
      <c r="F14" s="229">
        <v>0.78900000000000003</v>
      </c>
      <c r="G14" s="229">
        <v>0</v>
      </c>
      <c r="H14" s="159">
        <f t="shared" si="0"/>
        <v>1</v>
      </c>
      <c r="J14" s="3"/>
      <c r="K14" s="3"/>
      <c r="L14" s="3"/>
      <c r="M14" s="275"/>
      <c r="N14" s="276"/>
      <c r="O14" s="276"/>
      <c r="P14" s="276"/>
      <c r="Q14" s="276"/>
      <c r="R14" s="276"/>
      <c r="S14" s="276"/>
      <c r="T14" s="3"/>
      <c r="U14" s="3"/>
      <c r="V14" s="3"/>
      <c r="W14" s="3"/>
      <c r="Z14" s="155"/>
      <c r="AA14" s="64"/>
      <c r="AB14" s="65"/>
    </row>
    <row r="15" spans="1:28" ht="15">
      <c r="A15" s="100">
        <v>40148</v>
      </c>
      <c r="B15" s="229">
        <v>0.41200000000000003</v>
      </c>
      <c r="C15" s="229">
        <v>0.58799999999999997</v>
      </c>
      <c r="D15" s="229">
        <v>0</v>
      </c>
      <c r="E15" s="229">
        <v>0.38900000000000001</v>
      </c>
      <c r="F15" s="229">
        <v>0.61099999999999999</v>
      </c>
      <c r="G15" s="229">
        <v>0</v>
      </c>
      <c r="H15" s="159">
        <f t="shared" si="0"/>
        <v>1</v>
      </c>
      <c r="J15" s="3"/>
      <c r="K15" s="3"/>
      <c r="L15" s="3"/>
      <c r="M15" s="275"/>
      <c r="N15" s="276"/>
      <c r="O15" s="276"/>
      <c r="P15" s="276"/>
      <c r="Q15" s="276"/>
      <c r="R15" s="276"/>
      <c r="S15" s="276"/>
      <c r="T15" s="3"/>
      <c r="U15" s="3"/>
      <c r="V15" s="3"/>
      <c r="W15" s="3"/>
      <c r="Z15" s="155"/>
      <c r="AA15" s="64"/>
      <c r="AB15" s="65"/>
    </row>
    <row r="16" spans="1:28" ht="15">
      <c r="A16" s="100">
        <v>40238</v>
      </c>
      <c r="B16" s="229">
        <v>0.33299999999999996</v>
      </c>
      <c r="C16" s="229">
        <v>0.66700000000000004</v>
      </c>
      <c r="D16" s="229">
        <v>0</v>
      </c>
      <c r="E16" s="229">
        <v>0.17600000000000002</v>
      </c>
      <c r="F16" s="229">
        <v>0.76500000000000001</v>
      </c>
      <c r="G16" s="229">
        <v>5.9000000000000004E-2</v>
      </c>
      <c r="H16" s="159">
        <f t="shared" si="0"/>
        <v>1</v>
      </c>
      <c r="J16" s="3"/>
      <c r="K16" s="3"/>
      <c r="L16" s="3"/>
      <c r="M16" s="275"/>
      <c r="N16" s="277"/>
      <c r="O16" s="277"/>
      <c r="P16" s="277"/>
      <c r="Q16" s="277"/>
      <c r="R16" s="277"/>
      <c r="S16" s="277"/>
      <c r="T16" s="3"/>
      <c r="U16" s="3"/>
      <c r="V16" s="3"/>
      <c r="W16" s="3"/>
      <c r="Z16" s="155"/>
      <c r="AA16" s="64"/>
      <c r="AB16" s="65"/>
    </row>
    <row r="17" spans="1:28" ht="15">
      <c r="A17" s="100">
        <v>40330</v>
      </c>
      <c r="B17" s="229">
        <v>0.16699999999999998</v>
      </c>
      <c r="C17" s="229">
        <v>0.66600000000000004</v>
      </c>
      <c r="D17" s="229">
        <v>0.16699999999999998</v>
      </c>
      <c r="E17" s="229">
        <v>0.27800000000000002</v>
      </c>
      <c r="F17" s="229">
        <v>0.66700000000000004</v>
      </c>
      <c r="G17" s="229">
        <v>5.5999999999999994E-2</v>
      </c>
      <c r="H17" s="159">
        <f t="shared" si="0"/>
        <v>1</v>
      </c>
      <c r="J17" s="3"/>
      <c r="K17" s="3"/>
      <c r="L17" s="3"/>
      <c r="M17" s="272"/>
      <c r="N17" s="278"/>
      <c r="O17" s="278"/>
      <c r="P17" s="278"/>
      <c r="Q17" s="278"/>
      <c r="R17" s="278"/>
      <c r="S17" s="278"/>
      <c r="T17" s="3"/>
      <c r="U17" s="3"/>
      <c r="V17" s="3"/>
      <c r="W17" s="3"/>
      <c r="Z17" s="155"/>
      <c r="AB17" s="65"/>
    </row>
    <row r="18" spans="1:28" ht="15">
      <c r="A18" s="100">
        <v>40422</v>
      </c>
      <c r="B18" s="229">
        <v>5.2631578947368418E-2</v>
      </c>
      <c r="C18" s="229">
        <v>0.73684210526315785</v>
      </c>
      <c r="D18" s="229">
        <v>0.21052631578947367</v>
      </c>
      <c r="E18" s="229">
        <v>0.22299999999999998</v>
      </c>
      <c r="F18" s="229">
        <v>0.66700000000000004</v>
      </c>
      <c r="G18" s="229">
        <v>0.111</v>
      </c>
      <c r="H18" s="159">
        <f t="shared" si="0"/>
        <v>1</v>
      </c>
      <c r="J18" s="3"/>
      <c r="K18" s="3"/>
      <c r="L18" s="3"/>
      <c r="M18" s="279"/>
      <c r="N18" s="3"/>
      <c r="O18" s="3"/>
      <c r="P18" s="3"/>
      <c r="Q18" s="3"/>
      <c r="R18" s="280"/>
      <c r="S18" s="287"/>
      <c r="T18" s="3"/>
      <c r="U18" s="3"/>
      <c r="V18" s="3"/>
      <c r="W18" s="3"/>
      <c r="Z18" s="155"/>
      <c r="AB18" s="65"/>
    </row>
    <row r="19" spans="1:28" ht="15">
      <c r="A19" s="100">
        <v>40513</v>
      </c>
      <c r="B19" s="229">
        <v>5.9000000000000004E-2</v>
      </c>
      <c r="C19" s="229">
        <v>0.70599999999999996</v>
      </c>
      <c r="D19" s="229">
        <v>0.23499999999999999</v>
      </c>
      <c r="E19" s="229">
        <v>0.10526315789473684</v>
      </c>
      <c r="F19" s="229">
        <v>0.84210526315789469</v>
      </c>
      <c r="G19" s="229">
        <v>5.2631578947368418E-2</v>
      </c>
      <c r="H19" s="159">
        <f t="shared" si="0"/>
        <v>1</v>
      </c>
      <c r="J19" s="3"/>
      <c r="K19" s="3"/>
      <c r="L19" s="3"/>
      <c r="M19" s="279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8" ht="15">
      <c r="A20" s="100">
        <v>40603</v>
      </c>
      <c r="B20" s="229">
        <v>0.15789473684210525</v>
      </c>
      <c r="C20" s="229">
        <v>0.63157894736842102</v>
      </c>
      <c r="D20" s="229">
        <v>0.21052631578947367</v>
      </c>
      <c r="E20" s="229">
        <v>0.17647058823529413</v>
      </c>
      <c r="F20" s="229">
        <v>0.70588235294117652</v>
      </c>
      <c r="G20" s="229">
        <v>0.11764705882352941</v>
      </c>
      <c r="H20" s="159">
        <f t="shared" si="0"/>
        <v>1</v>
      </c>
      <c r="J20" s="3"/>
      <c r="K20" s="3"/>
      <c r="L20" s="3"/>
      <c r="M20" s="281"/>
      <c r="N20" s="282"/>
      <c r="O20" s="282"/>
      <c r="P20" s="282"/>
      <c r="Q20" s="283"/>
      <c r="R20" s="283"/>
      <c r="S20" s="283"/>
      <c r="T20" s="3"/>
      <c r="U20" s="3"/>
      <c r="V20" s="3"/>
      <c r="W20" s="3"/>
    </row>
    <row r="21" spans="1:28" ht="15">
      <c r="A21" s="100">
        <v>40695</v>
      </c>
      <c r="B21" s="229">
        <v>0.33333333333333331</v>
      </c>
      <c r="C21" s="229">
        <v>0.5</v>
      </c>
      <c r="D21" s="229">
        <v>0.16666666666666666</v>
      </c>
      <c r="E21" s="229">
        <v>0.15789473684210525</v>
      </c>
      <c r="F21" s="229">
        <v>0.73684210526315785</v>
      </c>
      <c r="G21" s="229">
        <v>0.10526315789473684</v>
      </c>
      <c r="H21" s="159">
        <f t="shared" si="0"/>
        <v>0.99999999999999989</v>
      </c>
      <c r="J21" s="3"/>
      <c r="K21" s="3"/>
      <c r="L21" s="3"/>
      <c r="M21" s="281"/>
      <c r="N21" s="284"/>
      <c r="O21" s="284"/>
      <c r="P21" s="284"/>
      <c r="Q21" s="284"/>
      <c r="R21" s="284"/>
      <c r="S21" s="284"/>
      <c r="T21" s="3"/>
      <c r="U21" s="3"/>
      <c r="V21" s="3"/>
      <c r="W21" s="3"/>
      <c r="AA21" s="368"/>
      <c r="AB21" s="368"/>
    </row>
    <row r="22" spans="1:28" ht="15">
      <c r="A22" s="100">
        <v>40787</v>
      </c>
      <c r="B22" s="229">
        <v>0.33333333333333331</v>
      </c>
      <c r="C22" s="229">
        <v>0.47619047619047616</v>
      </c>
      <c r="D22" s="229">
        <v>0.19047619047619047</v>
      </c>
      <c r="E22" s="229">
        <v>0.3888888888888889</v>
      </c>
      <c r="F22" s="229">
        <v>0.61111111111111116</v>
      </c>
      <c r="G22" s="229">
        <v>0</v>
      </c>
      <c r="H22" s="159">
        <f t="shared" si="0"/>
        <v>1</v>
      </c>
      <c r="J22" s="3"/>
      <c r="K22" s="3"/>
      <c r="L22" s="3"/>
      <c r="M22" s="285"/>
      <c r="N22" s="286"/>
      <c r="O22" s="286"/>
      <c r="P22" s="286"/>
      <c r="Q22" s="3"/>
      <c r="R22" s="287"/>
      <c r="S22" s="287"/>
      <c r="T22" s="3"/>
      <c r="U22" s="3"/>
      <c r="V22" s="3"/>
      <c r="W22" s="3"/>
      <c r="AA22" s="228"/>
      <c r="AB22" s="228"/>
    </row>
    <row r="23" spans="1:28" ht="15">
      <c r="A23" s="100">
        <v>40878</v>
      </c>
      <c r="B23" s="229">
        <v>0.42857142857142855</v>
      </c>
      <c r="C23" s="229">
        <v>0.38095238095238093</v>
      </c>
      <c r="D23" s="229">
        <v>0.19047619047619047</v>
      </c>
      <c r="E23" s="229">
        <v>0.38095238095238093</v>
      </c>
      <c r="F23" s="229">
        <v>0.5714285714285714</v>
      </c>
      <c r="G23" s="229">
        <v>4.7619047619047616E-2</v>
      </c>
      <c r="H23" s="159">
        <f t="shared" si="0"/>
        <v>1</v>
      </c>
      <c r="J23" s="3"/>
      <c r="K23" s="3"/>
      <c r="L23" s="3"/>
      <c r="M23" s="285"/>
      <c r="N23" s="286"/>
      <c r="O23" s="286"/>
      <c r="P23" s="286"/>
      <c r="Q23" s="286"/>
      <c r="R23" s="286"/>
      <c r="S23" s="286"/>
      <c r="T23" s="3"/>
      <c r="U23" s="3"/>
      <c r="V23" s="3"/>
      <c r="W23" s="3"/>
      <c r="Z23" s="155"/>
      <c r="AA23" s="64"/>
      <c r="AB23" s="65"/>
    </row>
    <row r="24" spans="1:28" ht="15">
      <c r="A24" s="100">
        <v>40969</v>
      </c>
      <c r="B24" s="229">
        <v>0.42857142857142855</v>
      </c>
      <c r="C24" s="229">
        <v>0.33333333333333331</v>
      </c>
      <c r="D24" s="229">
        <v>9.5238095238095233E-2</v>
      </c>
      <c r="E24" s="229">
        <v>0.47619047619047616</v>
      </c>
      <c r="F24" s="229">
        <v>4.7619047619047616E-2</v>
      </c>
      <c r="G24" s="229">
        <v>0.47619047619047616</v>
      </c>
      <c r="H24" s="159">
        <f t="shared" si="0"/>
        <v>0.8571428571428571</v>
      </c>
      <c r="J24" s="3"/>
      <c r="K24" s="3"/>
      <c r="L24" s="3"/>
      <c r="M24" s="285"/>
      <c r="N24" s="286"/>
      <c r="O24" s="286"/>
      <c r="P24" s="286"/>
      <c r="Q24" s="286"/>
      <c r="R24" s="286"/>
      <c r="S24" s="286"/>
      <c r="T24" s="3"/>
      <c r="U24" s="3"/>
      <c r="V24" s="3"/>
      <c r="W24" s="3"/>
      <c r="Z24" s="155"/>
      <c r="AA24" s="64"/>
      <c r="AB24" s="65"/>
    </row>
    <row r="25" spans="1:28" ht="15">
      <c r="A25" s="105">
        <v>41061</v>
      </c>
      <c r="B25" s="229">
        <v>0.55555555555555547</v>
      </c>
      <c r="C25" s="229">
        <v>0.38888888888888884</v>
      </c>
      <c r="D25" s="229">
        <v>5.5555555555555559E-2</v>
      </c>
      <c r="E25" s="229">
        <v>0.5554445554445554</v>
      </c>
      <c r="F25" s="229">
        <v>0.38861138861138855</v>
      </c>
      <c r="G25" s="229">
        <v>5.594405594405593E-2</v>
      </c>
      <c r="H25" s="159">
        <f t="shared" si="0"/>
        <v>0.99999999999999989</v>
      </c>
      <c r="J25" s="3"/>
      <c r="K25" s="3"/>
      <c r="L25" s="3"/>
      <c r="M25" s="285"/>
      <c r="N25" s="286"/>
      <c r="O25" s="286"/>
      <c r="P25" s="286"/>
      <c r="Q25" s="286"/>
      <c r="R25" s="286"/>
      <c r="S25" s="286"/>
      <c r="T25" s="3"/>
      <c r="U25" s="3"/>
      <c r="V25" s="3"/>
      <c r="W25" s="3"/>
      <c r="Z25" s="155"/>
      <c r="AA25" s="64"/>
      <c r="AB25" s="65"/>
    </row>
    <row r="26" spans="1:28" ht="15">
      <c r="A26" s="105">
        <v>41153</v>
      </c>
      <c r="B26" s="229">
        <v>0.49931224209078406</v>
      </c>
      <c r="C26" s="229">
        <v>0.501</v>
      </c>
      <c r="D26" s="229">
        <v>0</v>
      </c>
      <c r="E26" s="229">
        <v>0.47052947052947053</v>
      </c>
      <c r="F26" s="229">
        <v>0.41158841158841158</v>
      </c>
      <c r="G26" s="229">
        <v>0.11788211788211787</v>
      </c>
      <c r="H26" s="159">
        <f t="shared" si="0"/>
        <v>1.000312242090784</v>
      </c>
      <c r="J26" s="3"/>
      <c r="K26" s="3"/>
      <c r="L26" s="3"/>
      <c r="M26" s="285"/>
      <c r="N26" s="286"/>
      <c r="O26" s="286"/>
      <c r="P26" s="286"/>
      <c r="Q26" s="286"/>
      <c r="R26" s="286"/>
      <c r="S26" s="286"/>
      <c r="T26" s="3"/>
      <c r="U26" s="3"/>
      <c r="V26" s="3"/>
      <c r="W26" s="3"/>
      <c r="Z26" s="155"/>
      <c r="AA26" s="64"/>
      <c r="AB26" s="65"/>
    </row>
    <row r="27" spans="1:28" ht="15">
      <c r="A27" s="105">
        <v>41244</v>
      </c>
      <c r="B27" s="229">
        <v>0.60855949895615868</v>
      </c>
      <c r="C27" s="229">
        <v>0.26096033402922758</v>
      </c>
      <c r="D27" s="229">
        <v>0.13048016701461379</v>
      </c>
      <c r="E27" s="229">
        <v>0.54602510460251041</v>
      </c>
      <c r="F27" s="229">
        <v>0.36401673640167359</v>
      </c>
      <c r="G27" s="229">
        <v>8.9958158995815884E-2</v>
      </c>
      <c r="H27" s="159">
        <f t="shared" si="0"/>
        <v>1</v>
      </c>
      <c r="J27" s="3"/>
      <c r="K27" s="3"/>
      <c r="L27" s="3"/>
      <c r="M27" s="285"/>
      <c r="N27" s="286"/>
      <c r="O27" s="286"/>
      <c r="P27" s="286"/>
      <c r="Q27" s="286"/>
      <c r="R27" s="286"/>
      <c r="S27" s="286"/>
      <c r="T27" s="3"/>
      <c r="U27" s="3"/>
      <c r="V27" s="3"/>
      <c r="W27" s="3"/>
      <c r="Z27" s="155"/>
      <c r="AA27" s="64"/>
      <c r="AB27" s="65"/>
    </row>
    <row r="28" spans="1:28" ht="15">
      <c r="A28" s="105">
        <v>41334</v>
      </c>
      <c r="B28" s="229">
        <v>0.6</v>
      </c>
      <c r="C28" s="229">
        <v>0.3</v>
      </c>
      <c r="D28" s="229">
        <v>0.1</v>
      </c>
      <c r="E28" s="229">
        <v>0.45</v>
      </c>
      <c r="F28" s="229">
        <v>0.5</v>
      </c>
      <c r="G28" s="229">
        <v>0.05</v>
      </c>
      <c r="H28" s="159">
        <f t="shared" si="0"/>
        <v>0.99999999999999989</v>
      </c>
      <c r="J28" s="3"/>
      <c r="K28" s="3"/>
      <c r="L28" s="3"/>
      <c r="M28" s="285"/>
      <c r="N28" s="286"/>
      <c r="O28" s="286"/>
      <c r="P28" s="286"/>
      <c r="Q28" s="286"/>
      <c r="R28" s="286"/>
      <c r="S28" s="286"/>
      <c r="T28" s="3"/>
      <c r="U28" s="3"/>
      <c r="V28" s="3"/>
      <c r="W28" s="3"/>
      <c r="Z28" s="155"/>
      <c r="AA28" s="64"/>
      <c r="AB28" s="65"/>
    </row>
    <row r="29" spans="1:28" ht="15">
      <c r="A29" s="105">
        <v>41426</v>
      </c>
      <c r="B29" s="230">
        <v>0.4375</v>
      </c>
      <c r="C29" s="230">
        <v>0.5</v>
      </c>
      <c r="D29" s="230">
        <v>6.25E-2</v>
      </c>
      <c r="E29" s="230">
        <v>0.3125</v>
      </c>
      <c r="F29" s="230">
        <v>0.6875</v>
      </c>
      <c r="G29" s="230">
        <v>0</v>
      </c>
      <c r="H29" s="159">
        <f t="shared" si="0"/>
        <v>1</v>
      </c>
      <c r="J29" s="3"/>
      <c r="K29" s="3"/>
      <c r="L29" s="280"/>
      <c r="M29" s="285"/>
      <c r="N29" s="286"/>
      <c r="O29" s="286"/>
      <c r="P29" s="286"/>
      <c r="Q29" s="286"/>
      <c r="R29" s="286"/>
      <c r="S29" s="286"/>
      <c r="T29" s="3"/>
      <c r="U29" s="3"/>
      <c r="V29" s="3"/>
      <c r="W29" s="3"/>
      <c r="Z29" s="155"/>
      <c r="AA29" s="64"/>
      <c r="AB29" s="65"/>
    </row>
    <row r="30" spans="1:28" ht="15">
      <c r="A30" s="105">
        <v>41518</v>
      </c>
      <c r="B30" s="230">
        <v>0.36842105263157893</v>
      </c>
      <c r="C30" s="230">
        <v>0.47368421052631576</v>
      </c>
      <c r="D30" s="230">
        <v>0.15789473684210525</v>
      </c>
      <c r="E30" s="230">
        <v>0.31578947368421051</v>
      </c>
      <c r="F30" s="230">
        <v>0.57894736842105265</v>
      </c>
      <c r="G30" s="230">
        <v>0.10526315789473684</v>
      </c>
      <c r="H30" s="159">
        <f t="shared" si="0"/>
        <v>1</v>
      </c>
      <c r="J30" s="3"/>
      <c r="K30" s="3"/>
      <c r="L30" s="280"/>
      <c r="M30" s="285"/>
      <c r="N30" s="286"/>
      <c r="O30" s="286"/>
      <c r="P30" s="286"/>
      <c r="Q30" s="286"/>
      <c r="R30" s="286"/>
      <c r="S30" s="286"/>
      <c r="T30" s="3"/>
      <c r="U30" s="3"/>
      <c r="V30" s="3"/>
      <c r="W30" s="3"/>
      <c r="Z30" s="155"/>
      <c r="AA30" s="64"/>
      <c r="AB30" s="65"/>
    </row>
    <row r="31" spans="1:28" ht="15">
      <c r="A31" s="105">
        <v>41609</v>
      </c>
      <c r="B31" s="230">
        <v>0.3125</v>
      </c>
      <c r="C31" s="230">
        <v>0.5</v>
      </c>
      <c r="D31" s="230">
        <v>0.1875</v>
      </c>
      <c r="E31" s="230">
        <v>0.1875</v>
      </c>
      <c r="F31" s="230">
        <v>0.625</v>
      </c>
      <c r="G31" s="230">
        <v>0.1875</v>
      </c>
      <c r="H31" s="159">
        <f t="shared" si="0"/>
        <v>1</v>
      </c>
      <c r="J31" s="3"/>
      <c r="K31" s="3"/>
      <c r="L31" s="280"/>
      <c r="M31" s="275"/>
      <c r="N31" s="288"/>
      <c r="O31" s="288"/>
      <c r="P31" s="288"/>
      <c r="Q31" s="286"/>
      <c r="R31" s="286"/>
      <c r="S31" s="286"/>
      <c r="T31" s="3"/>
      <c r="U31" s="3"/>
      <c r="V31" s="3"/>
      <c r="W31" s="3"/>
      <c r="Z31" s="155"/>
      <c r="AA31" s="64"/>
      <c r="AB31" s="65"/>
    </row>
    <row r="32" spans="1:28" ht="15">
      <c r="A32" s="105">
        <v>41699</v>
      </c>
      <c r="B32" s="230">
        <v>0.11764705882352941</v>
      </c>
      <c r="C32" s="230">
        <v>0.6470588235294118</v>
      </c>
      <c r="D32" s="230">
        <v>0.23529411764705882</v>
      </c>
      <c r="E32" s="230">
        <v>0.11764705882352941</v>
      </c>
      <c r="F32" s="230">
        <v>0.70588235294117652</v>
      </c>
      <c r="G32" s="230">
        <v>0.17647058823529413</v>
      </c>
      <c r="H32" s="159">
        <f t="shared" si="0"/>
        <v>1</v>
      </c>
      <c r="J32" s="3"/>
      <c r="K32" s="3"/>
      <c r="L32" s="3"/>
      <c r="M32" s="285"/>
      <c r="N32" s="288"/>
      <c r="O32" s="288"/>
      <c r="P32" s="288"/>
      <c r="Q32" s="288"/>
      <c r="R32" s="288"/>
      <c r="S32" s="288"/>
      <c r="T32" s="3"/>
      <c r="U32" s="3"/>
      <c r="V32" s="3"/>
      <c r="W32" s="3"/>
      <c r="Z32" s="155"/>
      <c r="AA32" s="64"/>
      <c r="AB32" s="65"/>
    </row>
    <row r="33" spans="1:28" ht="15">
      <c r="A33" s="105">
        <v>41791</v>
      </c>
      <c r="B33" s="230">
        <v>0.29411764705882354</v>
      </c>
      <c r="C33" s="230">
        <v>0.58823529411764708</v>
      </c>
      <c r="D33" s="230">
        <v>0.11764705882352941</v>
      </c>
      <c r="E33" s="230">
        <v>0.23529411764705882</v>
      </c>
      <c r="F33" s="230">
        <v>0.76470588235294112</v>
      </c>
      <c r="G33" s="230">
        <v>0</v>
      </c>
      <c r="H33" s="159">
        <f t="shared" si="0"/>
        <v>1</v>
      </c>
      <c r="J33" s="3"/>
      <c r="K33" s="3"/>
      <c r="L33" s="3"/>
      <c r="M33" s="274"/>
      <c r="N33" s="274"/>
      <c r="O33" s="274"/>
      <c r="P33" s="274"/>
      <c r="Q33" s="274"/>
      <c r="R33" s="274"/>
      <c r="S33" s="274"/>
      <c r="T33" s="3"/>
      <c r="U33" s="3"/>
      <c r="V33" s="3"/>
      <c r="W33" s="3"/>
      <c r="Z33" s="155"/>
      <c r="AA33" s="64"/>
      <c r="AB33" s="65"/>
    </row>
    <row r="34" spans="1:28" ht="15">
      <c r="A34" s="105">
        <v>41883</v>
      </c>
      <c r="B34" s="230">
        <v>0.2857142857142857</v>
      </c>
      <c r="C34" s="230">
        <v>0.6428571428571429</v>
      </c>
      <c r="D34" s="230">
        <v>7.1428571428571425E-2</v>
      </c>
      <c r="E34" s="230">
        <v>0.21428571428571427</v>
      </c>
      <c r="F34" s="230">
        <v>0.7142857142857143</v>
      </c>
      <c r="G34" s="230">
        <v>7.1428571428571425E-2</v>
      </c>
      <c r="H34" s="159">
        <f t="shared" si="0"/>
        <v>1</v>
      </c>
      <c r="J34" s="3"/>
      <c r="K34" s="3"/>
      <c r="L34" s="3"/>
      <c r="M34" s="274"/>
      <c r="N34" s="274"/>
      <c r="O34" s="274"/>
      <c r="P34" s="274"/>
      <c r="Q34" s="274"/>
      <c r="R34" s="274"/>
      <c r="S34" s="274"/>
      <c r="T34" s="3"/>
      <c r="U34" s="3"/>
      <c r="V34" s="3"/>
      <c r="W34" s="3"/>
      <c r="Z34" s="155"/>
      <c r="AA34" s="64"/>
      <c r="AB34" s="65"/>
    </row>
    <row r="35" spans="1:28" ht="15">
      <c r="A35" s="105">
        <v>41974</v>
      </c>
      <c r="B35" s="230">
        <v>0.25</v>
      </c>
      <c r="C35" s="230">
        <v>0.5</v>
      </c>
      <c r="D35" s="230">
        <v>0.25</v>
      </c>
      <c r="E35" s="230">
        <v>0.25</v>
      </c>
      <c r="F35" s="230">
        <v>0.66666666666666663</v>
      </c>
      <c r="G35" s="230">
        <v>8.3333333333333329E-2</v>
      </c>
      <c r="H35" s="159">
        <f t="shared" si="0"/>
        <v>1</v>
      </c>
      <c r="J35" s="3"/>
      <c r="K35" s="3"/>
      <c r="L35" s="3"/>
      <c r="M35" s="274"/>
      <c r="N35" s="274"/>
      <c r="O35" s="274"/>
      <c r="P35" s="274"/>
      <c r="Q35" s="274"/>
      <c r="R35" s="274"/>
      <c r="S35" s="274"/>
      <c r="T35" s="3"/>
      <c r="U35" s="3"/>
      <c r="V35" s="3"/>
      <c r="W35" s="3"/>
      <c r="Z35" s="155"/>
      <c r="AA35" s="64"/>
      <c r="AB35" s="65"/>
    </row>
    <row r="36" spans="1:28" ht="15">
      <c r="A36" s="105">
        <v>42064</v>
      </c>
      <c r="B36" s="230">
        <v>0.30769230769230771</v>
      </c>
      <c r="C36" s="230">
        <v>0.61538461538461542</v>
      </c>
      <c r="D36" s="230">
        <v>7.6923076923076927E-2</v>
      </c>
      <c r="E36" s="230">
        <v>0.46153846153846156</v>
      </c>
      <c r="F36" s="230">
        <v>0.53846153846153844</v>
      </c>
      <c r="G36" s="230">
        <v>0</v>
      </c>
      <c r="H36" s="159">
        <f t="shared" si="0"/>
        <v>1</v>
      </c>
      <c r="J36" s="3"/>
      <c r="K36" s="3"/>
      <c r="L36" s="3"/>
      <c r="M36" s="274"/>
      <c r="N36" s="274"/>
      <c r="O36" s="274"/>
      <c r="P36" s="274"/>
      <c r="Q36" s="274"/>
      <c r="R36" s="274"/>
      <c r="S36" s="274"/>
      <c r="T36" s="3"/>
      <c r="U36" s="3"/>
      <c r="V36" s="3"/>
      <c r="W36" s="3"/>
      <c r="Z36" s="155"/>
      <c r="AA36" s="64"/>
      <c r="AB36" s="65"/>
    </row>
    <row r="37" spans="1:28" ht="15">
      <c r="A37" s="105">
        <v>42156</v>
      </c>
      <c r="B37" s="230">
        <v>0.46666666666666667</v>
      </c>
      <c r="C37" s="230">
        <v>0.53333333333333333</v>
      </c>
      <c r="D37" s="230">
        <v>0</v>
      </c>
      <c r="E37" s="107">
        <v>0.53333333333333333</v>
      </c>
      <c r="F37" s="107">
        <v>0.46666666666666667</v>
      </c>
      <c r="G37" s="107">
        <v>0</v>
      </c>
      <c r="H37" s="159">
        <f t="shared" si="0"/>
        <v>1</v>
      </c>
      <c r="J37" s="3"/>
      <c r="K37" s="3" t="s">
        <v>316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Z37" s="155"/>
      <c r="AA37" s="64"/>
      <c r="AB37" s="65"/>
    </row>
    <row r="38" spans="1:28" ht="15">
      <c r="A38" s="105">
        <v>42248</v>
      </c>
      <c r="B38" s="107">
        <v>0.66666666666666663</v>
      </c>
      <c r="C38" s="107">
        <v>0.33333333333333331</v>
      </c>
      <c r="D38" s="107">
        <v>0</v>
      </c>
      <c r="E38" s="107">
        <v>0.75</v>
      </c>
      <c r="F38" s="107">
        <v>0.25</v>
      </c>
      <c r="G38" s="107">
        <v>0</v>
      </c>
      <c r="H38" s="159">
        <f t="shared" si="0"/>
        <v>1</v>
      </c>
      <c r="J38" s="3"/>
      <c r="K38" s="245" t="s">
        <v>339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Z38" s="155"/>
      <c r="AA38" s="64"/>
      <c r="AB38" s="65"/>
    </row>
    <row r="39" spans="1:28" ht="15">
      <c r="A39" s="105">
        <v>42339</v>
      </c>
      <c r="B39" s="107">
        <v>0.46153846153846156</v>
      </c>
      <c r="C39" s="107">
        <v>0.53846153846153844</v>
      </c>
      <c r="D39" s="107">
        <v>0</v>
      </c>
      <c r="E39" s="107">
        <v>0.46153846153846156</v>
      </c>
      <c r="F39" s="107">
        <v>0.46153846153846156</v>
      </c>
      <c r="G39" s="107">
        <v>7.6923076923076927E-2</v>
      </c>
      <c r="H39" s="159">
        <f t="shared" si="0"/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Z39" s="155"/>
      <c r="AA39" s="64"/>
      <c r="AB39" s="65"/>
    </row>
    <row r="40" spans="1:28">
      <c r="A40" s="105">
        <v>42430</v>
      </c>
      <c r="B40" s="107">
        <v>0.46153846153846156</v>
      </c>
      <c r="C40" s="107">
        <v>0.46153846153846156</v>
      </c>
      <c r="D40" s="107">
        <v>7.6923076923076927E-2</v>
      </c>
      <c r="E40" s="107">
        <v>0.53846153846153855</v>
      </c>
      <c r="F40" s="107">
        <v>0.38461538461538464</v>
      </c>
      <c r="G40" s="107">
        <v>7.6923076923076927E-2</v>
      </c>
      <c r="H40" s="159">
        <f t="shared" si="0"/>
        <v>1</v>
      </c>
      <c r="Z40" s="155"/>
      <c r="AA40" s="64"/>
      <c r="AB40" s="65"/>
    </row>
    <row r="41" spans="1:28">
      <c r="A41" s="105">
        <v>42522</v>
      </c>
      <c r="B41" s="107">
        <v>0.53333333333333333</v>
      </c>
      <c r="C41" s="107">
        <v>0.46666666666666667</v>
      </c>
      <c r="D41" s="107">
        <v>0</v>
      </c>
      <c r="E41" s="107">
        <v>0.6</v>
      </c>
      <c r="F41" s="107">
        <v>0.33333333333333331</v>
      </c>
      <c r="G41" s="107">
        <v>6.6666666666666666E-2</v>
      </c>
      <c r="H41" s="159">
        <f t="shared" si="0"/>
        <v>1</v>
      </c>
      <c r="Z41" s="155"/>
      <c r="AA41" s="64"/>
      <c r="AB41" s="65"/>
    </row>
    <row r="42" spans="1:28">
      <c r="A42" s="105">
        <v>42614</v>
      </c>
      <c r="B42" s="107">
        <v>0.6</v>
      </c>
      <c r="C42" s="107">
        <v>0.33333333333333331</v>
      </c>
      <c r="D42" s="107">
        <v>6.6666666666666666E-2</v>
      </c>
      <c r="E42" s="107">
        <v>0.39999999999999997</v>
      </c>
      <c r="F42" s="107">
        <v>0.46666666666666667</v>
      </c>
      <c r="G42" s="107">
        <v>0</v>
      </c>
      <c r="H42" s="159">
        <f t="shared" si="0"/>
        <v>1</v>
      </c>
      <c r="Z42" s="155"/>
      <c r="AA42" s="64"/>
      <c r="AB42" s="65"/>
    </row>
    <row r="43" spans="1:28">
      <c r="A43" s="105">
        <v>42705</v>
      </c>
      <c r="B43" s="107">
        <v>0.42857142857142855</v>
      </c>
      <c r="C43" s="107">
        <v>0.5714285714285714</v>
      </c>
      <c r="D43" s="107">
        <v>0</v>
      </c>
      <c r="E43" s="107">
        <v>0.42857142857142855</v>
      </c>
      <c r="F43" s="107">
        <v>0.5714285714285714</v>
      </c>
      <c r="G43" s="107">
        <v>0</v>
      </c>
      <c r="H43" s="159">
        <f t="shared" si="0"/>
        <v>1</v>
      </c>
      <c r="Z43" s="155"/>
      <c r="AA43" s="64"/>
      <c r="AB43" s="65"/>
    </row>
    <row r="44" spans="1:28">
      <c r="A44" s="105">
        <v>42795</v>
      </c>
      <c r="B44" s="107">
        <v>0.46153846153846156</v>
      </c>
      <c r="C44" s="107">
        <v>0.30769230769230771</v>
      </c>
      <c r="D44" s="107">
        <v>0.23076923076923078</v>
      </c>
      <c r="E44" s="107">
        <v>0.38461538461538464</v>
      </c>
      <c r="F44" s="107">
        <v>0.38461538461538464</v>
      </c>
      <c r="G44" s="107">
        <v>0.23076923076923078</v>
      </c>
      <c r="H44" s="159">
        <f t="shared" si="0"/>
        <v>1</v>
      </c>
      <c r="Z44" s="155"/>
      <c r="AA44" s="64"/>
      <c r="AB44" s="65"/>
    </row>
    <row r="45" spans="1:28">
      <c r="A45" s="105">
        <v>42887</v>
      </c>
      <c r="B45" s="107">
        <v>0.69230769230769229</v>
      </c>
      <c r="C45" s="107">
        <v>0.30769230769230771</v>
      </c>
      <c r="D45" s="107">
        <v>0</v>
      </c>
      <c r="E45" s="107">
        <v>0.66666666666666674</v>
      </c>
      <c r="F45" s="107">
        <v>0.25</v>
      </c>
      <c r="G45" s="107">
        <v>8.3333333333333329E-2</v>
      </c>
      <c r="H45" s="159">
        <f t="shared" si="0"/>
        <v>1</v>
      </c>
      <c r="Z45" s="155"/>
      <c r="AA45" s="64"/>
      <c r="AB45" s="65"/>
    </row>
    <row r="46" spans="1:28">
      <c r="A46" s="105">
        <v>42979</v>
      </c>
      <c r="B46" s="107">
        <v>0.69230769230769229</v>
      </c>
      <c r="C46" s="107">
        <v>0.30769230769230771</v>
      </c>
      <c r="D46" s="107">
        <v>0</v>
      </c>
      <c r="E46" s="107">
        <v>0.53846153846153855</v>
      </c>
      <c r="F46" s="107">
        <v>0.46153846153846156</v>
      </c>
      <c r="G46" s="107">
        <v>0</v>
      </c>
      <c r="H46" s="159">
        <f t="shared" si="0"/>
        <v>1</v>
      </c>
      <c r="Z46" s="155"/>
      <c r="AA46" s="64"/>
      <c r="AB46" s="65"/>
    </row>
    <row r="47" spans="1:28">
      <c r="A47" s="105">
        <v>43070</v>
      </c>
      <c r="B47" s="107">
        <v>0.77777777777777779</v>
      </c>
      <c r="C47" s="107">
        <v>0.22222222222222221</v>
      </c>
      <c r="D47" s="107">
        <v>0</v>
      </c>
      <c r="E47" s="235">
        <v>0.5</v>
      </c>
      <c r="F47" s="235">
        <v>0.5</v>
      </c>
      <c r="G47" s="235">
        <v>0</v>
      </c>
      <c r="H47" s="159">
        <f t="shared" si="0"/>
        <v>1</v>
      </c>
      <c r="Z47" s="155"/>
      <c r="AA47" s="64"/>
      <c r="AB47" s="65"/>
    </row>
    <row r="48" spans="1:28">
      <c r="A48" s="105">
        <v>43160</v>
      </c>
      <c r="B48" s="107">
        <v>0.33333333333333331</v>
      </c>
      <c r="C48" s="107">
        <v>0.58333333333333337</v>
      </c>
      <c r="D48" s="107">
        <v>8.3333333333333329E-2</v>
      </c>
      <c r="E48" s="235">
        <v>0.33333333333333331</v>
      </c>
      <c r="F48" s="235">
        <v>0.58333333333333337</v>
      </c>
      <c r="G48" s="235">
        <v>8.3333333333333329E-2</v>
      </c>
      <c r="H48" s="159">
        <f t="shared" si="0"/>
        <v>1</v>
      </c>
      <c r="Z48" s="155"/>
      <c r="AA48" s="64"/>
      <c r="AB48" s="65"/>
    </row>
    <row r="49" spans="1:28">
      <c r="A49" s="105">
        <v>43252</v>
      </c>
      <c r="B49" s="107">
        <v>0.1111111111111111</v>
      </c>
      <c r="C49" s="107">
        <v>0.88888888888888884</v>
      </c>
      <c r="D49" s="107">
        <v>0</v>
      </c>
      <c r="E49" s="107">
        <v>0.1111111111111111</v>
      </c>
      <c r="F49" s="107">
        <v>0.77777777777777779</v>
      </c>
      <c r="G49" s="107">
        <v>0.1111111111111111</v>
      </c>
      <c r="H49" s="159">
        <f t="shared" si="0"/>
        <v>1</v>
      </c>
      <c r="I49" s="159"/>
      <c r="Z49" s="155"/>
      <c r="AA49" s="64"/>
      <c r="AB49" s="65"/>
    </row>
    <row r="50" spans="1:28">
      <c r="A50" s="105">
        <v>43344</v>
      </c>
      <c r="B50" s="107">
        <v>0.125</v>
      </c>
      <c r="C50" s="107">
        <v>0.875</v>
      </c>
      <c r="D50" s="107">
        <v>0</v>
      </c>
      <c r="E50" s="107">
        <v>0</v>
      </c>
      <c r="F50" s="107">
        <v>0.75</v>
      </c>
      <c r="G50" s="107">
        <v>0.25</v>
      </c>
      <c r="H50" s="159">
        <f t="shared" si="0"/>
        <v>1</v>
      </c>
      <c r="I50" s="159"/>
      <c r="Z50" s="155"/>
      <c r="AA50" s="64"/>
      <c r="AB50" s="65"/>
    </row>
    <row r="51" spans="1:28">
      <c r="A51" s="105">
        <v>43435</v>
      </c>
      <c r="B51" s="107">
        <v>7.6923076923076927E-2</v>
      </c>
      <c r="C51" s="107">
        <v>0.84615384615384615</v>
      </c>
      <c r="D51" s="107">
        <v>7.6923076923076927E-2</v>
      </c>
      <c r="E51" s="107">
        <v>7.1428571428571425E-2</v>
      </c>
      <c r="F51" s="107">
        <v>0.7142857142857143</v>
      </c>
      <c r="G51" s="107">
        <v>0.21428571428571427</v>
      </c>
      <c r="H51" s="159">
        <f t="shared" si="0"/>
        <v>1</v>
      </c>
      <c r="I51" s="159"/>
      <c r="Z51" s="155"/>
      <c r="AA51" s="64"/>
      <c r="AB51" s="65"/>
    </row>
    <row r="52" spans="1:28">
      <c r="A52" s="105">
        <v>43525</v>
      </c>
      <c r="B52" s="107">
        <v>7.6923076923076927E-2</v>
      </c>
      <c r="C52" s="107">
        <v>0.69230769230769229</v>
      </c>
      <c r="D52" s="107">
        <v>0.23076923076923078</v>
      </c>
      <c r="E52" s="107">
        <v>7.6923076923076927E-2</v>
      </c>
      <c r="F52" s="107">
        <v>0.69230769230769229</v>
      </c>
      <c r="G52" s="107">
        <v>0.23076923076923078</v>
      </c>
      <c r="H52" s="159">
        <f t="shared" si="0"/>
        <v>1</v>
      </c>
      <c r="I52" s="159"/>
      <c r="Z52" s="155"/>
      <c r="AA52" s="64"/>
      <c r="AB52" s="65"/>
    </row>
    <row r="53" spans="1:28">
      <c r="A53" s="105">
        <v>43617</v>
      </c>
      <c r="B53" s="107">
        <v>0.33333333333333331</v>
      </c>
      <c r="C53" s="107">
        <v>0.5</v>
      </c>
      <c r="D53" s="107">
        <v>0.16666666666666666</v>
      </c>
      <c r="E53" s="107">
        <v>0.25</v>
      </c>
      <c r="F53" s="107">
        <v>0.5</v>
      </c>
      <c r="G53" s="107">
        <v>0.25</v>
      </c>
      <c r="H53" s="159">
        <f t="shared" si="0"/>
        <v>0.99999999999999989</v>
      </c>
      <c r="I53" s="159"/>
      <c r="Z53" s="155"/>
      <c r="AA53" s="64"/>
      <c r="AB53" s="65"/>
    </row>
    <row r="54" spans="1:28">
      <c r="A54" s="105">
        <v>43709</v>
      </c>
      <c r="B54" s="107">
        <v>0.27272727272727271</v>
      </c>
      <c r="C54" s="107">
        <v>0.45454545454545453</v>
      </c>
      <c r="D54" s="107">
        <v>0.27272727272727271</v>
      </c>
      <c r="E54" s="107">
        <v>0.18181818181818182</v>
      </c>
      <c r="F54" s="107">
        <v>0.63636363636363635</v>
      </c>
      <c r="G54" s="107">
        <v>0.18181818181818182</v>
      </c>
      <c r="H54" s="159">
        <f t="shared" si="0"/>
        <v>1</v>
      </c>
      <c r="I54" s="159"/>
      <c r="Z54" s="155"/>
      <c r="AA54" s="64"/>
      <c r="AB54" s="65"/>
    </row>
    <row r="55" spans="1:28">
      <c r="A55" s="105">
        <v>43800</v>
      </c>
      <c r="B55" s="107">
        <v>0.1666666666666666</v>
      </c>
      <c r="C55" s="107">
        <v>0.75</v>
      </c>
      <c r="D55" s="107">
        <v>8.3333333333333301E-2</v>
      </c>
      <c r="E55" s="107">
        <v>9.090909090909087E-2</v>
      </c>
      <c r="F55" s="107">
        <v>0.72727272727272751</v>
      </c>
      <c r="G55" s="107">
        <v>0.18181818181818174</v>
      </c>
      <c r="H55" s="159">
        <f>+SUM(E55:G55)</f>
        <v>1</v>
      </c>
      <c r="Z55" s="155"/>
      <c r="AA55" s="64"/>
      <c r="AB55" s="65"/>
    </row>
    <row r="56" spans="1:28">
      <c r="A56" s="105">
        <v>43891</v>
      </c>
      <c r="B56" s="107">
        <v>0.28571428571428592</v>
      </c>
      <c r="C56" s="107">
        <v>0.57142857142857151</v>
      </c>
      <c r="D56" s="107">
        <v>0.1428571428571426</v>
      </c>
      <c r="E56" s="107">
        <v>0.64556962025316444</v>
      </c>
      <c r="F56" s="107">
        <v>0.17721518987341772</v>
      </c>
      <c r="G56" s="107">
        <v>0.17721518987341772</v>
      </c>
      <c r="H56" s="159">
        <f>+SUM(E56:G56)</f>
        <v>1</v>
      </c>
      <c r="Z56" s="155"/>
      <c r="AA56" s="64"/>
      <c r="AB56" s="65"/>
    </row>
    <row r="57" spans="1:28">
      <c r="A57" s="105">
        <v>43983</v>
      </c>
      <c r="B57" s="107">
        <v>0.66666666666666696</v>
      </c>
      <c r="C57" s="107">
        <v>0.33333333333333298</v>
      </c>
      <c r="D57" s="107">
        <v>0</v>
      </c>
      <c r="E57" s="107">
        <v>0.66666666666666696</v>
      </c>
      <c r="F57" s="107">
        <v>0.33333333333333298</v>
      </c>
      <c r="G57" s="107">
        <v>0</v>
      </c>
      <c r="H57" s="159">
        <f>+SUM(E57:G57)</f>
        <v>1</v>
      </c>
      <c r="Z57" s="155"/>
      <c r="AA57" s="64"/>
      <c r="AB57" s="65"/>
    </row>
    <row r="58" spans="1:28">
      <c r="A58" s="105">
        <v>44075</v>
      </c>
      <c r="B58" s="107">
        <v>0.6</v>
      </c>
      <c r="C58" s="107">
        <v>0.3</v>
      </c>
      <c r="D58" s="107">
        <v>0.1</v>
      </c>
      <c r="E58" s="107">
        <v>0.2</v>
      </c>
      <c r="F58" s="107">
        <v>0.4</v>
      </c>
      <c r="G58" s="107">
        <v>0.4</v>
      </c>
      <c r="H58" s="159">
        <f>+SUM(E58:G58)</f>
        <v>1</v>
      </c>
      <c r="Z58" s="155"/>
      <c r="AA58" s="64"/>
      <c r="AB58" s="65"/>
    </row>
    <row r="59" spans="1:28">
      <c r="A59" s="105">
        <v>44166</v>
      </c>
      <c r="B59" s="107">
        <v>0.33333333333333331</v>
      </c>
      <c r="C59" s="107">
        <v>0.41666666666666702</v>
      </c>
      <c r="D59" s="107">
        <v>0.25</v>
      </c>
      <c r="E59" s="107">
        <v>0.25000000000000028</v>
      </c>
      <c r="F59" s="107">
        <v>0.33333333333333298</v>
      </c>
      <c r="G59" s="107">
        <v>0.41666666666666702</v>
      </c>
      <c r="H59" s="159">
        <f t="shared" ref="H59:H60" si="1">+SUM(E59:G59)</f>
        <v>1.0000000000000002</v>
      </c>
      <c r="Z59" s="155"/>
      <c r="AA59" s="64"/>
      <c r="AB59" s="65"/>
    </row>
    <row r="60" spans="1:28">
      <c r="A60" s="105">
        <v>44256</v>
      </c>
      <c r="B60" s="107">
        <v>0.18181818181818199</v>
      </c>
      <c r="C60" s="107">
        <v>0.54545454545454597</v>
      </c>
      <c r="D60" s="107">
        <v>0.27272727272727298</v>
      </c>
      <c r="E60" s="107">
        <v>0.18181818181818199</v>
      </c>
      <c r="F60" s="107">
        <v>0.45454545454545497</v>
      </c>
      <c r="G60" s="107">
        <v>0.36363636363636398</v>
      </c>
      <c r="H60" s="159">
        <f t="shared" si="1"/>
        <v>1.0000000000000009</v>
      </c>
      <c r="Z60" s="155"/>
      <c r="AB60" s="65"/>
    </row>
    <row r="61" spans="1:28">
      <c r="A61" s="105">
        <v>44348</v>
      </c>
      <c r="B61" s="107">
        <v>7.1428571428571397E-2</v>
      </c>
      <c r="C61" s="107">
        <v>0.64285714285714302</v>
      </c>
      <c r="D61" s="107">
        <v>0.28571428571428598</v>
      </c>
      <c r="E61" s="107">
        <v>0</v>
      </c>
      <c r="F61" s="107">
        <v>0.64285714285714302</v>
      </c>
      <c r="G61" s="107">
        <v>0.35714285714285698</v>
      </c>
      <c r="H61" s="159">
        <f>+SUM(E61:G61)</f>
        <v>1</v>
      </c>
      <c r="AB61" s="65"/>
    </row>
    <row r="62" spans="1:28">
      <c r="A62" s="105">
        <v>44440</v>
      </c>
      <c r="B62" s="107">
        <v>5.2631578947368397E-2</v>
      </c>
      <c r="C62" s="107">
        <v>0.73684210526315796</v>
      </c>
      <c r="D62" s="107">
        <v>0.21052631578947401</v>
      </c>
      <c r="E62" s="107">
        <v>0.105263157894737</v>
      </c>
      <c r="F62" s="107">
        <v>0.84210526315789502</v>
      </c>
      <c r="G62" s="107">
        <v>5.2631578947368397E-2</v>
      </c>
      <c r="H62" s="159">
        <f>+SUM(E62:G62)</f>
        <v>1.0000000000000004</v>
      </c>
    </row>
    <row r="63" spans="1:28">
      <c r="A63" s="105">
        <v>44531</v>
      </c>
      <c r="B63" s="107">
        <v>0.17647058823529399</v>
      </c>
      <c r="C63" s="107">
        <v>0.70588235294117696</v>
      </c>
      <c r="D63" s="107">
        <v>0.11764705882352899</v>
      </c>
      <c r="E63" s="107">
        <v>0.11764705882352899</v>
      </c>
      <c r="F63" s="107">
        <v>0.52941176470588203</v>
      </c>
      <c r="G63" s="107">
        <v>0.35294117647058798</v>
      </c>
      <c r="H63" s="159">
        <f>+SUM(E63:G63)</f>
        <v>0.999999999999999</v>
      </c>
    </row>
    <row r="64" spans="1:28">
      <c r="A64" s="105">
        <v>44621</v>
      </c>
      <c r="B64" s="107">
        <v>6.25E-2</v>
      </c>
      <c r="C64" s="107">
        <v>0.8125</v>
      </c>
      <c r="D64" s="107">
        <v>0.125</v>
      </c>
      <c r="E64" s="107">
        <v>0.125</v>
      </c>
      <c r="F64" s="107">
        <v>0.75</v>
      </c>
      <c r="G64" s="107">
        <v>0.125</v>
      </c>
      <c r="H64" s="159">
        <f t="shared" ref="H64:H65" si="2">+SUM(E64:G64)</f>
        <v>1</v>
      </c>
      <c r="AA64" s="368"/>
      <c r="AB64" s="368"/>
    </row>
    <row r="65" spans="1:28">
      <c r="A65" s="105">
        <v>44713</v>
      </c>
      <c r="B65" s="107">
        <v>0.5</v>
      </c>
      <c r="C65" s="107">
        <v>0.35714285714285698</v>
      </c>
      <c r="D65" s="107">
        <v>0.14285714285714299</v>
      </c>
      <c r="E65" s="107">
        <v>0.5714285714285714</v>
      </c>
      <c r="F65" s="107">
        <v>0.35714285714285698</v>
      </c>
      <c r="G65" s="107">
        <v>7.1428571428571397E-2</v>
      </c>
      <c r="H65" s="159">
        <f t="shared" si="2"/>
        <v>0.99999999999999978</v>
      </c>
      <c r="AA65" s="228"/>
      <c r="AB65" s="228"/>
    </row>
    <row r="66" spans="1:28">
      <c r="A66" s="105">
        <v>44805</v>
      </c>
      <c r="B66" s="107">
        <v>0.5714285714285714</v>
      </c>
      <c r="C66" s="107">
        <v>0.35714285714285698</v>
      </c>
      <c r="D66" s="107">
        <v>7.1428571428571397E-2</v>
      </c>
      <c r="E66" s="107"/>
      <c r="F66" s="107"/>
      <c r="G66" s="107"/>
      <c r="Z66" s="155"/>
      <c r="AA66" s="64"/>
      <c r="AB66" s="65"/>
    </row>
    <row r="67" spans="1:28">
      <c r="A67" s="105"/>
      <c r="B67" s="107"/>
      <c r="C67" s="107"/>
      <c r="D67" s="107"/>
      <c r="E67" s="107"/>
      <c r="F67" s="107"/>
      <c r="G67" s="107"/>
      <c r="Z67" s="155"/>
      <c r="AA67" s="64"/>
      <c r="AB67" s="65"/>
    </row>
    <row r="68" spans="1:28">
      <c r="B68" s="107"/>
      <c r="C68" s="107"/>
      <c r="D68" s="107"/>
      <c r="E68" s="107"/>
      <c r="F68" s="107"/>
      <c r="G68" s="107"/>
      <c r="Z68" s="155"/>
      <c r="AA68" s="64"/>
      <c r="AB68" s="65"/>
    </row>
    <row r="69" spans="1:28">
      <c r="Z69" s="155"/>
      <c r="AA69" s="64"/>
      <c r="AB69" s="65"/>
    </row>
    <row r="70" spans="1:28">
      <c r="Z70" s="155"/>
      <c r="AA70" s="64"/>
      <c r="AB70" s="65"/>
    </row>
    <row r="71" spans="1:28">
      <c r="Z71" s="155"/>
      <c r="AA71" s="64"/>
      <c r="AB71" s="65"/>
    </row>
    <row r="72" spans="1:28">
      <c r="Z72" s="155"/>
      <c r="AA72" s="64"/>
      <c r="AB72" s="65"/>
    </row>
    <row r="73" spans="1:28">
      <c r="Z73" s="155"/>
      <c r="AA73" s="64"/>
      <c r="AB73" s="65"/>
    </row>
    <row r="74" spans="1:28">
      <c r="Z74" s="155"/>
      <c r="AA74" s="64"/>
      <c r="AB74" s="65"/>
    </row>
    <row r="75" spans="1:28">
      <c r="Z75" s="155"/>
      <c r="AA75" s="64"/>
      <c r="AB75" s="65"/>
    </row>
    <row r="76" spans="1:28">
      <c r="Z76" s="155"/>
      <c r="AA76" s="64"/>
      <c r="AB76" s="65"/>
    </row>
    <row r="77" spans="1:28">
      <c r="Z77" s="155"/>
      <c r="AB77" s="65"/>
    </row>
    <row r="78" spans="1:28">
      <c r="H78" s="106"/>
      <c r="I78" s="106"/>
      <c r="J78" s="106"/>
      <c r="K78" s="106"/>
      <c r="L78" s="106"/>
      <c r="AB78" s="65"/>
    </row>
    <row r="79" spans="1:28">
      <c r="H79" s="106"/>
      <c r="I79" s="106"/>
      <c r="J79" s="106"/>
      <c r="K79" s="106"/>
      <c r="L79" s="106"/>
    </row>
    <row r="80" spans="1:28">
      <c r="H80" s="106"/>
      <c r="I80" s="106"/>
      <c r="J80" s="106"/>
      <c r="K80" s="106"/>
      <c r="L80" s="106"/>
      <c r="AA80" s="368"/>
      <c r="AB80" s="368"/>
    </row>
    <row r="81" spans="1:28">
      <c r="H81" s="106"/>
      <c r="I81" s="106"/>
      <c r="J81" s="106"/>
      <c r="K81" s="106"/>
      <c r="L81" s="106"/>
      <c r="AA81" s="228"/>
      <c r="AB81" s="228"/>
    </row>
    <row r="82" spans="1:28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Z82" s="155"/>
      <c r="AA82" s="64"/>
      <c r="AB82" s="65"/>
    </row>
    <row r="83" spans="1:28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Z83" s="155"/>
      <c r="AA83" s="64"/>
      <c r="AB83" s="65"/>
    </row>
    <row r="84" spans="1:28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Z84" s="155"/>
      <c r="AA84" s="64"/>
      <c r="AB84" s="65"/>
    </row>
    <row r="85" spans="1:28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Z85" s="155"/>
      <c r="AA85" s="64"/>
      <c r="AB85" s="65"/>
    </row>
    <row r="86" spans="1:28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Z86" s="155"/>
      <c r="AA86" s="64"/>
      <c r="AB86" s="65"/>
    </row>
    <row r="87" spans="1:28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Z87" s="155"/>
      <c r="AA87" s="64"/>
      <c r="AB87" s="65"/>
    </row>
    <row r="88" spans="1:28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Z88" s="155"/>
      <c r="AA88" s="64"/>
      <c r="AB88" s="65"/>
    </row>
    <row r="89" spans="1:28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Z89" s="155"/>
      <c r="AA89" s="64"/>
      <c r="AB89" s="65"/>
    </row>
    <row r="90" spans="1:28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Z90" s="155"/>
      <c r="AA90" s="64"/>
      <c r="AB90" s="65"/>
    </row>
    <row r="91" spans="1:28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Z91" s="155"/>
      <c r="AA91" s="64"/>
      <c r="AB91" s="65"/>
    </row>
    <row r="92" spans="1:28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Z92" s="155"/>
      <c r="AA92" s="64"/>
      <c r="AB92" s="65"/>
    </row>
    <row r="93" spans="1:28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Z93" s="155"/>
      <c r="AB93" s="65"/>
    </row>
    <row r="94" spans="1:28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AB94" s="65"/>
    </row>
    <row r="95" spans="1:28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</row>
    <row r="96" spans="1:28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</row>
    <row r="97" spans="1:7">
      <c r="A97" s="100"/>
      <c r="B97" s="58"/>
      <c r="C97" s="58"/>
      <c r="D97" s="58"/>
      <c r="E97" s="58"/>
      <c r="F97" s="58"/>
      <c r="G97" s="58"/>
    </row>
    <row r="98" spans="1:7">
      <c r="A98" s="141"/>
      <c r="B98" s="147"/>
      <c r="C98" s="147"/>
      <c r="D98" s="147"/>
      <c r="E98" s="147"/>
      <c r="F98" s="147"/>
      <c r="G98" s="147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101"/>
  <sheetViews>
    <sheetView showGridLines="0" view="pageBreakPreview" topLeftCell="I1" zoomScale="75" zoomScaleNormal="85" zoomScaleSheetLayoutView="75" workbookViewId="0">
      <selection activeCell="K6" sqref="K6:U31"/>
    </sheetView>
  </sheetViews>
  <sheetFormatPr baseColWidth="10" defaultColWidth="11.42578125" defaultRowHeight="14.25"/>
  <cols>
    <col min="1" max="8" width="19.7109375" style="111" customWidth="1"/>
    <col min="9" max="9" width="10.5703125" style="111" customWidth="1"/>
    <col min="10" max="19" width="11.42578125" style="111"/>
    <col min="20" max="20" width="20" style="111" bestFit="1" customWidth="1"/>
    <col min="21" max="21" width="11" style="111" customWidth="1"/>
    <col min="22" max="16384" width="11.42578125" style="111"/>
  </cols>
  <sheetData>
    <row r="1" spans="1:22" s="110" customFormat="1">
      <c r="A1" s="374" t="s">
        <v>143</v>
      </c>
      <c r="B1" s="374"/>
      <c r="C1" s="374"/>
      <c r="D1" s="374"/>
      <c r="E1" s="374"/>
      <c r="F1" s="374"/>
      <c r="G1" s="374"/>
      <c r="H1" s="374"/>
    </row>
    <row r="2" spans="1:22">
      <c r="B2" s="111" t="s">
        <v>142</v>
      </c>
    </row>
    <row r="3" spans="1:22" ht="15">
      <c r="A3" s="111" t="s">
        <v>0</v>
      </c>
      <c r="B3" s="188" t="s">
        <v>260</v>
      </c>
      <c r="C3" s="188" t="s">
        <v>261</v>
      </c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</row>
    <row r="4" spans="1:22" ht="15">
      <c r="A4" s="375" t="s">
        <v>141</v>
      </c>
      <c r="B4" s="375"/>
      <c r="C4" s="375"/>
      <c r="D4" s="375"/>
      <c r="E4" s="375"/>
      <c r="F4" s="375"/>
      <c r="G4" s="375"/>
      <c r="H4" s="375"/>
      <c r="J4" s="219"/>
      <c r="K4" s="291" t="s">
        <v>19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</row>
    <row r="5" spans="1:22" ht="15">
      <c r="B5" s="372" t="s">
        <v>80</v>
      </c>
      <c r="C5" s="372"/>
      <c r="D5" s="372"/>
      <c r="E5" s="372" t="s">
        <v>81</v>
      </c>
      <c r="F5" s="372"/>
      <c r="G5" s="372"/>
      <c r="J5" s="219"/>
      <c r="K5" s="11" t="s">
        <v>140</v>
      </c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</row>
    <row r="6" spans="1:22" ht="15">
      <c r="A6" s="111" t="s">
        <v>139</v>
      </c>
      <c r="B6" s="111" t="s">
        <v>82</v>
      </c>
      <c r="C6" s="111" t="s">
        <v>83</v>
      </c>
      <c r="D6" s="111" t="s">
        <v>84</v>
      </c>
      <c r="E6" s="111" t="s">
        <v>82</v>
      </c>
      <c r="F6" s="111" t="s">
        <v>83</v>
      </c>
      <c r="G6" s="111" t="s">
        <v>84</v>
      </c>
      <c r="H6" s="112" t="s">
        <v>88</v>
      </c>
      <c r="J6" s="219"/>
      <c r="K6" s="292" t="s">
        <v>86</v>
      </c>
      <c r="L6" s="219"/>
      <c r="M6" s="219"/>
      <c r="N6" s="219"/>
      <c r="O6" s="219"/>
      <c r="P6" s="219"/>
      <c r="Q6" s="219"/>
      <c r="R6" s="219"/>
      <c r="S6" s="219"/>
      <c r="T6" s="373"/>
      <c r="U6" s="373"/>
      <c r="V6" s="219"/>
    </row>
    <row r="7" spans="1:22" ht="15">
      <c r="A7" s="113">
        <v>39539</v>
      </c>
      <c r="B7" s="114">
        <v>0.28571429999999998</v>
      </c>
      <c r="C7" s="114">
        <v>0.57142859999999995</v>
      </c>
      <c r="D7" s="114">
        <v>0.14285709999999999</v>
      </c>
      <c r="H7" s="115">
        <f t="shared" ref="H7:H38" si="0">+SUM(B7:D7)</f>
        <v>0.99999999999999989</v>
      </c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93"/>
      <c r="U7" s="293"/>
      <c r="V7" s="219"/>
    </row>
    <row r="8" spans="1:22" ht="15">
      <c r="A8" s="113">
        <v>39630</v>
      </c>
      <c r="B8" s="117">
        <v>6.6666669999999997E-2</v>
      </c>
      <c r="C8" s="117">
        <v>0.86666670000000001</v>
      </c>
      <c r="D8" s="117">
        <v>6.6666669999999997E-2</v>
      </c>
      <c r="E8" s="117">
        <v>0.14285709999999999</v>
      </c>
      <c r="F8" s="117">
        <v>0.85714290000000004</v>
      </c>
      <c r="G8" s="117">
        <v>0</v>
      </c>
      <c r="H8" s="115">
        <f t="shared" si="0"/>
        <v>1.00000004</v>
      </c>
      <c r="J8" s="219"/>
      <c r="K8" s="219"/>
      <c r="L8" s="219"/>
      <c r="M8" s="219"/>
      <c r="N8" s="219"/>
      <c r="O8" s="219"/>
      <c r="P8" s="219"/>
      <c r="Q8" s="219"/>
      <c r="R8" s="219"/>
      <c r="S8" s="294"/>
      <c r="T8" s="295"/>
      <c r="U8" s="296"/>
      <c r="V8" s="219"/>
    </row>
    <row r="9" spans="1:22" ht="15">
      <c r="A9" s="113">
        <v>39722</v>
      </c>
      <c r="B9" s="117">
        <v>0.23529410000000001</v>
      </c>
      <c r="C9" s="117">
        <v>0.70588240000000002</v>
      </c>
      <c r="D9" s="117">
        <v>5.8823529999999999E-2</v>
      </c>
      <c r="E9" s="117">
        <v>0.13333329999999999</v>
      </c>
      <c r="F9" s="117">
        <v>0.8</v>
      </c>
      <c r="G9" s="117">
        <v>6.6666669999999997E-2</v>
      </c>
      <c r="H9" s="115">
        <f t="shared" si="0"/>
        <v>1.00000003</v>
      </c>
      <c r="J9" s="219"/>
      <c r="K9" s="219"/>
      <c r="L9" s="219"/>
      <c r="M9" s="219"/>
      <c r="N9" s="219"/>
      <c r="O9" s="219"/>
      <c r="P9" s="219"/>
      <c r="Q9" s="219"/>
      <c r="R9" s="219"/>
      <c r="S9" s="294"/>
      <c r="T9" s="295"/>
      <c r="U9" s="296"/>
      <c r="V9" s="219"/>
    </row>
    <row r="10" spans="1:22" ht="15">
      <c r="A10" s="113">
        <v>39783</v>
      </c>
      <c r="B10" s="117">
        <v>0.28600000000000003</v>
      </c>
      <c r="C10" s="117">
        <v>0.64300000000000002</v>
      </c>
      <c r="D10" s="117">
        <v>7.0999999999999994E-2</v>
      </c>
      <c r="E10" s="117">
        <v>0.35294120000000001</v>
      </c>
      <c r="F10" s="117">
        <v>0.64705880000000005</v>
      </c>
      <c r="G10" s="117">
        <v>0</v>
      </c>
      <c r="H10" s="115">
        <f t="shared" si="0"/>
        <v>1</v>
      </c>
      <c r="J10" s="219"/>
      <c r="K10" s="219"/>
      <c r="L10" s="219"/>
      <c r="M10" s="219"/>
      <c r="N10" s="219"/>
      <c r="O10" s="219"/>
      <c r="P10" s="219"/>
      <c r="Q10" s="219"/>
      <c r="R10" s="219"/>
      <c r="S10" s="294"/>
      <c r="T10" s="295"/>
      <c r="U10" s="296"/>
      <c r="V10" s="219"/>
    </row>
    <row r="11" spans="1:22" ht="15">
      <c r="A11" s="113">
        <v>39873</v>
      </c>
      <c r="B11" s="117">
        <v>0.27800000000000002</v>
      </c>
      <c r="C11" s="117">
        <v>0.72199999999999998</v>
      </c>
      <c r="D11" s="117">
        <v>0</v>
      </c>
      <c r="E11" s="117">
        <v>0.28600000000000003</v>
      </c>
      <c r="F11" s="117">
        <v>0.71400000000000008</v>
      </c>
      <c r="G11" s="117">
        <v>0</v>
      </c>
      <c r="H11" s="115">
        <f t="shared" si="0"/>
        <v>1</v>
      </c>
      <c r="J11" s="219"/>
      <c r="K11" s="219"/>
      <c r="L11" s="219"/>
      <c r="M11" s="219"/>
      <c r="N11" s="219"/>
      <c r="O11" s="219"/>
      <c r="P11" s="219"/>
      <c r="Q11" s="219"/>
      <c r="R11" s="219"/>
      <c r="S11" s="294"/>
      <c r="T11" s="295"/>
      <c r="U11" s="296"/>
      <c r="V11" s="219"/>
    </row>
    <row r="12" spans="1:22" ht="15">
      <c r="A12" s="113">
        <v>39965</v>
      </c>
      <c r="B12" s="117">
        <v>0.105</v>
      </c>
      <c r="C12" s="117">
        <v>0.89500000000000002</v>
      </c>
      <c r="D12" s="117">
        <v>0</v>
      </c>
      <c r="E12" s="117">
        <v>0.33299999999999996</v>
      </c>
      <c r="F12" s="117">
        <v>0.66700000000000004</v>
      </c>
      <c r="G12" s="117">
        <v>0</v>
      </c>
      <c r="H12" s="115">
        <f t="shared" si="0"/>
        <v>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94"/>
      <c r="T12" s="295"/>
      <c r="U12" s="296"/>
      <c r="V12" s="219"/>
    </row>
    <row r="13" spans="1:22" ht="15">
      <c r="A13" s="113">
        <v>40057</v>
      </c>
      <c r="B13" s="117">
        <v>0.16600000000000001</v>
      </c>
      <c r="C13" s="117">
        <v>0.77800000000000002</v>
      </c>
      <c r="D13" s="117">
        <v>5.5999999999999994E-2</v>
      </c>
      <c r="E13" s="117">
        <v>0.105</v>
      </c>
      <c r="F13" s="117">
        <v>0.89500000000000002</v>
      </c>
      <c r="G13" s="117">
        <v>0</v>
      </c>
      <c r="H13" s="115">
        <f t="shared" si="0"/>
        <v>1</v>
      </c>
      <c r="J13" s="219"/>
      <c r="K13" s="219"/>
      <c r="L13" s="219"/>
      <c r="M13" s="219"/>
      <c r="N13" s="219"/>
      <c r="O13" s="219"/>
      <c r="P13" s="219"/>
      <c r="Q13" s="219"/>
      <c r="R13" s="219"/>
      <c r="S13" s="294"/>
      <c r="T13" s="295"/>
      <c r="U13" s="296"/>
      <c r="V13" s="219"/>
    </row>
    <row r="14" spans="1:22" ht="15">
      <c r="A14" s="113">
        <v>40148</v>
      </c>
      <c r="B14" s="117">
        <v>5.9000000000000004E-2</v>
      </c>
      <c r="C14" s="117">
        <v>0.88200000000000001</v>
      </c>
      <c r="D14" s="117">
        <v>5.9000000000000004E-2</v>
      </c>
      <c r="E14" s="117">
        <v>5.5999999999999994E-2</v>
      </c>
      <c r="F14" s="117">
        <v>0.94400000000000006</v>
      </c>
      <c r="G14" s="117">
        <v>0</v>
      </c>
      <c r="H14" s="115">
        <f t="shared" si="0"/>
        <v>1</v>
      </c>
      <c r="J14" s="219"/>
      <c r="K14" s="219"/>
      <c r="L14" s="219"/>
      <c r="M14" s="219"/>
      <c r="N14" s="219"/>
      <c r="O14" s="219"/>
      <c r="P14" s="219"/>
      <c r="Q14" s="219"/>
      <c r="R14" s="219"/>
      <c r="S14" s="294"/>
      <c r="T14" s="295"/>
      <c r="U14" s="296"/>
      <c r="V14" s="219"/>
    </row>
    <row r="15" spans="1:22" ht="15">
      <c r="A15" s="113">
        <v>40238</v>
      </c>
      <c r="B15" s="117">
        <v>0.111</v>
      </c>
      <c r="C15" s="117">
        <v>0.88900000000000001</v>
      </c>
      <c r="D15" s="117">
        <v>0</v>
      </c>
      <c r="E15" s="117">
        <v>5.9000000000000004E-2</v>
      </c>
      <c r="F15" s="117">
        <v>0.94099999999999995</v>
      </c>
      <c r="G15" s="117">
        <v>0</v>
      </c>
      <c r="H15" s="115">
        <f t="shared" si="0"/>
        <v>1</v>
      </c>
      <c r="J15" s="219"/>
      <c r="K15" s="219"/>
      <c r="L15" s="219"/>
      <c r="M15" s="219"/>
      <c r="N15" s="219"/>
      <c r="O15" s="219"/>
      <c r="P15" s="219"/>
      <c r="Q15" s="219"/>
      <c r="R15" s="219"/>
      <c r="S15" s="294"/>
      <c r="T15" s="295"/>
      <c r="U15" s="296"/>
      <c r="V15" s="219"/>
    </row>
    <row r="16" spans="1:22" ht="15">
      <c r="A16" s="113">
        <v>40330</v>
      </c>
      <c r="B16" s="117">
        <v>0.111</v>
      </c>
      <c r="C16" s="117">
        <v>0.77800000000000002</v>
      </c>
      <c r="D16" s="117">
        <v>0.111</v>
      </c>
      <c r="E16" s="117">
        <v>0.111</v>
      </c>
      <c r="F16" s="117">
        <v>0.88900000000000001</v>
      </c>
      <c r="G16" s="117">
        <v>0</v>
      </c>
      <c r="H16" s="115">
        <f t="shared" si="0"/>
        <v>1</v>
      </c>
      <c r="J16" s="219"/>
      <c r="K16" s="219"/>
      <c r="L16" s="219"/>
      <c r="M16" s="219"/>
      <c r="N16" s="219"/>
      <c r="O16" s="219"/>
      <c r="P16" s="219"/>
      <c r="Q16" s="219"/>
      <c r="R16" s="219"/>
      <c r="S16" s="294"/>
      <c r="T16" s="295"/>
      <c r="U16" s="296"/>
      <c r="V16" s="219"/>
    </row>
    <row r="17" spans="1:22" ht="15">
      <c r="A17" s="113">
        <v>40422</v>
      </c>
      <c r="B17" s="117">
        <v>0.10526315789473684</v>
      </c>
      <c r="C17" s="117">
        <v>0.78947368421052633</v>
      </c>
      <c r="D17" s="117">
        <v>0.10526315789473684</v>
      </c>
      <c r="E17" s="117">
        <v>0.11199999999999999</v>
      </c>
      <c r="F17" s="117">
        <v>0.83299999999999996</v>
      </c>
      <c r="G17" s="117">
        <v>5.5999999999999994E-2</v>
      </c>
      <c r="H17" s="115">
        <f t="shared" si="0"/>
        <v>1</v>
      </c>
      <c r="J17" s="219"/>
      <c r="K17" s="219"/>
      <c r="L17" s="219"/>
      <c r="M17" s="219"/>
      <c r="N17" s="219"/>
      <c r="O17" s="219"/>
      <c r="P17" s="219"/>
      <c r="Q17" s="219"/>
      <c r="R17" s="219"/>
      <c r="S17" s="294"/>
      <c r="T17" s="295"/>
      <c r="U17" s="296"/>
      <c r="V17" s="219"/>
    </row>
    <row r="18" spans="1:22" ht="15">
      <c r="A18" s="113">
        <v>40513</v>
      </c>
      <c r="B18" s="117">
        <v>5.8823529411764705E-2</v>
      </c>
      <c r="C18" s="117">
        <v>0.82352941176470584</v>
      </c>
      <c r="D18" s="117">
        <v>0.11764705882352941</v>
      </c>
      <c r="E18" s="117">
        <v>0.10526315789473684</v>
      </c>
      <c r="F18" s="117">
        <v>0.84210526315789469</v>
      </c>
      <c r="G18" s="117">
        <v>5.2631578947368418E-2</v>
      </c>
      <c r="H18" s="115">
        <f t="shared" si="0"/>
        <v>1</v>
      </c>
      <c r="J18" s="219"/>
      <c r="K18" s="219"/>
      <c r="L18" s="219"/>
      <c r="M18" s="219"/>
      <c r="N18" s="219"/>
      <c r="O18" s="219"/>
      <c r="P18" s="219"/>
      <c r="Q18" s="219"/>
      <c r="R18" s="219"/>
      <c r="S18" s="294"/>
      <c r="T18" s="295"/>
      <c r="U18" s="296"/>
      <c r="V18" s="219"/>
    </row>
    <row r="19" spans="1:22" ht="15">
      <c r="A19" s="113">
        <v>40603</v>
      </c>
      <c r="B19" s="117">
        <v>0.15789473684210525</v>
      </c>
      <c r="C19" s="117">
        <v>0.63157894736842102</v>
      </c>
      <c r="D19" s="117">
        <v>0.21052631578947367</v>
      </c>
      <c r="E19" s="117">
        <v>0.11764705882352941</v>
      </c>
      <c r="F19" s="117">
        <v>0.82352941176470584</v>
      </c>
      <c r="G19" s="117">
        <v>5.8823529411764705E-2</v>
      </c>
      <c r="H19" s="115">
        <f t="shared" si="0"/>
        <v>1</v>
      </c>
      <c r="J19" s="219"/>
      <c r="K19" s="219"/>
      <c r="L19" s="219"/>
      <c r="M19" s="219"/>
      <c r="N19" s="219"/>
      <c r="O19" s="219"/>
      <c r="P19" s="219"/>
      <c r="Q19" s="219"/>
      <c r="R19" s="219"/>
      <c r="S19" s="294"/>
      <c r="T19" s="219"/>
      <c r="U19" s="296"/>
      <c r="V19" s="219"/>
    </row>
    <row r="20" spans="1:22" ht="15">
      <c r="A20" s="113">
        <v>40695</v>
      </c>
      <c r="B20" s="117">
        <v>0</v>
      </c>
      <c r="C20" s="117">
        <v>0.88888888888888884</v>
      </c>
      <c r="D20" s="117">
        <v>0.1111111111111111</v>
      </c>
      <c r="E20" s="117">
        <v>0.21052631578947367</v>
      </c>
      <c r="F20" s="117">
        <v>0.68421052631578949</v>
      </c>
      <c r="G20" s="117">
        <v>0.10526315789473684</v>
      </c>
      <c r="H20" s="115">
        <f t="shared" si="0"/>
        <v>1</v>
      </c>
      <c r="J20" s="219"/>
      <c r="K20" s="219"/>
      <c r="L20" s="219"/>
      <c r="M20" s="219"/>
      <c r="N20" s="219"/>
      <c r="O20" s="219"/>
      <c r="P20" s="219"/>
      <c r="Q20" s="219"/>
      <c r="R20" s="219"/>
      <c r="S20" s="294"/>
      <c r="T20" s="219"/>
      <c r="U20" s="296"/>
      <c r="V20" s="219"/>
    </row>
    <row r="21" spans="1:22" ht="15">
      <c r="A21" s="113">
        <v>40787</v>
      </c>
      <c r="B21" s="117">
        <v>0</v>
      </c>
      <c r="C21" s="117">
        <v>0.90476190476190477</v>
      </c>
      <c r="D21" s="117">
        <v>9.5238095238095233E-2</v>
      </c>
      <c r="E21" s="117">
        <v>5.5555555555555552E-2</v>
      </c>
      <c r="F21" s="117">
        <v>0.88888888888888884</v>
      </c>
      <c r="G21" s="117">
        <v>5.5555555555555552E-2</v>
      </c>
      <c r="H21" s="115">
        <f t="shared" si="0"/>
        <v>1</v>
      </c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</row>
    <row r="22" spans="1:22" ht="15">
      <c r="A22" s="113">
        <v>40878</v>
      </c>
      <c r="B22" s="117">
        <v>0</v>
      </c>
      <c r="C22" s="117">
        <v>0.90476190476190477</v>
      </c>
      <c r="D22" s="117">
        <v>9.5238095238095233E-2</v>
      </c>
      <c r="E22" s="117">
        <v>0</v>
      </c>
      <c r="F22" s="117">
        <v>0.90476190476190477</v>
      </c>
      <c r="G22" s="117">
        <v>9.5238095238095233E-2</v>
      </c>
      <c r="H22" s="115">
        <f t="shared" si="0"/>
        <v>1</v>
      </c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</row>
    <row r="23" spans="1:22" ht="15">
      <c r="A23" s="113">
        <v>40969</v>
      </c>
      <c r="B23" s="117">
        <v>0</v>
      </c>
      <c r="C23" s="117">
        <v>0.52380952380952384</v>
      </c>
      <c r="D23" s="117">
        <v>0.14285714285714285</v>
      </c>
      <c r="E23" s="117">
        <v>0</v>
      </c>
      <c r="F23" s="117">
        <v>0.90476190476190477</v>
      </c>
      <c r="G23" s="117">
        <v>9.5238095238095233E-2</v>
      </c>
      <c r="H23" s="115">
        <f t="shared" si="0"/>
        <v>0.66666666666666674</v>
      </c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373"/>
      <c r="U23" s="373"/>
      <c r="V23" s="219"/>
    </row>
    <row r="24" spans="1:22" ht="15">
      <c r="A24" s="121">
        <v>41061</v>
      </c>
      <c r="B24" s="117">
        <v>0.23076923076923078</v>
      </c>
      <c r="C24" s="117">
        <v>0.61538461538461542</v>
      </c>
      <c r="D24" s="117">
        <v>0.15384615384615385</v>
      </c>
      <c r="E24" s="117">
        <v>0.14285714285714285</v>
      </c>
      <c r="F24" s="117">
        <v>0.8571428571428571</v>
      </c>
      <c r="G24" s="117">
        <v>0</v>
      </c>
      <c r="H24" s="115">
        <f t="shared" si="0"/>
        <v>1</v>
      </c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93"/>
      <c r="U24" s="293"/>
      <c r="V24" s="219"/>
    </row>
    <row r="25" spans="1:22" ht="15">
      <c r="A25" s="121">
        <v>41153</v>
      </c>
      <c r="B25" s="117">
        <v>0.49931224209078406</v>
      </c>
      <c r="C25" s="117">
        <v>0.50068775790921594</v>
      </c>
      <c r="D25" s="117">
        <v>0</v>
      </c>
      <c r="E25" s="117">
        <v>0.47052947052947053</v>
      </c>
      <c r="F25" s="117">
        <v>0.41158841158841158</v>
      </c>
      <c r="G25" s="117">
        <v>0.11788211788211787</v>
      </c>
      <c r="H25" s="115">
        <f t="shared" si="0"/>
        <v>1</v>
      </c>
      <c r="J25" s="219"/>
      <c r="K25" s="219"/>
      <c r="L25" s="219"/>
      <c r="M25" s="219"/>
      <c r="N25" s="219"/>
      <c r="O25" s="219"/>
      <c r="P25" s="219"/>
      <c r="Q25" s="219"/>
      <c r="R25" s="219"/>
      <c r="S25" s="294"/>
      <c r="T25" s="295"/>
      <c r="U25" s="296"/>
      <c r="V25" s="219"/>
    </row>
    <row r="26" spans="1:22" ht="15">
      <c r="A26" s="121">
        <v>41244</v>
      </c>
      <c r="B26" s="117">
        <v>0.2</v>
      </c>
      <c r="C26" s="117">
        <v>0.66720000000000002</v>
      </c>
      <c r="D26" s="117">
        <v>0.1328</v>
      </c>
      <c r="E26" s="117">
        <v>0.18781218781218784</v>
      </c>
      <c r="F26" s="117">
        <v>0.81218781218781222</v>
      </c>
      <c r="G26" s="117">
        <v>0</v>
      </c>
      <c r="H26" s="115">
        <f t="shared" si="0"/>
        <v>1</v>
      </c>
      <c r="J26" s="219"/>
      <c r="K26" s="219"/>
      <c r="L26" s="219"/>
      <c r="M26" s="219"/>
      <c r="N26" s="219"/>
      <c r="O26" s="219"/>
      <c r="P26" s="219"/>
      <c r="Q26" s="219"/>
      <c r="R26" s="219"/>
      <c r="S26" s="294"/>
      <c r="T26" s="295"/>
      <c r="U26" s="296"/>
      <c r="V26" s="219"/>
    </row>
    <row r="27" spans="1:22" ht="15">
      <c r="A27" s="121">
        <v>41334</v>
      </c>
      <c r="B27" s="117">
        <v>0</v>
      </c>
      <c r="C27" s="117">
        <v>0.92300000000000004</v>
      </c>
      <c r="D27" s="117">
        <v>7.6999999999999999E-2</v>
      </c>
      <c r="E27" s="117">
        <v>0</v>
      </c>
      <c r="F27" s="117">
        <v>0.92300000000000004</v>
      </c>
      <c r="G27" s="117">
        <v>7.6999999999999999E-2</v>
      </c>
      <c r="H27" s="115">
        <f t="shared" si="0"/>
        <v>1</v>
      </c>
      <c r="J27" s="219"/>
      <c r="K27" s="219"/>
      <c r="L27" s="219"/>
      <c r="M27" s="219"/>
      <c r="N27" s="219"/>
      <c r="O27" s="219"/>
      <c r="P27" s="219"/>
      <c r="Q27" s="219"/>
      <c r="R27" s="219"/>
      <c r="S27" s="294"/>
      <c r="T27" s="295"/>
      <c r="U27" s="296"/>
      <c r="V27" s="219"/>
    </row>
    <row r="28" spans="1:22" ht="15">
      <c r="A28" s="121">
        <v>41426</v>
      </c>
      <c r="B28" s="117">
        <v>0</v>
      </c>
      <c r="C28" s="117">
        <v>0.81818181818181823</v>
      </c>
      <c r="D28" s="117">
        <v>0.18181818181818182</v>
      </c>
      <c r="E28" s="117">
        <v>0</v>
      </c>
      <c r="F28" s="117">
        <v>0.90909090909090906</v>
      </c>
      <c r="G28" s="117">
        <v>9.0909090909090912E-2</v>
      </c>
      <c r="H28" s="115">
        <f t="shared" si="0"/>
        <v>1</v>
      </c>
      <c r="J28" s="219"/>
      <c r="K28" s="219"/>
      <c r="L28" s="219"/>
      <c r="M28" s="219"/>
      <c r="N28" s="219"/>
      <c r="O28" s="219"/>
      <c r="P28" s="219"/>
      <c r="Q28" s="219"/>
      <c r="R28" s="219"/>
      <c r="S28" s="294"/>
      <c r="T28" s="295"/>
      <c r="U28" s="296"/>
      <c r="V28" s="219"/>
    </row>
    <row r="29" spans="1:22" ht="15">
      <c r="A29" s="121">
        <v>41518</v>
      </c>
      <c r="B29" s="117">
        <v>8.3333333333333329E-2</v>
      </c>
      <c r="C29" s="117">
        <v>0.83333333333333337</v>
      </c>
      <c r="D29" s="117">
        <v>8.3333333333333329E-2</v>
      </c>
      <c r="E29" s="117">
        <v>0.16666666666666666</v>
      </c>
      <c r="F29" s="117">
        <v>0.66666666666666663</v>
      </c>
      <c r="G29" s="117">
        <v>0.16666666666666666</v>
      </c>
      <c r="H29" s="115">
        <f t="shared" si="0"/>
        <v>1</v>
      </c>
      <c r="J29" s="219"/>
      <c r="K29" s="219"/>
      <c r="L29" s="219"/>
      <c r="M29" s="219"/>
      <c r="N29" s="219"/>
      <c r="O29" s="219"/>
      <c r="P29" s="219"/>
      <c r="Q29" s="219"/>
      <c r="R29" s="219"/>
      <c r="S29" s="294"/>
      <c r="T29" s="295"/>
      <c r="U29" s="296"/>
      <c r="V29" s="219"/>
    </row>
    <row r="30" spans="1:22" ht="15">
      <c r="A30" s="121">
        <v>41609</v>
      </c>
      <c r="B30" s="117">
        <v>0</v>
      </c>
      <c r="C30" s="117">
        <v>1</v>
      </c>
      <c r="D30" s="117">
        <v>0</v>
      </c>
      <c r="E30" s="117">
        <v>0</v>
      </c>
      <c r="F30" s="117">
        <v>0.9</v>
      </c>
      <c r="G30" s="117">
        <v>0.1</v>
      </c>
      <c r="H30" s="115">
        <f t="shared" si="0"/>
        <v>1</v>
      </c>
      <c r="J30" s="219"/>
      <c r="K30" s="219"/>
      <c r="L30" s="219"/>
      <c r="M30" s="219"/>
      <c r="N30" s="219"/>
      <c r="O30" s="219"/>
      <c r="P30" s="219"/>
      <c r="Q30" s="219"/>
      <c r="R30" s="219"/>
      <c r="S30" s="294"/>
      <c r="T30" s="295"/>
      <c r="U30" s="296"/>
      <c r="V30" s="219"/>
    </row>
    <row r="31" spans="1:22" ht="15">
      <c r="A31" s="121">
        <v>41699</v>
      </c>
      <c r="B31" s="117">
        <v>0</v>
      </c>
      <c r="C31" s="117">
        <v>0.88888888888888884</v>
      </c>
      <c r="D31" s="117">
        <v>0.1111111111111111</v>
      </c>
      <c r="E31" s="117">
        <v>0</v>
      </c>
      <c r="F31" s="117">
        <v>0.77777777777777779</v>
      </c>
      <c r="G31" s="117">
        <v>0.22222222222222221</v>
      </c>
      <c r="H31" s="115">
        <f t="shared" si="0"/>
        <v>1</v>
      </c>
      <c r="J31" s="219"/>
      <c r="K31" s="3" t="s">
        <v>316</v>
      </c>
      <c r="L31" s="219"/>
      <c r="M31" s="219"/>
      <c r="N31" s="219"/>
      <c r="O31" s="219"/>
      <c r="P31" s="219"/>
      <c r="Q31" s="219"/>
      <c r="R31" s="219"/>
      <c r="S31" s="294"/>
      <c r="T31" s="295"/>
      <c r="U31" s="296"/>
      <c r="V31" s="219"/>
    </row>
    <row r="32" spans="1:22" ht="15">
      <c r="A32" s="121">
        <v>41791</v>
      </c>
      <c r="B32" s="117">
        <v>8.3333333333333329E-2</v>
      </c>
      <c r="C32" s="117">
        <v>0.83333333333333337</v>
      </c>
      <c r="D32" s="117">
        <v>8.3333333333333329E-2</v>
      </c>
      <c r="E32" s="117">
        <v>8.3333333333333329E-2</v>
      </c>
      <c r="F32" s="117">
        <v>0.83333333333333337</v>
      </c>
      <c r="G32" s="117">
        <v>8.3333333333333329E-2</v>
      </c>
      <c r="H32" s="115">
        <f t="shared" si="0"/>
        <v>1</v>
      </c>
      <c r="J32" s="219"/>
      <c r="K32" s="245" t="s">
        <v>338</v>
      </c>
      <c r="L32" s="219"/>
      <c r="M32" s="219"/>
      <c r="N32" s="219"/>
      <c r="O32" s="219"/>
      <c r="P32" s="219"/>
      <c r="Q32" s="219"/>
      <c r="R32" s="219"/>
      <c r="S32" s="294"/>
      <c r="T32" s="295"/>
      <c r="U32" s="296"/>
      <c r="V32" s="219"/>
    </row>
    <row r="33" spans="1:22" ht="15">
      <c r="A33" s="121">
        <v>41883</v>
      </c>
      <c r="B33" s="117">
        <v>0.1</v>
      </c>
      <c r="C33" s="117">
        <v>0.8</v>
      </c>
      <c r="D33" s="117">
        <v>0.1</v>
      </c>
      <c r="E33" s="117">
        <v>0.1</v>
      </c>
      <c r="F33" s="117">
        <v>0.9</v>
      </c>
      <c r="G33" s="117">
        <v>0</v>
      </c>
      <c r="H33" s="115">
        <f t="shared" si="0"/>
        <v>1</v>
      </c>
      <c r="J33" s="219"/>
      <c r="K33" s="219"/>
      <c r="L33" s="219"/>
      <c r="M33" s="219"/>
      <c r="N33" s="219"/>
      <c r="O33" s="219"/>
      <c r="P33" s="219"/>
      <c r="Q33" s="219"/>
      <c r="R33" s="219"/>
      <c r="S33" s="294"/>
      <c r="T33" s="295"/>
      <c r="U33" s="296"/>
      <c r="V33" s="219"/>
    </row>
    <row r="34" spans="1:22" ht="15">
      <c r="A34" s="121">
        <v>41974</v>
      </c>
      <c r="B34" s="117">
        <v>0.1111111111111111</v>
      </c>
      <c r="C34" s="117">
        <v>0.88888888888888884</v>
      </c>
      <c r="D34" s="117">
        <v>0</v>
      </c>
      <c r="E34" s="117">
        <v>0.22222222222222221</v>
      </c>
      <c r="F34" s="117">
        <v>0.77777777777777779</v>
      </c>
      <c r="G34" s="117">
        <v>0</v>
      </c>
      <c r="H34" s="115">
        <f t="shared" si="0"/>
        <v>1</v>
      </c>
      <c r="J34" s="219"/>
      <c r="K34" s="219"/>
      <c r="L34" s="219"/>
      <c r="M34" s="219"/>
      <c r="N34" s="219"/>
      <c r="O34" s="219"/>
      <c r="P34" s="219"/>
      <c r="Q34" s="219"/>
      <c r="R34" s="219"/>
      <c r="S34" s="294"/>
      <c r="T34" s="295"/>
      <c r="U34" s="296"/>
      <c r="V34" s="219"/>
    </row>
    <row r="35" spans="1:22">
      <c r="A35" s="121">
        <v>42064</v>
      </c>
      <c r="B35" s="117">
        <v>0.2857142857142857</v>
      </c>
      <c r="C35" s="117">
        <v>0.7142857142857143</v>
      </c>
      <c r="D35" s="117">
        <v>0</v>
      </c>
      <c r="E35" s="117">
        <v>0.14285714285714285</v>
      </c>
      <c r="F35" s="117">
        <v>0.8571428571428571</v>
      </c>
      <c r="G35" s="117">
        <v>0</v>
      </c>
      <c r="H35" s="115">
        <f t="shared" si="0"/>
        <v>1</v>
      </c>
      <c r="S35" s="118"/>
      <c r="T35" s="119"/>
      <c r="U35" s="120"/>
    </row>
    <row r="36" spans="1:22">
      <c r="A36" s="121">
        <v>42156</v>
      </c>
      <c r="B36" s="117">
        <v>0.27272727272727271</v>
      </c>
      <c r="C36" s="117">
        <v>0.72727272727272729</v>
      </c>
      <c r="D36" s="117">
        <v>0</v>
      </c>
      <c r="E36" s="117">
        <v>0.45454545454545453</v>
      </c>
      <c r="F36" s="117">
        <v>0.54545454545454541</v>
      </c>
      <c r="G36" s="117">
        <v>0</v>
      </c>
      <c r="H36" s="115">
        <f t="shared" si="0"/>
        <v>1</v>
      </c>
      <c r="S36" s="118"/>
      <c r="T36" s="119"/>
      <c r="U36" s="120"/>
    </row>
    <row r="37" spans="1:22">
      <c r="A37" s="121">
        <v>42248</v>
      </c>
      <c r="B37" s="117">
        <v>0.22222222222222221</v>
      </c>
      <c r="C37" s="117">
        <v>0.77777777777777779</v>
      </c>
      <c r="D37" s="117">
        <v>0</v>
      </c>
      <c r="E37" s="117">
        <v>0.33333333333333331</v>
      </c>
      <c r="F37" s="117">
        <v>0.66666666666666663</v>
      </c>
      <c r="G37" s="117">
        <v>0</v>
      </c>
      <c r="H37" s="115">
        <f t="shared" si="0"/>
        <v>1</v>
      </c>
      <c r="S37" s="118"/>
      <c r="T37" s="119"/>
      <c r="U37" s="120"/>
    </row>
    <row r="38" spans="1:22">
      <c r="A38" s="121">
        <v>42339</v>
      </c>
      <c r="B38" s="117">
        <v>0.2</v>
      </c>
      <c r="C38" s="117">
        <v>0.8</v>
      </c>
      <c r="D38" s="117">
        <v>0</v>
      </c>
      <c r="E38" s="117">
        <v>0.2</v>
      </c>
      <c r="F38" s="117">
        <v>0.8</v>
      </c>
      <c r="G38" s="117">
        <v>0</v>
      </c>
      <c r="H38" s="115">
        <f t="shared" si="0"/>
        <v>1</v>
      </c>
      <c r="S38" s="118"/>
      <c r="T38" s="119"/>
      <c r="U38" s="120"/>
    </row>
    <row r="39" spans="1:22">
      <c r="A39" s="121">
        <v>42430</v>
      </c>
      <c r="B39" s="117">
        <v>0.2857142857142857</v>
      </c>
      <c r="C39" s="117">
        <v>0.5714285714285714</v>
      </c>
      <c r="D39" s="117">
        <v>0.14285714285714285</v>
      </c>
      <c r="E39" s="117">
        <v>0.375</v>
      </c>
      <c r="F39" s="117">
        <v>0.5</v>
      </c>
      <c r="G39" s="117">
        <v>0.125</v>
      </c>
      <c r="H39" s="115">
        <f t="shared" ref="H39:H64" si="1">+SUM(B39:D39)</f>
        <v>1</v>
      </c>
      <c r="S39" s="118"/>
      <c r="T39" s="119"/>
      <c r="U39" s="120"/>
    </row>
    <row r="40" spans="1:22">
      <c r="A40" s="121">
        <v>42522</v>
      </c>
      <c r="B40" s="117">
        <v>0.2857142857142857</v>
      </c>
      <c r="C40" s="117">
        <v>0.7142857142857143</v>
      </c>
      <c r="D40" s="117">
        <v>0</v>
      </c>
      <c r="E40" s="117">
        <v>0.42857142857142855</v>
      </c>
      <c r="F40" s="117">
        <v>0.5714285714285714</v>
      </c>
      <c r="G40" s="117">
        <v>0</v>
      </c>
      <c r="H40" s="115">
        <f t="shared" si="1"/>
        <v>1</v>
      </c>
      <c r="S40" s="118"/>
      <c r="T40" s="119"/>
      <c r="U40" s="120"/>
    </row>
    <row r="41" spans="1:22">
      <c r="A41" s="121">
        <v>42614</v>
      </c>
      <c r="B41" s="117">
        <v>0</v>
      </c>
      <c r="C41" s="117">
        <v>1</v>
      </c>
      <c r="D41" s="117">
        <v>0</v>
      </c>
      <c r="E41" s="117">
        <v>0</v>
      </c>
      <c r="F41" s="117">
        <v>1</v>
      </c>
      <c r="G41" s="117">
        <v>0</v>
      </c>
      <c r="H41" s="115">
        <f t="shared" si="1"/>
        <v>1</v>
      </c>
      <c r="S41" s="118"/>
      <c r="T41" s="119"/>
      <c r="U41" s="120"/>
    </row>
    <row r="42" spans="1:22">
      <c r="A42" s="121">
        <v>42705</v>
      </c>
      <c r="B42" s="117">
        <v>0</v>
      </c>
      <c r="C42" s="117">
        <v>1</v>
      </c>
      <c r="D42" s="117">
        <v>0</v>
      </c>
      <c r="E42" s="117">
        <v>0</v>
      </c>
      <c r="F42" s="117">
        <v>1</v>
      </c>
      <c r="G42" s="117">
        <v>0</v>
      </c>
      <c r="H42" s="115">
        <f t="shared" si="1"/>
        <v>1</v>
      </c>
      <c r="S42" s="118"/>
      <c r="T42" s="119"/>
      <c r="U42" s="120"/>
    </row>
    <row r="43" spans="1:22">
      <c r="A43" s="121">
        <v>42795</v>
      </c>
      <c r="B43" s="117">
        <v>0.375</v>
      </c>
      <c r="C43" s="117">
        <v>0.5</v>
      </c>
      <c r="D43" s="117">
        <v>0.125</v>
      </c>
      <c r="E43" s="117">
        <v>0.25</v>
      </c>
      <c r="F43" s="117">
        <v>0.75</v>
      </c>
      <c r="G43" s="117">
        <v>0</v>
      </c>
      <c r="H43" s="115">
        <f t="shared" si="1"/>
        <v>1</v>
      </c>
      <c r="S43" s="118"/>
      <c r="T43" s="119"/>
      <c r="U43" s="120"/>
    </row>
    <row r="44" spans="1:22">
      <c r="A44" s="121">
        <v>42887</v>
      </c>
      <c r="B44" s="117">
        <v>0</v>
      </c>
      <c r="C44" s="117">
        <v>0.88888888888888884</v>
      </c>
      <c r="D44" s="117">
        <v>0.1111111111111111</v>
      </c>
      <c r="E44" s="117">
        <v>0.1111111111111111</v>
      </c>
      <c r="F44" s="117">
        <v>0.88888888888888884</v>
      </c>
      <c r="G44" s="117">
        <v>0</v>
      </c>
      <c r="H44" s="115">
        <f t="shared" si="1"/>
        <v>1</v>
      </c>
      <c r="S44" s="118"/>
      <c r="T44" s="119"/>
      <c r="U44" s="120"/>
    </row>
    <row r="45" spans="1:22">
      <c r="A45" s="121">
        <v>42979</v>
      </c>
      <c r="B45" s="117">
        <v>0.33333333333333331</v>
      </c>
      <c r="C45" s="117">
        <v>0.55555555555555558</v>
      </c>
      <c r="D45" s="117">
        <v>0.1111111111111111</v>
      </c>
      <c r="E45" s="117">
        <v>0.22222222222222221</v>
      </c>
      <c r="F45" s="117">
        <v>0.77777777777777779</v>
      </c>
      <c r="G45" s="117">
        <v>0</v>
      </c>
      <c r="H45" s="115">
        <f t="shared" si="1"/>
        <v>1</v>
      </c>
      <c r="S45" s="118"/>
      <c r="T45" s="119"/>
      <c r="U45" s="120"/>
    </row>
    <row r="46" spans="1:22">
      <c r="A46" s="121">
        <v>43070</v>
      </c>
      <c r="B46" s="117">
        <v>0.75</v>
      </c>
      <c r="C46" s="117">
        <v>0.25</v>
      </c>
      <c r="D46" s="117">
        <v>0</v>
      </c>
      <c r="E46" s="117">
        <v>0.4</v>
      </c>
      <c r="F46" s="117">
        <v>0.6</v>
      </c>
      <c r="G46" s="117">
        <v>0</v>
      </c>
      <c r="H46" s="115">
        <f t="shared" si="1"/>
        <v>1</v>
      </c>
      <c r="S46" s="118"/>
      <c r="T46" s="119"/>
      <c r="U46" s="120"/>
    </row>
    <row r="47" spans="1:22">
      <c r="A47" s="121">
        <v>43160</v>
      </c>
      <c r="B47" s="117">
        <v>0.14285714285714285</v>
      </c>
      <c r="C47" s="117">
        <v>0.8571428571428571</v>
      </c>
      <c r="D47" s="117">
        <v>0</v>
      </c>
      <c r="E47" s="117">
        <v>0</v>
      </c>
      <c r="F47" s="117">
        <v>0.8571428571428571</v>
      </c>
      <c r="G47" s="117">
        <v>0.14285714285714285</v>
      </c>
      <c r="H47" s="115">
        <f t="shared" si="1"/>
        <v>1</v>
      </c>
      <c r="S47" s="118"/>
      <c r="T47" s="119"/>
      <c r="U47" s="120"/>
    </row>
    <row r="48" spans="1:22">
      <c r="A48" s="121">
        <v>43252</v>
      </c>
      <c r="B48" s="117">
        <v>0.5</v>
      </c>
      <c r="C48" s="117">
        <v>0.5</v>
      </c>
      <c r="D48" s="117">
        <v>0</v>
      </c>
      <c r="E48" s="117">
        <v>0</v>
      </c>
      <c r="F48" s="117">
        <v>1</v>
      </c>
      <c r="G48" s="117">
        <v>0</v>
      </c>
      <c r="H48" s="115">
        <f t="shared" si="1"/>
        <v>1</v>
      </c>
      <c r="S48" s="118"/>
      <c r="T48" s="119"/>
      <c r="U48" s="120"/>
    </row>
    <row r="49" spans="1:21">
      <c r="A49" s="121">
        <v>43344</v>
      </c>
      <c r="B49" s="117">
        <v>0.16666666666666666</v>
      </c>
      <c r="C49" s="117">
        <v>0.83333333333333337</v>
      </c>
      <c r="D49" s="117">
        <v>0</v>
      </c>
      <c r="E49" s="117">
        <v>0</v>
      </c>
      <c r="F49" s="117">
        <v>0.83333333333333337</v>
      </c>
      <c r="G49" s="117">
        <v>0.16666666666666666</v>
      </c>
      <c r="H49" s="115">
        <f t="shared" si="1"/>
        <v>1</v>
      </c>
      <c r="S49" s="118"/>
      <c r="T49" s="119"/>
      <c r="U49" s="120"/>
    </row>
    <row r="50" spans="1:21">
      <c r="A50" s="121">
        <v>43435</v>
      </c>
      <c r="B50" s="117">
        <v>0.2</v>
      </c>
      <c r="C50" s="117">
        <v>0.8</v>
      </c>
      <c r="D50" s="117">
        <v>0</v>
      </c>
      <c r="E50" s="117">
        <v>0</v>
      </c>
      <c r="F50" s="117">
        <v>1</v>
      </c>
      <c r="G50" s="117">
        <v>0</v>
      </c>
      <c r="H50" s="115">
        <f t="shared" si="1"/>
        <v>1</v>
      </c>
      <c r="S50" s="118"/>
      <c r="T50" s="119"/>
      <c r="U50" s="120"/>
    </row>
    <row r="51" spans="1:21">
      <c r="A51" s="121">
        <v>43525</v>
      </c>
      <c r="B51" s="117">
        <v>0</v>
      </c>
      <c r="C51" s="117">
        <v>0.66666666666666663</v>
      </c>
      <c r="D51" s="117">
        <v>0.33333333333333331</v>
      </c>
      <c r="E51" s="117">
        <v>0</v>
      </c>
      <c r="F51" s="117">
        <v>0.66666666666666663</v>
      </c>
      <c r="G51" s="117">
        <v>0.33333333333333331</v>
      </c>
      <c r="H51" s="115">
        <f t="shared" si="1"/>
        <v>1</v>
      </c>
      <c r="S51" s="118"/>
      <c r="T51" s="119"/>
      <c r="U51" s="120"/>
    </row>
    <row r="52" spans="1:21">
      <c r="A52" s="121">
        <v>43617</v>
      </c>
      <c r="B52" s="117">
        <v>0.16666666666666666</v>
      </c>
      <c r="C52" s="117">
        <v>0.66666666666666663</v>
      </c>
      <c r="D52" s="117">
        <v>0.16666666666666666</v>
      </c>
      <c r="E52" s="117">
        <v>0.16666666666666666</v>
      </c>
      <c r="F52" s="117">
        <v>0.66666666666666663</v>
      </c>
      <c r="G52" s="117">
        <v>0.16666666666666666</v>
      </c>
      <c r="H52" s="115">
        <f t="shared" si="1"/>
        <v>0.99999999999999989</v>
      </c>
      <c r="S52" s="118"/>
      <c r="T52" s="119"/>
      <c r="U52" s="120"/>
    </row>
    <row r="53" spans="1:21">
      <c r="A53" s="121">
        <v>43709</v>
      </c>
      <c r="B53" s="117">
        <v>0</v>
      </c>
      <c r="C53" s="117">
        <v>0.75</v>
      </c>
      <c r="D53" s="117">
        <v>0.25</v>
      </c>
      <c r="E53" s="117">
        <v>0</v>
      </c>
      <c r="F53" s="117">
        <v>1</v>
      </c>
      <c r="G53" s="117">
        <v>0</v>
      </c>
      <c r="H53" s="115">
        <f t="shared" si="1"/>
        <v>1</v>
      </c>
      <c r="S53" s="118"/>
      <c r="T53" s="119"/>
      <c r="U53" s="120"/>
    </row>
    <row r="54" spans="1:21">
      <c r="A54" s="121">
        <v>43800</v>
      </c>
      <c r="B54" s="117">
        <v>0</v>
      </c>
      <c r="C54" s="117">
        <v>0.83333333333333348</v>
      </c>
      <c r="D54" s="117">
        <v>0.16666666666666649</v>
      </c>
      <c r="E54" s="117">
        <v>0</v>
      </c>
      <c r="F54" s="117">
        <v>0.83333333333333348</v>
      </c>
      <c r="G54" s="117">
        <v>0.16666666666666649</v>
      </c>
      <c r="H54" s="115">
        <f t="shared" si="1"/>
        <v>1</v>
      </c>
      <c r="I54" s="122"/>
      <c r="S54" s="118"/>
      <c r="T54" s="119"/>
      <c r="U54" s="120"/>
    </row>
    <row r="55" spans="1:21">
      <c r="A55" s="121">
        <v>43891</v>
      </c>
      <c r="B55" s="117">
        <v>0</v>
      </c>
      <c r="C55" s="117">
        <v>0.8571428571428571</v>
      </c>
      <c r="D55" s="117">
        <v>0.1428571428571429</v>
      </c>
      <c r="E55" s="107">
        <v>0.71428571428571397</v>
      </c>
      <c r="F55" s="107">
        <v>0.14285714285714299</v>
      </c>
      <c r="G55" s="107">
        <v>0.14285714285714299</v>
      </c>
      <c r="H55" s="115">
        <f t="shared" si="1"/>
        <v>1</v>
      </c>
      <c r="I55" s="123"/>
      <c r="S55" s="118"/>
      <c r="T55" s="119"/>
      <c r="U55" s="120"/>
    </row>
    <row r="56" spans="1:21">
      <c r="A56" s="121">
        <v>43983</v>
      </c>
      <c r="B56" s="117">
        <v>0</v>
      </c>
      <c r="C56" s="117">
        <v>1</v>
      </c>
      <c r="D56" s="117">
        <v>0</v>
      </c>
      <c r="E56" s="107">
        <v>0</v>
      </c>
      <c r="F56" s="107">
        <v>1</v>
      </c>
      <c r="G56" s="107">
        <v>0</v>
      </c>
      <c r="H56" s="115">
        <f t="shared" si="1"/>
        <v>1</v>
      </c>
      <c r="S56" s="118"/>
      <c r="T56" s="119"/>
      <c r="U56" s="120"/>
    </row>
    <row r="57" spans="1:21">
      <c r="A57" s="121">
        <v>44075</v>
      </c>
      <c r="B57" s="117">
        <v>0</v>
      </c>
      <c r="C57" s="117">
        <v>0.8</v>
      </c>
      <c r="D57" s="117">
        <v>0.2</v>
      </c>
      <c r="E57" s="107">
        <v>0</v>
      </c>
      <c r="F57" s="106">
        <v>0.4</v>
      </c>
      <c r="G57" s="107">
        <v>0.60000000000000009</v>
      </c>
      <c r="H57" s="115">
        <f t="shared" si="1"/>
        <v>1</v>
      </c>
      <c r="S57" s="118"/>
      <c r="T57" s="119"/>
      <c r="U57" s="120"/>
    </row>
    <row r="58" spans="1:21">
      <c r="A58" s="121">
        <v>44166</v>
      </c>
      <c r="B58" s="107">
        <v>0</v>
      </c>
      <c r="C58" s="106">
        <v>0.66666666666666696</v>
      </c>
      <c r="D58" s="107">
        <v>0.33333333333333298</v>
      </c>
      <c r="E58" s="107">
        <v>0</v>
      </c>
      <c r="F58" s="106">
        <v>0.5</v>
      </c>
      <c r="G58" s="106">
        <v>0.5</v>
      </c>
      <c r="H58" s="115">
        <f t="shared" si="1"/>
        <v>1</v>
      </c>
      <c r="S58" s="118"/>
      <c r="T58" s="119"/>
      <c r="U58" s="120"/>
    </row>
    <row r="59" spans="1:21">
      <c r="A59" s="121">
        <v>44256</v>
      </c>
      <c r="B59" s="107">
        <v>0</v>
      </c>
      <c r="C59" s="106">
        <v>0.83333333333333304</v>
      </c>
      <c r="D59" s="106">
        <v>0.16666666666666699</v>
      </c>
      <c r="E59" s="106">
        <v>0</v>
      </c>
      <c r="F59" s="106">
        <v>0.5</v>
      </c>
      <c r="G59" s="106">
        <v>0.5</v>
      </c>
      <c r="H59" s="115">
        <f t="shared" si="1"/>
        <v>1</v>
      </c>
      <c r="I59" s="114"/>
      <c r="S59" s="118"/>
      <c r="T59" s="119"/>
      <c r="U59" s="120"/>
    </row>
    <row r="60" spans="1:21">
      <c r="A60" s="121">
        <v>44348</v>
      </c>
      <c r="B60" s="106">
        <v>0</v>
      </c>
      <c r="C60" s="106">
        <v>0.75</v>
      </c>
      <c r="D60" s="106">
        <v>0.25</v>
      </c>
      <c r="E60" s="106">
        <v>0</v>
      </c>
      <c r="F60" s="106">
        <v>0.5</v>
      </c>
      <c r="G60" s="106">
        <v>0.5</v>
      </c>
      <c r="H60" s="115">
        <f t="shared" si="1"/>
        <v>1</v>
      </c>
      <c r="I60" s="114"/>
      <c r="S60" s="118"/>
      <c r="T60" s="119"/>
      <c r="U60" s="120"/>
    </row>
    <row r="61" spans="1:21">
      <c r="A61" s="121">
        <v>44440</v>
      </c>
      <c r="B61" s="106">
        <v>0</v>
      </c>
      <c r="C61" s="106">
        <v>0.8</v>
      </c>
      <c r="D61" s="106">
        <v>0.2</v>
      </c>
      <c r="E61" s="106">
        <v>0</v>
      </c>
      <c r="F61" s="106">
        <v>0.9</v>
      </c>
      <c r="G61" s="106">
        <v>0.1</v>
      </c>
      <c r="H61" s="115">
        <f t="shared" si="1"/>
        <v>1</v>
      </c>
      <c r="I61" s="114"/>
      <c r="S61" s="118"/>
      <c r="T61" s="119"/>
      <c r="U61" s="120"/>
    </row>
    <row r="62" spans="1:21">
      <c r="A62" s="121">
        <v>44531</v>
      </c>
      <c r="B62" s="106">
        <v>0</v>
      </c>
      <c r="C62" s="106">
        <v>0.88888888888888895</v>
      </c>
      <c r="D62" s="106">
        <v>0.11111111111111099</v>
      </c>
      <c r="E62" s="106">
        <v>0</v>
      </c>
      <c r="F62" s="106">
        <v>0.66666666666666696</v>
      </c>
      <c r="G62" s="106">
        <v>0.33333333333333298</v>
      </c>
      <c r="H62" s="115">
        <f t="shared" si="1"/>
        <v>1</v>
      </c>
      <c r="I62" s="122"/>
      <c r="S62" s="118"/>
      <c r="T62" s="119"/>
      <c r="U62" s="120"/>
    </row>
    <row r="63" spans="1:21">
      <c r="A63" s="121">
        <v>44621</v>
      </c>
      <c r="B63" s="106">
        <v>0</v>
      </c>
      <c r="C63" s="106">
        <v>1</v>
      </c>
      <c r="D63" s="106">
        <v>0</v>
      </c>
      <c r="E63" s="106">
        <v>0</v>
      </c>
      <c r="F63" s="106">
        <v>0.90909090909090895</v>
      </c>
      <c r="G63" s="106">
        <v>9.0909090909090898E-2</v>
      </c>
      <c r="H63" s="115">
        <f t="shared" si="1"/>
        <v>1</v>
      </c>
      <c r="I63" s="122"/>
      <c r="S63" s="118"/>
      <c r="U63" s="120"/>
    </row>
    <row r="64" spans="1:21">
      <c r="A64" s="121">
        <v>44713</v>
      </c>
      <c r="B64" s="106">
        <v>0</v>
      </c>
      <c r="C64" s="106">
        <v>1</v>
      </c>
      <c r="D64" s="106">
        <v>0</v>
      </c>
      <c r="E64" s="106">
        <v>0</v>
      </c>
      <c r="F64" s="106">
        <v>1</v>
      </c>
      <c r="G64" s="106">
        <v>0</v>
      </c>
      <c r="H64" s="115">
        <f t="shared" si="1"/>
        <v>1</v>
      </c>
      <c r="I64" s="114"/>
      <c r="S64" s="118"/>
      <c r="T64" s="119"/>
      <c r="U64" s="120"/>
    </row>
    <row r="65" spans="1:21">
      <c r="A65" s="121">
        <v>44805</v>
      </c>
      <c r="B65" s="106">
        <v>0</v>
      </c>
      <c r="C65" s="106">
        <v>1</v>
      </c>
      <c r="D65" s="106">
        <v>0</v>
      </c>
      <c r="E65" s="106"/>
      <c r="F65" s="106"/>
      <c r="G65" s="106"/>
      <c r="H65" s="115"/>
      <c r="I65" s="114"/>
      <c r="S65" s="118"/>
      <c r="T65" s="119"/>
      <c r="U65" s="120"/>
    </row>
    <row r="66" spans="1:21">
      <c r="B66" s="15"/>
      <c r="C66" s="95"/>
      <c r="D66" s="15"/>
      <c r="E66" s="15"/>
      <c r="F66" s="15"/>
      <c r="G66" s="15"/>
      <c r="H66" s="134"/>
      <c r="I66" s="135"/>
    </row>
    <row r="67" spans="1:21">
      <c r="B67" s="15"/>
      <c r="C67" s="95"/>
      <c r="D67" s="15"/>
      <c r="E67" s="15"/>
      <c r="F67" s="15"/>
      <c r="G67" s="15"/>
      <c r="H67" s="15"/>
      <c r="T67" s="372"/>
      <c r="U67" s="372"/>
    </row>
    <row r="68" spans="1:21">
      <c r="B68" s="15"/>
      <c r="C68" s="136"/>
      <c r="D68" s="371"/>
      <c r="E68" s="371"/>
      <c r="F68" s="371"/>
      <c r="G68" s="137"/>
      <c r="H68" s="137"/>
      <c r="I68" s="138"/>
      <c r="T68" s="116"/>
      <c r="U68" s="116"/>
    </row>
    <row r="69" spans="1:21">
      <c r="B69" s="15"/>
      <c r="C69" s="136"/>
      <c r="D69" s="139"/>
      <c r="E69" s="139"/>
      <c r="F69" s="139"/>
      <c r="G69" s="139"/>
      <c r="H69" s="139"/>
      <c r="I69" s="140"/>
      <c r="S69" s="118"/>
      <c r="T69" s="119"/>
      <c r="U69" s="120"/>
    </row>
    <row r="70" spans="1:21">
      <c r="B70" s="15"/>
      <c r="C70" s="141"/>
      <c r="D70" s="142"/>
      <c r="E70" s="142"/>
      <c r="F70" s="142"/>
      <c r="G70" s="15"/>
      <c r="H70" s="143"/>
      <c r="I70" s="135"/>
      <c r="S70" s="118"/>
      <c r="T70" s="119"/>
      <c r="U70" s="120"/>
    </row>
    <row r="71" spans="1:21">
      <c r="B71" s="15"/>
      <c r="C71" s="141"/>
      <c r="D71" s="142"/>
      <c r="E71" s="142"/>
      <c r="F71" s="142"/>
      <c r="G71" s="142"/>
      <c r="H71" s="142"/>
      <c r="I71" s="144"/>
      <c r="S71" s="118"/>
      <c r="T71" s="119"/>
      <c r="U71" s="120"/>
    </row>
    <row r="72" spans="1:21">
      <c r="B72" s="15"/>
      <c r="C72" s="141"/>
      <c r="D72" s="142"/>
      <c r="E72" s="142"/>
      <c r="F72" s="142"/>
      <c r="G72" s="142"/>
      <c r="H72" s="142"/>
      <c r="I72" s="144"/>
      <c r="S72" s="118"/>
      <c r="T72" s="119"/>
      <c r="U72" s="120"/>
    </row>
    <row r="73" spans="1:21">
      <c r="B73" s="15"/>
      <c r="C73" s="141"/>
      <c r="D73" s="142"/>
      <c r="E73" s="142"/>
      <c r="F73" s="142"/>
      <c r="G73" s="142"/>
      <c r="H73" s="142"/>
      <c r="I73" s="144"/>
      <c r="S73" s="118"/>
      <c r="T73" s="119"/>
      <c r="U73" s="120"/>
    </row>
    <row r="74" spans="1:21">
      <c r="B74" s="15"/>
      <c r="C74" s="141"/>
      <c r="D74" s="142"/>
      <c r="E74" s="142"/>
      <c r="F74" s="142"/>
      <c r="G74" s="142"/>
      <c r="H74" s="142"/>
      <c r="I74" s="144"/>
      <c r="S74" s="118"/>
      <c r="T74" s="119"/>
      <c r="U74" s="120"/>
    </row>
    <row r="75" spans="1:21">
      <c r="B75" s="15"/>
      <c r="C75" s="141"/>
      <c r="D75" s="142"/>
      <c r="E75" s="142"/>
      <c r="F75" s="142"/>
      <c r="G75" s="142"/>
      <c r="H75" s="142"/>
      <c r="I75" s="144"/>
      <c r="S75" s="118"/>
      <c r="T75" s="119"/>
      <c r="U75" s="120"/>
    </row>
    <row r="76" spans="1:21">
      <c r="B76" s="15"/>
      <c r="C76" s="141"/>
      <c r="D76" s="142"/>
      <c r="E76" s="142"/>
      <c r="F76" s="142"/>
      <c r="G76" s="142"/>
      <c r="H76" s="142"/>
      <c r="I76" s="144"/>
      <c r="S76" s="118"/>
      <c r="T76" s="119"/>
      <c r="U76" s="120"/>
    </row>
    <row r="77" spans="1:21">
      <c r="B77" s="15"/>
      <c r="C77" s="141"/>
      <c r="D77" s="142"/>
      <c r="E77" s="142"/>
      <c r="F77" s="142"/>
      <c r="G77" s="142"/>
      <c r="H77" s="142"/>
      <c r="I77" s="144"/>
      <c r="S77" s="118"/>
      <c r="T77" s="119"/>
      <c r="U77" s="120"/>
    </row>
    <row r="78" spans="1:21">
      <c r="B78" s="15"/>
      <c r="C78" s="141"/>
      <c r="D78" s="142"/>
      <c r="E78" s="142"/>
      <c r="F78" s="142"/>
      <c r="G78" s="142"/>
      <c r="H78" s="142"/>
      <c r="I78" s="144"/>
      <c r="S78" s="118"/>
      <c r="T78" s="119"/>
      <c r="U78" s="120"/>
    </row>
    <row r="79" spans="1:21">
      <c r="B79" s="15"/>
      <c r="C79" s="100"/>
      <c r="D79" s="145"/>
      <c r="E79" s="145"/>
      <c r="F79" s="145"/>
      <c r="G79" s="142"/>
      <c r="H79" s="142"/>
      <c r="I79" s="144"/>
      <c r="S79" s="118"/>
      <c r="T79" s="119"/>
      <c r="U79" s="120"/>
    </row>
    <row r="80" spans="1:21">
      <c r="B80" s="15"/>
      <c r="C80" s="141"/>
      <c r="D80" s="145"/>
      <c r="E80" s="145"/>
      <c r="F80" s="145"/>
      <c r="G80" s="145"/>
      <c r="H80" s="145"/>
      <c r="I80" s="146"/>
      <c r="S80" s="118"/>
      <c r="U80" s="120"/>
    </row>
    <row r="81" spans="1:21">
      <c r="B81" s="15"/>
      <c r="C81" s="100"/>
      <c r="D81" s="145"/>
      <c r="E81" s="145"/>
      <c r="F81" s="145"/>
      <c r="G81" s="145"/>
      <c r="H81" s="145"/>
      <c r="I81" s="146"/>
      <c r="U81" s="120"/>
    </row>
    <row r="82" spans="1:21">
      <c r="B82" s="15"/>
      <c r="C82" s="100"/>
      <c r="D82" s="145"/>
      <c r="E82" s="145"/>
      <c r="F82" s="145"/>
      <c r="G82" s="145"/>
      <c r="H82" s="145"/>
      <c r="I82" s="146"/>
    </row>
    <row r="83" spans="1:21">
      <c r="C83" s="141"/>
      <c r="D83" s="147"/>
      <c r="E83" s="147"/>
      <c r="F83" s="147"/>
      <c r="G83" s="147"/>
      <c r="H83" s="147"/>
      <c r="I83" s="148"/>
      <c r="T83" s="372"/>
      <c r="U83" s="372"/>
    </row>
    <row r="84" spans="1:21">
      <c r="C84" s="95"/>
      <c r="D84" s="15"/>
      <c r="E84" s="15"/>
      <c r="F84" s="15"/>
      <c r="G84" s="145"/>
      <c r="H84" s="145"/>
      <c r="I84" s="146"/>
      <c r="T84" s="116"/>
      <c r="U84" s="116"/>
    </row>
    <row r="85" spans="1:21">
      <c r="C85" s="95"/>
      <c r="D85" s="15"/>
      <c r="E85" s="15"/>
      <c r="F85" s="15"/>
      <c r="G85" s="15"/>
      <c r="H85" s="15"/>
      <c r="S85" s="118"/>
      <c r="T85" s="119"/>
      <c r="U85" s="120"/>
    </row>
    <row r="86" spans="1:21">
      <c r="B86" s="96"/>
      <c r="C86" s="95"/>
      <c r="D86" s="137"/>
      <c r="E86" s="137"/>
      <c r="F86" s="137"/>
      <c r="G86" s="137"/>
      <c r="H86" s="137"/>
      <c r="I86" s="138"/>
      <c r="S86" s="118"/>
      <c r="T86" s="119"/>
      <c r="U86" s="120"/>
    </row>
    <row r="87" spans="1:21">
      <c r="A87" s="130"/>
      <c r="B87" s="131"/>
      <c r="C87" s="15"/>
      <c r="D87" s="139"/>
      <c r="E87" s="139"/>
      <c r="F87" s="139"/>
      <c r="G87" s="139"/>
      <c r="H87" s="139"/>
      <c r="I87" s="140"/>
      <c r="S87" s="118"/>
      <c r="T87" s="119"/>
      <c r="U87" s="120"/>
    </row>
    <row r="88" spans="1:21">
      <c r="A88" s="130"/>
      <c r="B88" s="132"/>
      <c r="C88" s="141"/>
      <c r="D88" s="106"/>
      <c r="E88" s="106"/>
      <c r="F88" s="106"/>
      <c r="G88" s="15"/>
      <c r="H88" s="15"/>
      <c r="S88" s="118"/>
      <c r="T88" s="119"/>
      <c r="U88" s="120"/>
    </row>
    <row r="89" spans="1:21">
      <c r="A89" s="130"/>
      <c r="B89" s="15"/>
      <c r="C89" s="141"/>
      <c r="D89" s="106"/>
      <c r="E89" s="106"/>
      <c r="F89" s="106"/>
      <c r="G89" s="106"/>
      <c r="H89" s="106"/>
      <c r="I89" s="114"/>
      <c r="S89" s="118"/>
      <c r="T89" s="119"/>
      <c r="U89" s="120"/>
    </row>
    <row r="90" spans="1:21">
      <c r="A90" s="130"/>
      <c r="C90" s="149"/>
      <c r="D90" s="114"/>
      <c r="E90" s="114"/>
      <c r="F90" s="114"/>
      <c r="G90" s="114"/>
      <c r="H90" s="114"/>
      <c r="I90" s="114"/>
      <c r="S90" s="118"/>
      <c r="T90" s="119"/>
      <c r="U90" s="120"/>
    </row>
    <row r="91" spans="1:21">
      <c r="C91" s="149"/>
      <c r="D91" s="114"/>
      <c r="E91" s="114"/>
      <c r="F91" s="114"/>
      <c r="G91" s="114"/>
      <c r="H91" s="114"/>
      <c r="I91" s="114"/>
      <c r="S91" s="118"/>
      <c r="T91" s="119"/>
      <c r="U91" s="120"/>
    </row>
    <row r="92" spans="1:21">
      <c r="C92" s="149"/>
      <c r="D92" s="114"/>
      <c r="E92" s="114"/>
      <c r="F92" s="114"/>
      <c r="G92" s="114"/>
      <c r="H92" s="114"/>
      <c r="I92" s="114"/>
      <c r="S92" s="118"/>
      <c r="T92" s="119"/>
      <c r="U92" s="120"/>
    </row>
    <row r="93" spans="1:21">
      <c r="C93" s="149"/>
      <c r="D93" s="114"/>
      <c r="E93" s="114"/>
      <c r="F93" s="114"/>
      <c r="G93" s="114"/>
      <c r="H93" s="114"/>
      <c r="I93" s="114"/>
      <c r="S93" s="118"/>
      <c r="T93" s="119"/>
      <c r="U93" s="120"/>
    </row>
    <row r="94" spans="1:21">
      <c r="C94" s="149"/>
      <c r="D94" s="114"/>
      <c r="E94" s="114"/>
      <c r="F94" s="114"/>
      <c r="G94" s="114"/>
      <c r="H94" s="114"/>
      <c r="I94" s="114"/>
      <c r="S94" s="118"/>
      <c r="T94" s="119"/>
      <c r="U94" s="120"/>
    </row>
    <row r="95" spans="1:21">
      <c r="C95" s="149"/>
      <c r="D95" s="114"/>
      <c r="E95" s="114"/>
      <c r="F95" s="114"/>
      <c r="G95" s="114"/>
      <c r="H95" s="114"/>
      <c r="I95" s="114"/>
      <c r="S95" s="118"/>
      <c r="T95" s="119"/>
      <c r="U95" s="120"/>
    </row>
    <row r="96" spans="1:21">
      <c r="C96" s="149"/>
      <c r="D96" s="114"/>
      <c r="E96" s="114"/>
      <c r="F96" s="114"/>
      <c r="G96" s="114"/>
      <c r="H96" s="114"/>
      <c r="I96" s="114"/>
      <c r="S96" s="118"/>
      <c r="U96" s="120"/>
    </row>
    <row r="97" spans="3:21">
      <c r="C97" s="113"/>
      <c r="D97" s="130"/>
      <c r="E97" s="130"/>
      <c r="F97" s="130"/>
      <c r="G97" s="114"/>
      <c r="H97" s="114"/>
      <c r="I97" s="114"/>
      <c r="U97" s="120"/>
    </row>
    <row r="98" spans="3:21">
      <c r="C98" s="149"/>
      <c r="D98" s="130"/>
      <c r="E98" s="130"/>
      <c r="F98" s="130"/>
      <c r="G98" s="130"/>
      <c r="H98" s="130"/>
      <c r="I98" s="130"/>
    </row>
    <row r="99" spans="3:21">
      <c r="C99" s="113"/>
      <c r="D99" s="130"/>
      <c r="E99" s="130"/>
      <c r="F99" s="130"/>
      <c r="G99" s="130"/>
      <c r="H99" s="130"/>
      <c r="I99" s="130"/>
    </row>
    <row r="100" spans="3:21">
      <c r="C100" s="113"/>
      <c r="D100" s="130"/>
      <c r="E100" s="130"/>
      <c r="F100" s="130"/>
      <c r="G100" s="130"/>
      <c r="H100" s="130"/>
      <c r="I100" s="130"/>
    </row>
    <row r="101" spans="3:21">
      <c r="C101" s="149"/>
      <c r="D101" s="148"/>
      <c r="E101" s="148"/>
      <c r="F101" s="148"/>
      <c r="G101" s="148"/>
      <c r="H101" s="148"/>
      <c r="I101" s="148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C100"/>
  <sheetViews>
    <sheetView showGridLines="0" view="pageBreakPreview" topLeftCell="J7" zoomScale="75" zoomScaleNormal="85" zoomScaleSheetLayoutView="75" workbookViewId="0">
      <selection activeCell="K7" sqref="K7:U36"/>
    </sheetView>
  </sheetViews>
  <sheetFormatPr baseColWidth="10" defaultColWidth="11.42578125" defaultRowHeight="14.25"/>
  <cols>
    <col min="1" max="5" width="19.7109375" style="111" customWidth="1"/>
    <col min="6" max="6" width="30.7109375" style="111" customWidth="1"/>
    <col min="7" max="7" width="17.85546875" style="111" bestFit="1" customWidth="1"/>
    <col min="8" max="8" width="25.42578125" style="111" bestFit="1" customWidth="1"/>
    <col min="9" max="9" width="11.42578125" style="111"/>
    <col min="10" max="10" width="12.42578125" style="111" bestFit="1" customWidth="1"/>
    <col min="11" max="11" width="13.85546875" style="111" bestFit="1" customWidth="1"/>
    <col min="12" max="20" width="11.42578125" style="111"/>
    <col min="21" max="21" width="7.42578125" style="111" customWidth="1"/>
    <col min="22" max="27" width="11.42578125" style="111"/>
    <col min="28" max="28" width="20" style="111" bestFit="1" customWidth="1"/>
    <col min="29" max="29" width="22.7109375" style="111" customWidth="1"/>
    <col min="30" max="16384" width="11.42578125" style="111"/>
  </cols>
  <sheetData>
    <row r="1" spans="1:29" s="110" customFormat="1" ht="15" customHeight="1">
      <c r="A1" s="377" t="s">
        <v>145</v>
      </c>
      <c r="B1" s="377"/>
      <c r="C1" s="377"/>
      <c r="D1" s="377"/>
      <c r="E1" s="377"/>
      <c r="F1" s="377"/>
      <c r="G1" s="377"/>
      <c r="H1" s="377"/>
    </row>
    <row r="2" spans="1:29">
      <c r="B2" s="111" t="s">
        <v>142</v>
      </c>
    </row>
    <row r="3" spans="1:29" ht="15">
      <c r="A3" s="111" t="s">
        <v>0</v>
      </c>
      <c r="B3" s="188" t="s">
        <v>262</v>
      </c>
      <c r="C3" s="188" t="s">
        <v>263</v>
      </c>
    </row>
    <row r="4" spans="1:29" ht="18">
      <c r="B4" s="378" t="s">
        <v>144</v>
      </c>
      <c r="C4" s="378"/>
      <c r="D4" s="378"/>
      <c r="E4" s="378"/>
      <c r="F4" s="378"/>
      <c r="G4" s="378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AB4" s="372"/>
      <c r="AC4" s="372"/>
    </row>
    <row r="5" spans="1:29" ht="15">
      <c r="B5" s="372" t="s">
        <v>80</v>
      </c>
      <c r="C5" s="372"/>
      <c r="D5" s="372"/>
      <c r="E5" s="372" t="s">
        <v>81</v>
      </c>
      <c r="F5" s="372"/>
      <c r="G5" s="372"/>
      <c r="K5" s="11" t="s">
        <v>102</v>
      </c>
      <c r="L5" s="219"/>
      <c r="M5" s="219"/>
      <c r="N5" s="219"/>
      <c r="O5" s="219"/>
      <c r="P5" s="219"/>
      <c r="Q5" s="219"/>
      <c r="R5" s="219"/>
      <c r="S5" s="219"/>
      <c r="T5" s="219"/>
      <c r="U5" s="219"/>
      <c r="AB5" s="116"/>
      <c r="AC5" s="116"/>
    </row>
    <row r="6" spans="1:29" ht="15">
      <c r="A6" s="111" t="s">
        <v>139</v>
      </c>
      <c r="B6" s="111" t="s">
        <v>82</v>
      </c>
      <c r="C6" s="111" t="s">
        <v>83</v>
      </c>
      <c r="D6" s="111" t="s">
        <v>84</v>
      </c>
      <c r="E6" s="111" t="s">
        <v>82</v>
      </c>
      <c r="F6" s="111" t="s">
        <v>83</v>
      </c>
      <c r="G6" s="111" t="s">
        <v>84</v>
      </c>
      <c r="H6" s="112" t="s">
        <v>88</v>
      </c>
      <c r="K6" s="11" t="s">
        <v>278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AA6" s="118"/>
      <c r="AB6" s="119"/>
      <c r="AC6" s="120"/>
    </row>
    <row r="7" spans="1:29" ht="15">
      <c r="A7" s="113">
        <v>39539</v>
      </c>
      <c r="B7" s="117">
        <v>0.42857139999999999</v>
      </c>
      <c r="C7" s="117">
        <v>0.57142859999999995</v>
      </c>
      <c r="D7" s="117">
        <v>0</v>
      </c>
      <c r="E7" s="150"/>
      <c r="F7" s="150"/>
      <c r="G7" s="150"/>
      <c r="H7" s="115">
        <f t="shared" ref="H7:H64" si="0">+SUM(B7:D7)</f>
        <v>1</v>
      </c>
      <c r="K7" s="292" t="s">
        <v>86</v>
      </c>
      <c r="L7" s="219"/>
      <c r="M7" s="219"/>
      <c r="N7" s="219"/>
      <c r="O7" s="219"/>
      <c r="P7" s="219"/>
      <c r="Q7" s="219"/>
      <c r="R7" s="219"/>
      <c r="S7" s="219"/>
      <c r="T7" s="219"/>
      <c r="U7" s="219"/>
      <c r="AA7" s="118"/>
      <c r="AB7" s="119"/>
      <c r="AC7" s="120"/>
    </row>
    <row r="8" spans="1:29" ht="15">
      <c r="A8" s="113">
        <v>39630</v>
      </c>
      <c r="B8" s="117">
        <v>0.2</v>
      </c>
      <c r="C8" s="117">
        <v>0.73333329999999997</v>
      </c>
      <c r="D8" s="117">
        <v>6.6666669999999997E-2</v>
      </c>
      <c r="E8" s="117"/>
      <c r="F8" s="117"/>
      <c r="G8" s="117"/>
      <c r="H8" s="115">
        <f t="shared" si="0"/>
        <v>0.99999996999999996</v>
      </c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AA8" s="118"/>
      <c r="AB8" s="119"/>
      <c r="AC8" s="120"/>
    </row>
    <row r="9" spans="1:29" ht="15">
      <c r="A9" s="113">
        <v>39722</v>
      </c>
      <c r="B9" s="117">
        <v>0.23529410000000001</v>
      </c>
      <c r="C9" s="117">
        <v>0.76470590000000005</v>
      </c>
      <c r="D9" s="117">
        <v>0</v>
      </c>
      <c r="E9" s="117"/>
      <c r="F9" s="117"/>
      <c r="G9" s="117"/>
      <c r="H9" s="115">
        <f t="shared" si="0"/>
        <v>1</v>
      </c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AA9" s="118"/>
      <c r="AB9" s="119"/>
      <c r="AC9" s="120"/>
    </row>
    <row r="10" spans="1:29" ht="15">
      <c r="A10" s="113">
        <v>39783</v>
      </c>
      <c r="B10" s="117">
        <v>0.35700000000000004</v>
      </c>
      <c r="C10" s="117">
        <v>0.64300000000000002</v>
      </c>
      <c r="D10" s="117">
        <v>0</v>
      </c>
      <c r="E10" s="117"/>
      <c r="F10" s="117"/>
      <c r="G10" s="117"/>
      <c r="H10" s="115">
        <f t="shared" si="0"/>
        <v>1</v>
      </c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AA10" s="118"/>
      <c r="AB10" s="119"/>
      <c r="AC10" s="120"/>
    </row>
    <row r="11" spans="1:29" ht="15">
      <c r="A11" s="113">
        <v>39873</v>
      </c>
      <c r="B11" s="117">
        <v>0.55600000000000005</v>
      </c>
      <c r="C11" s="117">
        <v>0.44400000000000001</v>
      </c>
      <c r="D11" s="117">
        <v>0</v>
      </c>
      <c r="E11" s="117"/>
      <c r="F11" s="117"/>
      <c r="G11" s="117"/>
      <c r="H11" s="115">
        <f t="shared" si="0"/>
        <v>1</v>
      </c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AA11" s="118"/>
      <c r="AB11" s="119"/>
      <c r="AC11" s="120"/>
    </row>
    <row r="12" spans="1:29" ht="15">
      <c r="A12" s="113">
        <v>39965</v>
      </c>
      <c r="B12" s="117">
        <v>0.36799999999999999</v>
      </c>
      <c r="C12" s="117">
        <v>0.63200000000000001</v>
      </c>
      <c r="D12" s="117">
        <v>0</v>
      </c>
      <c r="E12" s="117"/>
      <c r="F12" s="117"/>
      <c r="G12" s="117"/>
      <c r="H12" s="115">
        <f t="shared" si="0"/>
        <v>1</v>
      </c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AA12" s="118"/>
      <c r="AB12" s="119"/>
      <c r="AC12" s="120"/>
    </row>
    <row r="13" spans="1:29" ht="15">
      <c r="A13" s="113">
        <v>40057</v>
      </c>
      <c r="B13" s="117">
        <v>0.44400000000000001</v>
      </c>
      <c r="C13" s="117">
        <v>0.55600000000000005</v>
      </c>
      <c r="D13" s="117">
        <v>0</v>
      </c>
      <c r="E13" s="117"/>
      <c r="F13" s="117"/>
      <c r="G13" s="117"/>
      <c r="H13" s="115">
        <f t="shared" si="0"/>
        <v>1</v>
      </c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AA13" s="118"/>
      <c r="AB13" s="119"/>
      <c r="AC13" s="120"/>
    </row>
    <row r="14" spans="1:29" ht="15">
      <c r="A14" s="113">
        <v>40148</v>
      </c>
      <c r="B14" s="117">
        <v>0.29399999999999998</v>
      </c>
      <c r="C14" s="117">
        <v>0.70599999999999996</v>
      </c>
      <c r="D14" s="117">
        <v>0</v>
      </c>
      <c r="E14" s="117"/>
      <c r="F14" s="117"/>
      <c r="G14" s="117"/>
      <c r="H14" s="115">
        <f t="shared" si="0"/>
        <v>1</v>
      </c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AA14" s="118"/>
      <c r="AB14" s="119"/>
      <c r="AC14" s="120"/>
    </row>
    <row r="15" spans="1:29" ht="15">
      <c r="A15" s="113">
        <v>40238</v>
      </c>
      <c r="B15" s="117">
        <v>0.16699999999999998</v>
      </c>
      <c r="C15" s="117">
        <v>0.83299999999999996</v>
      </c>
      <c r="D15" s="117">
        <v>0</v>
      </c>
      <c r="E15" s="117"/>
      <c r="F15" s="117"/>
      <c r="G15" s="117"/>
      <c r="H15" s="115">
        <f t="shared" si="0"/>
        <v>1</v>
      </c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AA15" s="118"/>
      <c r="AB15" s="119"/>
      <c r="AC15" s="120"/>
    </row>
    <row r="16" spans="1:29" ht="15">
      <c r="A16" s="113">
        <v>40330</v>
      </c>
      <c r="B16" s="117">
        <v>0.27777777777777779</v>
      </c>
      <c r="C16" s="117">
        <v>0.72222222222222221</v>
      </c>
      <c r="D16" s="117">
        <v>0</v>
      </c>
      <c r="E16" s="117"/>
      <c r="F16" s="117"/>
      <c r="G16" s="117"/>
      <c r="H16" s="115">
        <f t="shared" si="0"/>
        <v>1</v>
      </c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AA16" s="118"/>
      <c r="AB16" s="119"/>
      <c r="AC16" s="120"/>
    </row>
    <row r="17" spans="1:29" ht="15">
      <c r="A17" s="113">
        <v>40422</v>
      </c>
      <c r="B17" s="117">
        <v>0.21052631578947367</v>
      </c>
      <c r="C17" s="117">
        <v>0.78947368421052633</v>
      </c>
      <c r="D17" s="117">
        <v>0</v>
      </c>
      <c r="E17" s="117"/>
      <c r="F17" s="117"/>
      <c r="G17" s="117"/>
      <c r="H17" s="115">
        <f t="shared" si="0"/>
        <v>1</v>
      </c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AA17" s="118"/>
      <c r="AC17" s="120"/>
    </row>
    <row r="18" spans="1:29" ht="15">
      <c r="A18" s="113">
        <v>40513</v>
      </c>
      <c r="B18" s="117">
        <v>0.29411764705882354</v>
      </c>
      <c r="C18" s="117">
        <v>0.6470588235294118</v>
      </c>
      <c r="D18" s="117">
        <v>5.8823529411764705E-2</v>
      </c>
      <c r="E18" s="117">
        <f>B23/SUM($B$23:$D$23)</f>
        <v>0.23076923076923078</v>
      </c>
      <c r="F18" s="117">
        <f t="shared" ref="F18:G18" si="1">C23/SUM($B$23:$D$23)</f>
        <v>0.76923076923076927</v>
      </c>
      <c r="G18" s="117">
        <f t="shared" si="1"/>
        <v>0</v>
      </c>
      <c r="H18" s="115">
        <f t="shared" si="0"/>
        <v>1</v>
      </c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AA18" s="118"/>
      <c r="AC18" s="120"/>
    </row>
    <row r="19" spans="1:29" ht="15">
      <c r="A19" s="113">
        <v>40603</v>
      </c>
      <c r="B19" s="117">
        <v>0.10526315789473684</v>
      </c>
      <c r="C19" s="117">
        <v>0.68421052631578949</v>
      </c>
      <c r="D19" s="117">
        <v>0.21052631578947367</v>
      </c>
      <c r="E19" s="117"/>
      <c r="F19" s="117"/>
      <c r="G19" s="117"/>
      <c r="H19" s="115">
        <f t="shared" si="0"/>
        <v>1</v>
      </c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</row>
    <row r="20" spans="1:29" ht="15">
      <c r="A20" s="113">
        <v>40695</v>
      </c>
      <c r="B20" s="117">
        <v>0.16666666666666666</v>
      </c>
      <c r="C20" s="117">
        <v>0.72222222222222221</v>
      </c>
      <c r="D20" s="117">
        <v>0.1111111111111111</v>
      </c>
      <c r="E20" s="117"/>
      <c r="F20" s="117"/>
      <c r="G20" s="117"/>
      <c r="H20" s="115">
        <f t="shared" si="0"/>
        <v>1</v>
      </c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</row>
    <row r="21" spans="1:29" ht="15">
      <c r="A21" s="113">
        <v>40787</v>
      </c>
      <c r="B21" s="117">
        <v>0.23809523809523808</v>
      </c>
      <c r="C21" s="117">
        <v>0.66666666666666663</v>
      </c>
      <c r="D21" s="117">
        <v>9.5238095238095233E-2</v>
      </c>
      <c r="E21" s="117"/>
      <c r="F21" s="117"/>
      <c r="G21" s="117"/>
      <c r="H21" s="115">
        <f t="shared" si="0"/>
        <v>0.99999999999999989</v>
      </c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AB21" s="372"/>
      <c r="AC21" s="372"/>
    </row>
    <row r="22" spans="1:29" ht="15">
      <c r="A22" s="113">
        <v>40878</v>
      </c>
      <c r="B22" s="117">
        <v>0.14285714285714285</v>
      </c>
      <c r="C22" s="117">
        <v>0.80952380952380953</v>
      </c>
      <c r="D22" s="117">
        <v>4.7619047619047616E-2</v>
      </c>
      <c r="E22" s="117"/>
      <c r="F22" s="117"/>
      <c r="G22" s="117"/>
      <c r="H22" s="115">
        <f t="shared" si="0"/>
        <v>1</v>
      </c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AB22" s="116"/>
      <c r="AC22" s="116"/>
    </row>
    <row r="23" spans="1:29" ht="15">
      <c r="A23" s="113">
        <v>40969</v>
      </c>
      <c r="B23" s="117">
        <v>0.23076923076923075</v>
      </c>
      <c r="C23" s="117">
        <v>0.76923076923076916</v>
      </c>
      <c r="D23" s="117">
        <v>0</v>
      </c>
      <c r="E23" s="117">
        <v>0.19047619047619047</v>
      </c>
      <c r="F23" s="117">
        <v>0.76190476190476186</v>
      </c>
      <c r="G23" s="117">
        <v>4.7619047619047616E-2</v>
      </c>
      <c r="H23" s="115">
        <f t="shared" si="0"/>
        <v>0.99999999999999989</v>
      </c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AA23" s="118"/>
      <c r="AB23" s="119"/>
      <c r="AC23" s="120"/>
    </row>
    <row r="24" spans="1:29" ht="15">
      <c r="A24" s="121">
        <v>41061</v>
      </c>
      <c r="B24" s="117">
        <v>0.45419847328244273</v>
      </c>
      <c r="C24" s="117">
        <v>0.54580152671755733</v>
      </c>
      <c r="D24" s="117">
        <v>0</v>
      </c>
      <c r="E24" s="117">
        <v>0.36363636363636365</v>
      </c>
      <c r="F24" s="117">
        <v>0.63636363636363635</v>
      </c>
      <c r="G24" s="117">
        <v>0</v>
      </c>
      <c r="H24" s="115">
        <f t="shared" si="0"/>
        <v>1</v>
      </c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AA24" s="118"/>
      <c r="AB24" s="119"/>
      <c r="AC24" s="120"/>
    </row>
    <row r="25" spans="1:29" ht="15">
      <c r="A25" s="121">
        <v>41153</v>
      </c>
      <c r="B25" s="117">
        <v>0.5</v>
      </c>
      <c r="C25" s="117">
        <v>0.33300000000000002</v>
      </c>
      <c r="D25" s="117">
        <v>0.16699999999999998</v>
      </c>
      <c r="E25" s="117">
        <v>0.5</v>
      </c>
      <c r="F25" s="117">
        <v>0.42</v>
      </c>
      <c r="G25" s="117">
        <v>0.08</v>
      </c>
      <c r="H25" s="115">
        <f t="shared" si="0"/>
        <v>1</v>
      </c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AA25" s="118"/>
      <c r="AB25" s="119"/>
      <c r="AC25" s="120"/>
    </row>
    <row r="26" spans="1:29" ht="15">
      <c r="A26" s="121">
        <v>41244</v>
      </c>
      <c r="B26" s="117">
        <v>0.38447319778188549</v>
      </c>
      <c r="C26" s="117">
        <v>0.61552680221811462</v>
      </c>
      <c r="D26" s="117">
        <v>0</v>
      </c>
      <c r="E26" s="117">
        <v>0.38500000000000001</v>
      </c>
      <c r="F26" s="117">
        <v>0.61499999999999999</v>
      </c>
      <c r="G26" s="117">
        <v>0</v>
      </c>
      <c r="H26" s="115">
        <f t="shared" si="0"/>
        <v>1</v>
      </c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AA26" s="118"/>
      <c r="AB26" s="119"/>
      <c r="AC26" s="120"/>
    </row>
    <row r="27" spans="1:29" ht="15">
      <c r="A27" s="121">
        <v>41334</v>
      </c>
      <c r="B27" s="117">
        <v>0.5</v>
      </c>
      <c r="C27" s="117">
        <v>0.41699999999999998</v>
      </c>
      <c r="D27" s="117">
        <v>8.3000000000000004E-2</v>
      </c>
      <c r="E27" s="117">
        <v>0.41699999999999998</v>
      </c>
      <c r="F27" s="117">
        <v>0.5</v>
      </c>
      <c r="G27" s="117">
        <v>8.3000000000000004E-2</v>
      </c>
      <c r="H27" s="115">
        <f t="shared" si="0"/>
        <v>1</v>
      </c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AA27" s="118"/>
      <c r="AB27" s="119"/>
      <c r="AC27" s="120"/>
    </row>
    <row r="28" spans="1:29" ht="15">
      <c r="A28" s="121">
        <v>41426</v>
      </c>
      <c r="B28" s="117">
        <v>0.44444444444444442</v>
      </c>
      <c r="C28" s="117">
        <v>0.55555555555555558</v>
      </c>
      <c r="D28" s="117">
        <v>0</v>
      </c>
      <c r="E28" s="117">
        <v>0.33333333333333331</v>
      </c>
      <c r="F28" s="117">
        <v>0.66666666666666663</v>
      </c>
      <c r="G28" s="117">
        <v>0</v>
      </c>
      <c r="H28" s="115">
        <f t="shared" si="0"/>
        <v>1</v>
      </c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AA28" s="118"/>
      <c r="AB28" s="119"/>
      <c r="AC28" s="120"/>
    </row>
    <row r="29" spans="1:29" ht="15">
      <c r="A29" s="121">
        <v>41518</v>
      </c>
      <c r="B29" s="117">
        <v>0.33333333333333331</v>
      </c>
      <c r="C29" s="117">
        <v>0.66666666666666663</v>
      </c>
      <c r="D29" s="117">
        <v>0</v>
      </c>
      <c r="E29" s="117">
        <v>0.25</v>
      </c>
      <c r="F29" s="117">
        <v>0.5</v>
      </c>
      <c r="G29" s="117">
        <v>0.25</v>
      </c>
      <c r="H29" s="115">
        <f t="shared" si="0"/>
        <v>1</v>
      </c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AA29" s="118"/>
      <c r="AB29" s="119"/>
      <c r="AC29" s="120"/>
    </row>
    <row r="30" spans="1:29" ht="15">
      <c r="A30" s="121">
        <v>41609</v>
      </c>
      <c r="B30" s="117">
        <v>0.42857142857142855</v>
      </c>
      <c r="C30" s="117">
        <v>0.5714285714285714</v>
      </c>
      <c r="D30" s="117">
        <v>0</v>
      </c>
      <c r="E30" s="117">
        <v>0.5714285714285714</v>
      </c>
      <c r="F30" s="117">
        <v>0.42857142857142855</v>
      </c>
      <c r="G30" s="117">
        <v>0</v>
      </c>
      <c r="H30" s="115">
        <f t="shared" si="0"/>
        <v>1</v>
      </c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AA30" s="118"/>
      <c r="AB30" s="119"/>
      <c r="AC30" s="120"/>
    </row>
    <row r="31" spans="1:29" ht="15">
      <c r="A31" s="121">
        <v>41699</v>
      </c>
      <c r="B31" s="151">
        <v>0.44444444444444442</v>
      </c>
      <c r="C31" s="151">
        <v>0.44444444444444442</v>
      </c>
      <c r="D31" s="151">
        <v>0.1111111111111111</v>
      </c>
      <c r="E31" s="152">
        <v>0.22222222222222221</v>
      </c>
      <c r="F31" s="151">
        <v>0.55555555555555558</v>
      </c>
      <c r="G31" s="151">
        <v>0.22222222222222221</v>
      </c>
      <c r="H31" s="115">
        <f t="shared" si="0"/>
        <v>1</v>
      </c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AA31" s="118"/>
      <c r="AB31" s="119"/>
      <c r="AC31" s="120"/>
    </row>
    <row r="32" spans="1:29" ht="15">
      <c r="A32" s="121">
        <v>41791</v>
      </c>
      <c r="B32" s="151">
        <v>0.22222222222222221</v>
      </c>
      <c r="C32" s="151">
        <v>0.77777777777777779</v>
      </c>
      <c r="D32" s="151">
        <v>0</v>
      </c>
      <c r="E32" s="152">
        <v>0.33333333333333331</v>
      </c>
      <c r="F32" s="151">
        <v>0.66666666666666663</v>
      </c>
      <c r="G32" s="151">
        <v>0</v>
      </c>
      <c r="H32" s="115">
        <f t="shared" si="0"/>
        <v>1</v>
      </c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AA32" s="118"/>
      <c r="AB32" s="119"/>
      <c r="AC32" s="120"/>
    </row>
    <row r="33" spans="1:29" ht="15">
      <c r="A33" s="121">
        <v>41883</v>
      </c>
      <c r="B33" s="151">
        <v>0.375</v>
      </c>
      <c r="C33" s="151">
        <v>0.5</v>
      </c>
      <c r="D33" s="151">
        <v>0.125</v>
      </c>
      <c r="E33" s="152">
        <v>0.25</v>
      </c>
      <c r="F33" s="151">
        <v>0.625</v>
      </c>
      <c r="G33" s="151">
        <v>0.125</v>
      </c>
      <c r="H33" s="115">
        <f t="shared" si="0"/>
        <v>1</v>
      </c>
      <c r="K33" s="3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AA33" s="118"/>
      <c r="AB33" s="119"/>
      <c r="AC33" s="120"/>
    </row>
    <row r="34" spans="1:29" ht="15">
      <c r="A34" s="121">
        <v>41974</v>
      </c>
      <c r="B34" s="151">
        <v>0.2857142857142857</v>
      </c>
      <c r="C34" s="151">
        <v>0.7142857142857143</v>
      </c>
      <c r="D34" s="151">
        <v>0</v>
      </c>
      <c r="E34" s="152">
        <v>0.14285714285714285</v>
      </c>
      <c r="F34" s="151">
        <v>0.8571428571428571</v>
      </c>
      <c r="G34" s="151">
        <v>0</v>
      </c>
      <c r="H34" s="115">
        <f t="shared" si="0"/>
        <v>1</v>
      </c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AA34" s="118"/>
      <c r="AB34" s="119"/>
      <c r="AC34" s="120"/>
    </row>
    <row r="35" spans="1:29" ht="15">
      <c r="A35" s="121">
        <v>42064</v>
      </c>
      <c r="B35" s="152">
        <v>0.16666666666666666</v>
      </c>
      <c r="C35" s="151">
        <v>0.83333333333333337</v>
      </c>
      <c r="D35" s="151">
        <v>0</v>
      </c>
      <c r="E35" s="152">
        <v>0.16666666666666666</v>
      </c>
      <c r="F35" s="151">
        <v>0.83333333333333337</v>
      </c>
      <c r="G35" s="151">
        <v>0</v>
      </c>
      <c r="H35" s="115">
        <f t="shared" si="0"/>
        <v>1</v>
      </c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AA35" s="118"/>
      <c r="AB35" s="119"/>
      <c r="AC35" s="120"/>
    </row>
    <row r="36" spans="1:29" ht="15">
      <c r="A36" s="121">
        <v>42156</v>
      </c>
      <c r="B36" s="123">
        <v>0.55555555555555558</v>
      </c>
      <c r="C36" s="123">
        <v>0.44444444444444442</v>
      </c>
      <c r="D36" s="123">
        <v>0</v>
      </c>
      <c r="E36" s="153">
        <v>0.55555555555555558</v>
      </c>
      <c r="F36" s="123">
        <v>0.44444444444444442</v>
      </c>
      <c r="G36" s="123">
        <v>0</v>
      </c>
      <c r="H36" s="115">
        <f t="shared" si="0"/>
        <v>1</v>
      </c>
      <c r="K36" s="3" t="s">
        <v>316</v>
      </c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AA36" s="118"/>
      <c r="AB36" s="119"/>
      <c r="AC36" s="120"/>
    </row>
    <row r="37" spans="1:29" ht="15">
      <c r="A37" s="121">
        <v>42248</v>
      </c>
      <c r="B37" s="153">
        <v>0.75</v>
      </c>
      <c r="C37" s="123">
        <v>0.25</v>
      </c>
      <c r="D37" s="123">
        <v>0</v>
      </c>
      <c r="E37" s="153">
        <v>0.75</v>
      </c>
      <c r="F37" s="123">
        <v>0.25</v>
      </c>
      <c r="G37" s="123">
        <v>0</v>
      </c>
      <c r="H37" s="115">
        <f t="shared" si="0"/>
        <v>1</v>
      </c>
      <c r="K37" s="245" t="s">
        <v>338</v>
      </c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AA37" s="118"/>
      <c r="AB37" s="119"/>
      <c r="AC37" s="120"/>
    </row>
    <row r="38" spans="1:29" ht="15">
      <c r="A38" s="121">
        <v>42339</v>
      </c>
      <c r="B38" s="153">
        <v>0.625</v>
      </c>
      <c r="C38" s="123">
        <v>0.375</v>
      </c>
      <c r="D38" s="123">
        <v>0</v>
      </c>
      <c r="E38" s="153">
        <v>0.25</v>
      </c>
      <c r="F38" s="123">
        <v>0.5</v>
      </c>
      <c r="G38" s="123">
        <v>0.25</v>
      </c>
      <c r="H38" s="115">
        <f t="shared" si="0"/>
        <v>1</v>
      </c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AA38" s="118"/>
      <c r="AB38" s="119"/>
      <c r="AC38" s="120"/>
    </row>
    <row r="39" spans="1:29" ht="15">
      <c r="A39" s="121">
        <v>42430</v>
      </c>
      <c r="B39" s="153">
        <v>0.33333333333333331</v>
      </c>
      <c r="C39" s="123">
        <v>0.66666666666666663</v>
      </c>
      <c r="D39" s="123">
        <v>0</v>
      </c>
      <c r="E39" s="153">
        <v>0.33333333333333331</v>
      </c>
      <c r="F39" s="123">
        <v>0.55555555555555558</v>
      </c>
      <c r="G39" s="123">
        <v>0.1111111111111111</v>
      </c>
      <c r="H39" s="115">
        <f t="shared" si="0"/>
        <v>1</v>
      </c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AA39" s="118"/>
      <c r="AB39" s="119"/>
      <c r="AC39" s="120"/>
    </row>
    <row r="40" spans="1:29">
      <c r="A40" s="121">
        <v>42522</v>
      </c>
      <c r="B40" s="153">
        <v>0.44444444444444442</v>
      </c>
      <c r="C40" s="123">
        <v>0.55555555555555558</v>
      </c>
      <c r="D40" s="123">
        <v>0</v>
      </c>
      <c r="E40" s="153">
        <v>0.44444444444444442</v>
      </c>
      <c r="F40" s="123">
        <v>0.55555555555555558</v>
      </c>
      <c r="G40" s="123">
        <v>0</v>
      </c>
      <c r="H40" s="115">
        <f t="shared" si="0"/>
        <v>1</v>
      </c>
      <c r="AA40" s="118"/>
      <c r="AB40" s="119"/>
      <c r="AC40" s="120"/>
    </row>
    <row r="41" spans="1:29">
      <c r="A41" s="121">
        <v>42614</v>
      </c>
      <c r="B41" s="123">
        <v>0.42857142857142855</v>
      </c>
      <c r="C41" s="123">
        <v>0.2857142857142857</v>
      </c>
      <c r="D41" s="123">
        <v>0.2857142857142857</v>
      </c>
      <c r="E41" s="153">
        <v>0.42857142857142855</v>
      </c>
      <c r="F41" s="123">
        <v>0.2857142857142857</v>
      </c>
      <c r="G41" s="123">
        <v>0.2857142857142857</v>
      </c>
      <c r="H41" s="115">
        <f t="shared" si="0"/>
        <v>0.99999999999999989</v>
      </c>
      <c r="AA41" s="118"/>
      <c r="AB41" s="119"/>
      <c r="AC41" s="120"/>
    </row>
    <row r="42" spans="1:29">
      <c r="A42" s="121">
        <v>42705</v>
      </c>
      <c r="B42" s="123">
        <v>0.33333333333333331</v>
      </c>
      <c r="C42" s="123">
        <v>0.66666666666666663</v>
      </c>
      <c r="D42" s="123">
        <v>0</v>
      </c>
      <c r="E42" s="123">
        <v>0.16666666666666666</v>
      </c>
      <c r="F42" s="123">
        <v>0.83333333333333337</v>
      </c>
      <c r="G42" s="123">
        <v>0</v>
      </c>
      <c r="H42" s="115">
        <f t="shared" si="0"/>
        <v>1</v>
      </c>
      <c r="AA42" s="118"/>
      <c r="AB42" s="119"/>
      <c r="AC42" s="120"/>
    </row>
    <row r="43" spans="1:29">
      <c r="A43" s="121">
        <v>42795</v>
      </c>
      <c r="B43" s="123">
        <v>0.30000000000000004</v>
      </c>
      <c r="C43" s="123">
        <v>0.7</v>
      </c>
      <c r="D43" s="123">
        <v>0</v>
      </c>
      <c r="E43" s="153">
        <v>0.2</v>
      </c>
      <c r="F43" s="123">
        <v>0.7</v>
      </c>
      <c r="G43" s="123">
        <v>0.1</v>
      </c>
      <c r="H43" s="115">
        <f t="shared" si="0"/>
        <v>1</v>
      </c>
      <c r="AA43" s="118"/>
      <c r="AB43" s="119"/>
      <c r="AC43" s="120"/>
    </row>
    <row r="44" spans="1:29">
      <c r="A44" s="121">
        <v>42887</v>
      </c>
      <c r="B44" s="123">
        <v>0.1111111111111111</v>
      </c>
      <c r="C44" s="123">
        <v>0.88888888888888884</v>
      </c>
      <c r="D44" s="123">
        <v>0</v>
      </c>
      <c r="E44" s="153">
        <v>0.33333333333333331</v>
      </c>
      <c r="F44" s="123">
        <v>0.66666666666666663</v>
      </c>
      <c r="G44" s="123">
        <v>0</v>
      </c>
      <c r="H44" s="115">
        <f t="shared" si="0"/>
        <v>1</v>
      </c>
      <c r="AA44" s="118"/>
      <c r="AB44" s="119"/>
      <c r="AC44" s="120"/>
    </row>
    <row r="45" spans="1:29">
      <c r="A45" s="121">
        <v>42979</v>
      </c>
      <c r="B45" s="123">
        <v>0.79999999999999993</v>
      </c>
      <c r="C45" s="123">
        <v>0</v>
      </c>
      <c r="D45" s="123">
        <v>0.2</v>
      </c>
      <c r="E45" s="153">
        <v>0.60000000000000009</v>
      </c>
      <c r="F45" s="123">
        <v>0.4</v>
      </c>
      <c r="G45" s="123">
        <v>0</v>
      </c>
      <c r="H45" s="115">
        <f t="shared" si="0"/>
        <v>1</v>
      </c>
      <c r="AA45" s="118"/>
      <c r="AB45" s="119"/>
      <c r="AC45" s="120"/>
    </row>
    <row r="46" spans="1:29">
      <c r="A46" s="121">
        <v>43070</v>
      </c>
      <c r="B46" s="153">
        <v>0.25</v>
      </c>
      <c r="C46" s="123">
        <v>0.75</v>
      </c>
      <c r="D46" s="123">
        <v>0</v>
      </c>
      <c r="E46" s="153">
        <v>0.66666666666666663</v>
      </c>
      <c r="F46" s="123">
        <v>0.33333333333333331</v>
      </c>
      <c r="G46" s="123">
        <v>0</v>
      </c>
      <c r="H46" s="115">
        <f t="shared" si="0"/>
        <v>1</v>
      </c>
      <c r="AA46" s="118"/>
      <c r="AB46" s="119"/>
      <c r="AC46" s="120"/>
    </row>
    <row r="47" spans="1:29">
      <c r="A47" s="121">
        <v>43160</v>
      </c>
      <c r="B47" s="153">
        <v>0.1111111111111111</v>
      </c>
      <c r="C47" s="123">
        <v>0.88888888888888884</v>
      </c>
      <c r="D47" s="123">
        <v>0</v>
      </c>
      <c r="E47" s="153">
        <v>0.1111111111111111</v>
      </c>
      <c r="F47" s="123">
        <v>0.88888888888888884</v>
      </c>
      <c r="G47" s="123">
        <v>0</v>
      </c>
      <c r="H47" s="115">
        <f t="shared" si="0"/>
        <v>1</v>
      </c>
      <c r="AA47" s="118"/>
      <c r="AB47" s="119"/>
      <c r="AC47" s="120"/>
    </row>
    <row r="48" spans="1:29">
      <c r="A48" s="121">
        <v>43252</v>
      </c>
      <c r="B48" s="153">
        <v>0.33333333333333331</v>
      </c>
      <c r="C48" s="153">
        <v>0.66666666666666663</v>
      </c>
      <c r="D48" s="153">
        <v>0</v>
      </c>
      <c r="E48" s="153">
        <v>0.16666666666666666</v>
      </c>
      <c r="F48" s="153">
        <v>0.83333333333333337</v>
      </c>
      <c r="G48" s="153">
        <v>0</v>
      </c>
      <c r="H48" s="115">
        <f t="shared" si="0"/>
        <v>1</v>
      </c>
      <c r="AA48" s="118"/>
      <c r="AB48" s="119"/>
      <c r="AC48" s="120"/>
    </row>
    <row r="49" spans="1:29">
      <c r="A49" s="121">
        <v>43344</v>
      </c>
      <c r="B49" s="153">
        <v>0.33333333333333331</v>
      </c>
      <c r="C49" s="153">
        <v>0.66666666666666663</v>
      </c>
      <c r="D49" s="153">
        <v>0</v>
      </c>
      <c r="E49" s="153">
        <v>0</v>
      </c>
      <c r="F49" s="153">
        <v>1</v>
      </c>
      <c r="G49" s="153">
        <v>0</v>
      </c>
      <c r="H49" s="115">
        <f t="shared" si="0"/>
        <v>1</v>
      </c>
      <c r="AA49" s="118"/>
      <c r="AB49" s="119"/>
      <c r="AC49" s="120"/>
    </row>
    <row r="50" spans="1:29">
      <c r="A50" s="121">
        <v>43435</v>
      </c>
      <c r="B50" s="153">
        <v>0</v>
      </c>
      <c r="C50" s="153">
        <v>0.8571428571428571</v>
      </c>
      <c r="D50" s="153">
        <v>0.14285714285714285</v>
      </c>
      <c r="E50" s="153">
        <v>0</v>
      </c>
      <c r="F50" s="123">
        <v>0.8571428571428571</v>
      </c>
      <c r="G50" s="123">
        <v>0.14285714285714285</v>
      </c>
      <c r="H50" s="115">
        <f t="shared" si="0"/>
        <v>1</v>
      </c>
      <c r="AA50" s="118"/>
      <c r="AB50" s="119"/>
      <c r="AC50" s="120"/>
    </row>
    <row r="51" spans="1:29">
      <c r="A51" s="121">
        <v>43525</v>
      </c>
      <c r="B51" s="153">
        <v>0</v>
      </c>
      <c r="C51" s="123">
        <v>0.75</v>
      </c>
      <c r="D51" s="123">
        <v>0.25</v>
      </c>
      <c r="E51" s="153">
        <v>0.25</v>
      </c>
      <c r="F51" s="123">
        <v>0.5</v>
      </c>
      <c r="G51" s="123">
        <v>0.25</v>
      </c>
      <c r="H51" s="115">
        <f t="shared" si="0"/>
        <v>1</v>
      </c>
      <c r="AA51" s="118"/>
      <c r="AB51" s="119"/>
      <c r="AC51" s="120"/>
    </row>
    <row r="52" spans="1:29">
      <c r="A52" s="121">
        <v>43617</v>
      </c>
      <c r="B52" s="153">
        <v>0.33333333333333331</v>
      </c>
      <c r="C52" s="123">
        <v>0.66666666666666663</v>
      </c>
      <c r="D52" s="123">
        <v>0</v>
      </c>
      <c r="E52" s="153">
        <v>0.33333333333333331</v>
      </c>
      <c r="F52" s="123">
        <v>0.66666666666666663</v>
      </c>
      <c r="G52" s="123">
        <v>0</v>
      </c>
      <c r="H52" s="115">
        <f t="shared" si="0"/>
        <v>1</v>
      </c>
      <c r="AA52" s="118"/>
      <c r="AB52" s="119"/>
      <c r="AC52" s="120"/>
    </row>
    <row r="53" spans="1:29">
      <c r="A53" s="121">
        <v>43709</v>
      </c>
      <c r="B53" s="153">
        <v>0</v>
      </c>
      <c r="C53" s="123">
        <v>1</v>
      </c>
      <c r="D53" s="123">
        <v>0</v>
      </c>
      <c r="E53" s="153">
        <v>0</v>
      </c>
      <c r="F53" s="123">
        <v>1</v>
      </c>
      <c r="G53" s="123">
        <v>0</v>
      </c>
      <c r="H53" s="115">
        <f t="shared" si="0"/>
        <v>1</v>
      </c>
      <c r="AA53" s="118"/>
      <c r="AB53" s="119"/>
      <c r="AC53" s="120"/>
    </row>
    <row r="54" spans="1:29">
      <c r="A54" s="121">
        <v>43800</v>
      </c>
      <c r="B54" s="153">
        <v>0.16666666666666674</v>
      </c>
      <c r="C54" s="153">
        <v>0.66666666666666652</v>
      </c>
      <c r="D54" s="153">
        <v>0.16666666666666674</v>
      </c>
      <c r="E54" s="153">
        <v>0.16666666666666674</v>
      </c>
      <c r="F54" s="153">
        <v>0.66666666666666652</v>
      </c>
      <c r="G54" s="153">
        <v>0.16666666666666674</v>
      </c>
      <c r="H54" s="115">
        <f t="shared" si="0"/>
        <v>1</v>
      </c>
      <c r="AA54" s="118"/>
      <c r="AB54" s="119"/>
      <c r="AC54" s="120"/>
    </row>
    <row r="55" spans="1:29">
      <c r="A55" s="121">
        <v>43891</v>
      </c>
      <c r="B55" s="153">
        <v>0.28571428571428603</v>
      </c>
      <c r="C55" s="153">
        <v>0.71428571428571408</v>
      </c>
      <c r="D55" s="153">
        <v>0</v>
      </c>
      <c r="E55" s="153">
        <v>0.8571428571428571</v>
      </c>
      <c r="F55" s="153">
        <v>0.1428571428571429</v>
      </c>
      <c r="G55" s="153">
        <v>0</v>
      </c>
      <c r="H55" s="115">
        <f t="shared" si="0"/>
        <v>1</v>
      </c>
      <c r="AA55" s="118"/>
      <c r="AB55" s="119"/>
      <c r="AC55" s="120"/>
    </row>
    <row r="56" spans="1:29">
      <c r="A56" s="121">
        <v>43983</v>
      </c>
      <c r="B56" s="153">
        <v>0.8</v>
      </c>
      <c r="C56" s="153">
        <v>0</v>
      </c>
      <c r="D56" s="153">
        <v>0.2</v>
      </c>
      <c r="E56" s="153">
        <v>0.66666666666666696</v>
      </c>
      <c r="F56" s="153">
        <v>0</v>
      </c>
      <c r="G56" s="153">
        <v>0.33333333333333298</v>
      </c>
      <c r="H56" s="115">
        <f t="shared" si="0"/>
        <v>1</v>
      </c>
      <c r="AA56" s="118"/>
      <c r="AB56" s="119"/>
      <c r="AC56" s="120"/>
    </row>
    <row r="57" spans="1:29">
      <c r="A57" s="121">
        <v>44075</v>
      </c>
      <c r="B57" s="153">
        <v>0.33333333333333398</v>
      </c>
      <c r="C57" s="106">
        <v>0.16666666666666699</v>
      </c>
      <c r="D57" s="106">
        <v>0.5</v>
      </c>
      <c r="E57" s="106">
        <v>0.33333333333333298</v>
      </c>
      <c r="F57" s="106">
        <v>0.16666666666666699</v>
      </c>
      <c r="G57" s="114">
        <v>0.5</v>
      </c>
      <c r="H57" s="115">
        <f t="shared" si="0"/>
        <v>1.0000000000000009</v>
      </c>
      <c r="AA57" s="118"/>
      <c r="AB57" s="119"/>
      <c r="AC57" s="120"/>
    </row>
    <row r="58" spans="1:29">
      <c r="A58" s="121">
        <v>44166</v>
      </c>
      <c r="B58" s="106">
        <v>0.28571428571428598</v>
      </c>
      <c r="C58" s="106">
        <v>0.42857142857142899</v>
      </c>
      <c r="D58" s="106">
        <v>0.28571428571428598</v>
      </c>
      <c r="E58" s="106">
        <v>0.14285714285714299</v>
      </c>
      <c r="F58" s="106">
        <v>0.57142857142857095</v>
      </c>
      <c r="G58" s="114">
        <v>0.28571428571428598</v>
      </c>
      <c r="H58" s="115">
        <f t="shared" si="0"/>
        <v>1.0000000000000009</v>
      </c>
      <c r="AA58" s="118"/>
      <c r="AB58" s="119"/>
      <c r="AC58" s="120"/>
    </row>
    <row r="59" spans="1:29">
      <c r="A59" s="121">
        <v>44256</v>
      </c>
      <c r="B59" s="106">
        <v>0.42857142857142899</v>
      </c>
      <c r="C59" s="106">
        <v>0.57142857142857195</v>
      </c>
      <c r="D59" s="114">
        <v>0</v>
      </c>
      <c r="E59" s="106">
        <v>0.28571428571428598</v>
      </c>
      <c r="F59" s="106">
        <v>0.57142857142857195</v>
      </c>
      <c r="G59" s="114">
        <v>0.14285714285714299</v>
      </c>
      <c r="H59" s="115">
        <f t="shared" si="0"/>
        <v>1.0000000000000009</v>
      </c>
      <c r="AA59" s="118"/>
      <c r="AB59" s="119"/>
      <c r="AC59" s="120"/>
    </row>
    <row r="60" spans="1:29">
      <c r="A60" s="121">
        <v>44348</v>
      </c>
      <c r="B60" s="106">
        <v>0.14285714285714299</v>
      </c>
      <c r="C60" s="106">
        <v>0.71428571428571397</v>
      </c>
      <c r="D60" s="106">
        <v>0.14285714285714299</v>
      </c>
      <c r="E60" s="106">
        <v>0.14285714285714299</v>
      </c>
      <c r="F60" s="106">
        <v>0.57142857142857095</v>
      </c>
      <c r="G60" s="114">
        <v>0.28571428571428598</v>
      </c>
      <c r="H60" s="115">
        <f t="shared" si="0"/>
        <v>1</v>
      </c>
      <c r="AA60" s="118"/>
      <c r="AB60" s="119"/>
      <c r="AC60" s="120"/>
    </row>
    <row r="61" spans="1:29">
      <c r="A61" s="121">
        <v>44440</v>
      </c>
      <c r="B61" s="153">
        <v>0.4</v>
      </c>
      <c r="C61" s="153">
        <v>0.6</v>
      </c>
      <c r="D61" s="153">
        <v>0</v>
      </c>
      <c r="E61" s="153">
        <v>0.3</v>
      </c>
      <c r="F61" s="153">
        <v>0.6</v>
      </c>
      <c r="G61" s="153">
        <v>0.1</v>
      </c>
      <c r="H61" s="115">
        <f t="shared" si="0"/>
        <v>1</v>
      </c>
      <c r="AA61" s="118"/>
      <c r="AB61" s="119"/>
      <c r="AC61" s="120"/>
    </row>
    <row r="62" spans="1:29">
      <c r="A62" s="121">
        <v>44531</v>
      </c>
      <c r="B62" s="153">
        <v>0.5</v>
      </c>
      <c r="C62" s="153">
        <v>0.33333333333333298</v>
      </c>
      <c r="D62" s="153">
        <v>0.16666666666666699</v>
      </c>
      <c r="E62" s="153">
        <v>0.33333333333333298</v>
      </c>
      <c r="F62" s="153">
        <v>0.33333333333333298</v>
      </c>
      <c r="G62" s="153">
        <v>0.33333333333333298</v>
      </c>
      <c r="H62" s="115">
        <f t="shared" si="0"/>
        <v>1</v>
      </c>
      <c r="AA62" s="118"/>
      <c r="AC62" s="120"/>
    </row>
    <row r="63" spans="1:29">
      <c r="A63" s="121">
        <v>44621</v>
      </c>
      <c r="B63" s="153">
        <v>0</v>
      </c>
      <c r="C63" s="153">
        <v>0.85714285714285698</v>
      </c>
      <c r="D63" s="153">
        <v>0.14285714285714299</v>
      </c>
      <c r="E63" s="153">
        <v>0</v>
      </c>
      <c r="F63" s="153">
        <v>0.85714285714285698</v>
      </c>
      <c r="G63" s="153">
        <v>0.14285714285714299</v>
      </c>
      <c r="H63" s="115">
        <f t="shared" si="0"/>
        <v>1</v>
      </c>
      <c r="AC63" s="120"/>
    </row>
    <row r="64" spans="1:29">
      <c r="A64" s="121">
        <v>44713</v>
      </c>
      <c r="B64" s="153">
        <v>0.33333333333333298</v>
      </c>
      <c r="C64" s="153">
        <v>0.5</v>
      </c>
      <c r="D64" s="153">
        <v>0.16666666666666699</v>
      </c>
      <c r="E64" s="153">
        <v>0.33333333333333298</v>
      </c>
      <c r="F64" s="153">
        <v>0.5</v>
      </c>
      <c r="G64" s="153">
        <v>0.16666666666666699</v>
      </c>
      <c r="H64" s="115">
        <f t="shared" si="0"/>
        <v>1</v>
      </c>
    </row>
    <row r="65" spans="1:29">
      <c r="A65" s="121">
        <v>44805</v>
      </c>
      <c r="B65" s="153">
        <v>0.33333333333333298</v>
      </c>
      <c r="C65" s="153">
        <v>0.5</v>
      </c>
      <c r="D65" s="153">
        <v>0.16666666666666699</v>
      </c>
      <c r="E65" s="153"/>
      <c r="F65" s="153"/>
      <c r="G65" s="153"/>
      <c r="H65" s="115"/>
    </row>
    <row r="66" spans="1:29">
      <c r="A66" s="15"/>
      <c r="B66" s="95"/>
      <c r="C66" s="15"/>
      <c r="D66" s="15"/>
      <c r="E66" s="15"/>
      <c r="F66" s="15"/>
      <c r="AB66" s="372"/>
      <c r="AC66" s="372"/>
    </row>
    <row r="67" spans="1:29">
      <c r="A67" s="15"/>
      <c r="B67" s="103"/>
      <c r="C67" s="376"/>
      <c r="D67" s="376"/>
      <c r="E67" s="376"/>
      <c r="F67" s="94"/>
      <c r="G67" s="125"/>
      <c r="H67" s="125"/>
      <c r="AB67" s="116"/>
      <c r="AC67" s="116"/>
    </row>
    <row r="68" spans="1:29">
      <c r="A68" s="15"/>
      <c r="B68" s="103"/>
      <c r="C68" s="102"/>
      <c r="D68" s="102"/>
      <c r="E68" s="102"/>
      <c r="F68" s="102"/>
      <c r="G68" s="126"/>
      <c r="H68" s="126"/>
      <c r="AA68" s="118"/>
      <c r="AB68" s="119"/>
      <c r="AC68" s="120"/>
    </row>
    <row r="69" spans="1:29">
      <c r="A69" s="15"/>
      <c r="B69" s="99"/>
      <c r="C69" s="101"/>
      <c r="D69" s="101"/>
      <c r="E69" s="101"/>
      <c r="F69" s="15"/>
      <c r="G69" s="124"/>
      <c r="H69" s="124"/>
      <c r="AA69" s="118"/>
      <c r="AB69" s="119"/>
      <c r="AC69" s="120"/>
    </row>
    <row r="70" spans="1:29">
      <c r="A70" s="15"/>
      <c r="B70" s="99"/>
      <c r="C70" s="101"/>
      <c r="D70" s="101"/>
      <c r="E70" s="101"/>
      <c r="F70" s="101"/>
      <c r="G70" s="127"/>
      <c r="H70" s="127"/>
      <c r="AA70" s="118"/>
      <c r="AB70" s="119"/>
      <c r="AC70" s="120"/>
    </row>
    <row r="71" spans="1:29">
      <c r="A71" s="15"/>
      <c r="B71" s="99"/>
      <c r="C71" s="101"/>
      <c r="D71" s="101"/>
      <c r="E71" s="101"/>
      <c r="F71" s="101"/>
      <c r="G71" s="127"/>
      <c r="H71" s="127"/>
      <c r="AA71" s="118"/>
      <c r="AB71" s="119"/>
      <c r="AC71" s="120"/>
    </row>
    <row r="72" spans="1:29">
      <c r="A72" s="15"/>
      <c r="B72" s="99"/>
      <c r="C72" s="101"/>
      <c r="D72" s="101"/>
      <c r="E72" s="101"/>
      <c r="F72" s="101"/>
      <c r="G72" s="127"/>
      <c r="H72" s="127"/>
      <c r="AA72" s="118"/>
      <c r="AB72" s="119"/>
      <c r="AC72" s="120"/>
    </row>
    <row r="73" spans="1:29">
      <c r="A73" s="15"/>
      <c r="B73" s="99"/>
      <c r="C73" s="101"/>
      <c r="D73" s="101"/>
      <c r="E73" s="101"/>
      <c r="F73" s="101"/>
      <c r="G73" s="127"/>
      <c r="H73" s="127"/>
      <c r="AA73" s="118"/>
      <c r="AB73" s="119"/>
      <c r="AC73" s="120"/>
    </row>
    <row r="74" spans="1:29">
      <c r="A74" s="15"/>
      <c r="B74" s="99"/>
      <c r="C74" s="101"/>
      <c r="D74" s="101"/>
      <c r="E74" s="101"/>
      <c r="F74" s="101"/>
      <c r="G74" s="127"/>
      <c r="H74" s="127"/>
      <c r="AA74" s="118"/>
      <c r="AB74" s="119"/>
      <c r="AC74" s="120"/>
    </row>
    <row r="75" spans="1:29">
      <c r="A75" s="15"/>
      <c r="B75" s="99"/>
      <c r="C75" s="101"/>
      <c r="D75" s="101"/>
      <c r="E75" s="101"/>
      <c r="F75" s="101"/>
      <c r="G75" s="127"/>
      <c r="H75" s="127"/>
      <c r="AA75" s="118"/>
      <c r="AB75" s="119"/>
      <c r="AC75" s="120"/>
    </row>
    <row r="76" spans="1:29">
      <c r="A76" s="104"/>
      <c r="B76" s="99"/>
      <c r="C76" s="101"/>
      <c r="D76" s="101"/>
      <c r="E76" s="101"/>
      <c r="F76" s="101"/>
      <c r="G76" s="127"/>
      <c r="H76" s="127"/>
      <c r="AA76" s="118"/>
      <c r="AB76" s="119"/>
      <c r="AC76" s="120"/>
    </row>
    <row r="77" spans="1:29">
      <c r="A77" s="104"/>
      <c r="B77" s="99"/>
      <c r="C77" s="101"/>
      <c r="D77" s="101"/>
      <c r="E77" s="101"/>
      <c r="F77" s="101"/>
      <c r="G77" s="127"/>
      <c r="H77" s="127"/>
      <c r="AA77" s="118"/>
      <c r="AB77" s="119"/>
      <c r="AC77" s="120"/>
    </row>
    <row r="78" spans="1:29">
      <c r="A78" s="104"/>
      <c r="B78" s="100"/>
      <c r="C78" s="97"/>
      <c r="D78" s="97"/>
      <c r="E78" s="97"/>
      <c r="F78" s="101"/>
      <c r="G78" s="127"/>
      <c r="H78" s="127"/>
      <c r="AA78" s="118"/>
      <c r="AB78" s="119"/>
      <c r="AC78" s="120"/>
    </row>
    <row r="79" spans="1:29">
      <c r="A79" s="15"/>
      <c r="B79" s="99"/>
      <c r="C79" s="97"/>
      <c r="D79" s="97"/>
      <c r="E79" s="97"/>
      <c r="F79" s="97"/>
      <c r="G79" s="128"/>
      <c r="H79" s="128"/>
      <c r="AA79" s="118"/>
      <c r="AC79" s="120"/>
    </row>
    <row r="80" spans="1:29">
      <c r="A80" s="15"/>
      <c r="B80" s="100"/>
      <c r="C80" s="97"/>
      <c r="D80" s="97"/>
      <c r="E80" s="97"/>
      <c r="F80" s="97"/>
      <c r="G80" s="128"/>
      <c r="H80" s="128"/>
      <c r="AC80" s="120"/>
    </row>
    <row r="81" spans="1:29">
      <c r="A81" s="15"/>
      <c r="B81" s="100"/>
      <c r="C81" s="97"/>
      <c r="D81" s="97"/>
      <c r="E81" s="97"/>
      <c r="F81" s="97"/>
      <c r="G81" s="128"/>
      <c r="H81" s="128"/>
    </row>
    <row r="82" spans="1:29">
      <c r="A82" s="15"/>
      <c r="B82" s="99"/>
      <c r="C82" s="98"/>
      <c r="D82" s="98"/>
      <c r="E82" s="98"/>
      <c r="F82" s="98"/>
      <c r="G82" s="129"/>
      <c r="H82" s="129"/>
      <c r="AB82" s="372"/>
      <c r="AC82" s="372"/>
    </row>
    <row r="83" spans="1:29">
      <c r="A83" s="15"/>
      <c r="B83" s="95"/>
      <c r="C83" s="15"/>
      <c r="D83" s="15"/>
      <c r="E83" s="15"/>
      <c r="F83" s="97"/>
      <c r="G83" s="128"/>
      <c r="H83" s="128"/>
      <c r="AB83" s="116"/>
      <c r="AC83" s="116"/>
    </row>
    <row r="84" spans="1:29">
      <c r="A84" s="15"/>
      <c r="B84" s="95"/>
      <c r="C84" s="15"/>
      <c r="D84" s="15"/>
      <c r="E84" s="15"/>
      <c r="F84" s="15"/>
      <c r="AA84" s="118"/>
      <c r="AB84" s="119"/>
      <c r="AC84" s="120"/>
    </row>
    <row r="85" spans="1:29">
      <c r="A85" s="15"/>
      <c r="B85" s="95"/>
      <c r="C85" s="376"/>
      <c r="D85" s="376"/>
      <c r="E85" s="376"/>
      <c r="F85" s="94"/>
      <c r="G85" s="125"/>
      <c r="H85" s="125"/>
      <c r="AA85" s="118"/>
      <c r="AB85" s="119"/>
      <c r="AC85" s="120"/>
    </row>
    <row r="86" spans="1:29">
      <c r="A86" s="15"/>
      <c r="B86" s="15"/>
      <c r="C86" s="102"/>
      <c r="D86" s="102"/>
      <c r="E86" s="102"/>
      <c r="F86" s="102"/>
      <c r="G86" s="126"/>
      <c r="H86" s="126"/>
      <c r="AA86" s="118"/>
      <c r="AB86" s="119"/>
      <c r="AC86" s="120"/>
    </row>
    <row r="87" spans="1:29">
      <c r="A87" s="15"/>
      <c r="B87" s="99"/>
      <c r="C87" s="106"/>
      <c r="D87" s="106"/>
      <c r="E87" s="106"/>
      <c r="F87" s="15"/>
      <c r="AA87" s="118"/>
      <c r="AB87" s="119"/>
      <c r="AC87" s="120"/>
    </row>
    <row r="88" spans="1:29">
      <c r="A88" s="15"/>
      <c r="B88" s="99"/>
      <c r="C88" s="106"/>
      <c r="D88" s="106"/>
      <c r="E88" s="106"/>
      <c r="F88" s="106"/>
      <c r="G88" s="114"/>
      <c r="H88" s="114"/>
      <c r="AA88" s="118"/>
      <c r="AB88" s="119"/>
      <c r="AC88" s="120"/>
    </row>
    <row r="89" spans="1:29">
      <c r="A89" s="15"/>
      <c r="B89" s="99"/>
      <c r="C89" s="106"/>
      <c r="D89" s="106"/>
      <c r="E89" s="106"/>
      <c r="F89" s="106"/>
      <c r="G89" s="114"/>
      <c r="H89" s="114"/>
      <c r="AA89" s="118"/>
      <c r="AB89" s="119"/>
      <c r="AC89" s="120"/>
    </row>
    <row r="90" spans="1:29">
      <c r="B90" s="133"/>
      <c r="C90" s="114"/>
      <c r="D90" s="114"/>
      <c r="E90" s="114"/>
      <c r="F90" s="114"/>
      <c r="G90" s="114"/>
      <c r="H90" s="114"/>
      <c r="AA90" s="118"/>
      <c r="AB90" s="119"/>
      <c r="AC90" s="120"/>
    </row>
    <row r="91" spans="1:29">
      <c r="B91" s="133"/>
      <c r="C91" s="114"/>
      <c r="D91" s="114"/>
      <c r="E91" s="114"/>
      <c r="F91" s="114"/>
      <c r="G91" s="114"/>
      <c r="H91" s="114"/>
      <c r="AA91" s="118"/>
      <c r="AB91" s="119"/>
      <c r="AC91" s="120"/>
    </row>
    <row r="92" spans="1:29">
      <c r="B92" s="133"/>
      <c r="C92" s="114"/>
      <c r="D92" s="114"/>
      <c r="E92" s="114"/>
      <c r="F92" s="114"/>
      <c r="G92" s="114"/>
      <c r="H92" s="114"/>
      <c r="AA92" s="118"/>
      <c r="AB92" s="119"/>
      <c r="AC92" s="120"/>
    </row>
    <row r="93" spans="1:29">
      <c r="B93" s="133"/>
      <c r="C93" s="114"/>
      <c r="D93" s="114"/>
      <c r="E93" s="114"/>
      <c r="F93" s="114"/>
      <c r="G93" s="114"/>
      <c r="H93" s="114"/>
      <c r="AA93" s="118"/>
      <c r="AB93" s="119"/>
      <c r="AC93" s="120"/>
    </row>
    <row r="94" spans="1:29">
      <c r="B94" s="133"/>
      <c r="C94" s="114"/>
      <c r="D94" s="114"/>
      <c r="E94" s="114"/>
      <c r="F94" s="114"/>
      <c r="G94" s="114"/>
      <c r="H94" s="114"/>
      <c r="AA94" s="118"/>
      <c r="AB94" s="119"/>
      <c r="AC94" s="120"/>
    </row>
    <row r="95" spans="1:29">
      <c r="B95" s="133"/>
      <c r="C95" s="114"/>
      <c r="D95" s="114"/>
      <c r="E95" s="114"/>
      <c r="F95" s="114"/>
      <c r="G95" s="114"/>
      <c r="H95" s="114"/>
      <c r="AA95" s="118"/>
      <c r="AC95" s="120"/>
    </row>
    <row r="96" spans="1:29">
      <c r="B96" s="113"/>
      <c r="C96" s="130"/>
      <c r="D96" s="130"/>
      <c r="E96" s="130"/>
      <c r="F96" s="114"/>
      <c r="G96" s="114"/>
      <c r="H96" s="114"/>
      <c r="AC96" s="120"/>
    </row>
    <row r="97" spans="2:8">
      <c r="B97" s="133"/>
      <c r="C97" s="130"/>
      <c r="D97" s="130"/>
      <c r="E97" s="130"/>
      <c r="F97" s="130"/>
      <c r="G97" s="130"/>
      <c r="H97" s="130"/>
    </row>
    <row r="98" spans="2:8">
      <c r="B98" s="113"/>
      <c r="C98" s="130"/>
      <c r="D98" s="130"/>
      <c r="E98" s="130"/>
      <c r="F98" s="130"/>
      <c r="G98" s="130"/>
      <c r="H98" s="130"/>
    </row>
    <row r="99" spans="2:8">
      <c r="B99" s="113"/>
      <c r="C99" s="130"/>
      <c r="D99" s="130"/>
      <c r="E99" s="130"/>
      <c r="F99" s="130"/>
      <c r="G99" s="130"/>
      <c r="H99" s="130"/>
    </row>
    <row r="100" spans="2:8">
      <c r="B100" s="133"/>
      <c r="C100" s="129"/>
      <c r="D100" s="129"/>
      <c r="E100" s="129"/>
      <c r="F100" s="129"/>
      <c r="G100" s="129"/>
      <c r="H100" s="129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78"/>
  <sheetViews>
    <sheetView showGridLines="0" view="pageBreakPreview" topLeftCell="B12" zoomScale="80" zoomScaleNormal="70" zoomScaleSheetLayoutView="80" workbookViewId="0">
      <selection activeCell="H6" sqref="H6:Q34"/>
    </sheetView>
  </sheetViews>
  <sheetFormatPr baseColWidth="10" defaultColWidth="9.140625" defaultRowHeight="14.25"/>
  <cols>
    <col min="1" max="1" width="41.42578125" style="170" customWidth="1"/>
    <col min="2" max="2" width="15" style="170" customWidth="1"/>
    <col min="3" max="3" width="16.7109375" style="170" bestFit="1" customWidth="1"/>
    <col min="4" max="6" width="9.140625" style="170" customWidth="1"/>
    <col min="7" max="16384" width="9.140625" style="170"/>
  </cols>
  <sheetData>
    <row r="1" spans="1:19">
      <c r="A1" s="170" t="s">
        <v>122</v>
      </c>
    </row>
    <row r="2" spans="1:19" ht="15">
      <c r="A2" s="174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</row>
    <row r="3" spans="1:19" ht="15">
      <c r="A3" s="170" t="s">
        <v>0</v>
      </c>
      <c r="B3" s="170">
        <v>100</v>
      </c>
      <c r="G3" s="297"/>
      <c r="H3" s="298" t="s">
        <v>103</v>
      </c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</row>
    <row r="4" spans="1:19" ht="15">
      <c r="A4" s="170" t="s">
        <v>1</v>
      </c>
      <c r="B4" s="174" t="s">
        <v>264</v>
      </c>
      <c r="G4" s="297"/>
      <c r="H4" s="298" t="s">
        <v>154</v>
      </c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</row>
    <row r="5" spans="1:19" ht="15">
      <c r="A5" s="170" t="s">
        <v>16</v>
      </c>
      <c r="G5" s="297"/>
      <c r="H5" s="299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</row>
    <row r="6" spans="1:19" ht="15.75" thickBot="1">
      <c r="A6" s="109"/>
      <c r="B6" s="379" t="s">
        <v>153</v>
      </c>
      <c r="C6" s="379"/>
      <c r="D6" s="379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</row>
    <row r="7" spans="1:19" ht="15.75" customHeight="1">
      <c r="A7" s="185" t="s">
        <v>152</v>
      </c>
      <c r="B7" s="109" t="s">
        <v>0</v>
      </c>
      <c r="C7" s="109" t="s">
        <v>1</v>
      </c>
      <c r="D7" s="186" t="s">
        <v>16</v>
      </c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</row>
    <row r="8" spans="1:19" ht="15">
      <c r="A8" s="170" t="s">
        <v>150</v>
      </c>
      <c r="B8" s="177">
        <v>27.817460317460302</v>
      </c>
      <c r="C8" s="177">
        <v>11.1111111111111</v>
      </c>
      <c r="D8" s="177">
        <v>30</v>
      </c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</row>
    <row r="9" spans="1:19" ht="15">
      <c r="A9" s="170" t="s">
        <v>266</v>
      </c>
      <c r="B9" s="177">
        <v>22.976190476190499</v>
      </c>
      <c r="C9" s="177">
        <v>27.7777777777778</v>
      </c>
      <c r="D9" s="177">
        <v>3.3333333333333299</v>
      </c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</row>
    <row r="10" spans="1:19" ht="15">
      <c r="A10" s="170" t="s">
        <v>265</v>
      </c>
      <c r="B10" s="177">
        <v>22.619047619047599</v>
      </c>
      <c r="C10" s="177">
        <v>20.370370370370399</v>
      </c>
      <c r="D10" s="177">
        <v>0</v>
      </c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</row>
    <row r="11" spans="1:19" ht="15">
      <c r="A11" s="170" t="s">
        <v>151</v>
      </c>
      <c r="B11" s="177">
        <v>14.404761904761902</v>
      </c>
      <c r="C11" s="177">
        <v>33.3333333333333</v>
      </c>
      <c r="D11" s="177">
        <v>36.6666666666667</v>
      </c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</row>
    <row r="12" spans="1:19" ht="15">
      <c r="A12" s="170" t="s">
        <v>148</v>
      </c>
      <c r="B12" s="177">
        <v>6.7658730158730194</v>
      </c>
      <c r="C12" s="177">
        <v>1.8518518518518501</v>
      </c>
      <c r="D12" s="177">
        <v>3.3333333333333299</v>
      </c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</row>
    <row r="13" spans="1:19" ht="15">
      <c r="A13" s="170" t="s">
        <v>147</v>
      </c>
      <c r="B13" s="177">
        <v>4.3055555555555598</v>
      </c>
      <c r="C13" s="177">
        <v>1.8518518518518501</v>
      </c>
      <c r="D13" s="177">
        <v>13.3333333333333</v>
      </c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</row>
    <row r="14" spans="1:19" ht="15">
      <c r="A14" s="170" t="s">
        <v>149</v>
      </c>
      <c r="B14" s="177">
        <v>1.1111111111111098</v>
      </c>
      <c r="C14" s="177">
        <v>3.7037037037037002</v>
      </c>
      <c r="D14" s="177">
        <v>13.3333333333333</v>
      </c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</row>
    <row r="15" spans="1:19" ht="15">
      <c r="A15" s="170" t="s">
        <v>146</v>
      </c>
      <c r="B15" s="177">
        <v>0</v>
      </c>
      <c r="C15" s="177">
        <v>0</v>
      </c>
      <c r="D15" s="177">
        <v>0</v>
      </c>
      <c r="E15" s="169"/>
      <c r="F15" s="169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</row>
    <row r="16" spans="1:19" ht="15">
      <c r="C16" s="109"/>
      <c r="D16" s="109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</row>
    <row r="17" spans="1:19" ht="15">
      <c r="A17" s="183" t="s">
        <v>184</v>
      </c>
      <c r="B17" s="212"/>
      <c r="C17" s="212"/>
      <c r="D17" s="211"/>
      <c r="E17" s="187"/>
      <c r="F17" s="18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</row>
    <row r="18" spans="1:19" ht="15">
      <c r="A18" s="170" t="s">
        <v>148</v>
      </c>
      <c r="B18" s="177">
        <v>6.7658730158730194</v>
      </c>
      <c r="C18" s="177">
        <v>1.8518518518518501</v>
      </c>
      <c r="D18" s="177">
        <v>3.3333333333333299</v>
      </c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</row>
    <row r="19" spans="1:19" ht="15">
      <c r="A19" s="170" t="s">
        <v>265</v>
      </c>
      <c r="B19" s="177">
        <v>22.619047619047599</v>
      </c>
      <c r="C19" s="177">
        <v>20.370370370370399</v>
      </c>
      <c r="D19" s="177">
        <v>0</v>
      </c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</row>
    <row r="20" spans="1:19" ht="15">
      <c r="A20" s="170" t="s">
        <v>266</v>
      </c>
      <c r="B20" s="177">
        <v>22.976190476190499</v>
      </c>
      <c r="C20" s="177">
        <v>27.7777777777778</v>
      </c>
      <c r="D20" s="177">
        <v>3.3333333333333299</v>
      </c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</row>
    <row r="21" spans="1:19" ht="15">
      <c r="A21" s="170" t="s">
        <v>147</v>
      </c>
      <c r="B21" s="177">
        <v>4.3055555555555598</v>
      </c>
      <c r="C21" s="177">
        <v>1.8518518518518501</v>
      </c>
      <c r="D21" s="177">
        <v>13.3333333333333</v>
      </c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</row>
    <row r="22" spans="1:19" ht="15">
      <c r="A22" s="170" t="s">
        <v>151</v>
      </c>
      <c r="B22" s="177">
        <v>14.404761904761902</v>
      </c>
      <c r="C22" s="177">
        <v>33.3333333333333</v>
      </c>
      <c r="D22" s="177">
        <v>36.6666666666667</v>
      </c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</row>
    <row r="23" spans="1:19" ht="15">
      <c r="A23" s="170" t="s">
        <v>149</v>
      </c>
      <c r="B23" s="177">
        <v>1.1111111111111098</v>
      </c>
      <c r="C23" s="177">
        <v>3.7037037037037002</v>
      </c>
      <c r="D23" s="177">
        <v>13.3333333333333</v>
      </c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</row>
    <row r="24" spans="1:19" ht="15">
      <c r="A24" s="170" t="s">
        <v>150</v>
      </c>
      <c r="B24" s="177">
        <v>27.817460317460302</v>
      </c>
      <c r="C24" s="177">
        <v>11.1111111111111</v>
      </c>
      <c r="D24" s="177">
        <v>30</v>
      </c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</row>
    <row r="25" spans="1:19" ht="15">
      <c r="A25" s="170" t="s">
        <v>146</v>
      </c>
      <c r="B25" s="177">
        <v>0</v>
      </c>
      <c r="C25" s="177">
        <v>0</v>
      </c>
      <c r="D25" s="177">
        <v>0</v>
      </c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</row>
    <row r="26" spans="1:19" ht="15">
      <c r="C26" s="109"/>
      <c r="D26" s="109"/>
      <c r="E26" s="109"/>
      <c r="F26" s="109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</row>
    <row r="27" spans="1:19" ht="15">
      <c r="C27" s="109"/>
      <c r="D27" s="109"/>
      <c r="E27" s="109"/>
      <c r="F27" s="109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</row>
    <row r="28" spans="1:19" ht="15">
      <c r="B28" s="154"/>
      <c r="C28" s="109"/>
      <c r="D28" s="109"/>
      <c r="E28" s="109"/>
      <c r="F28" s="109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</row>
    <row r="29" spans="1:19" ht="15">
      <c r="B29" s="213"/>
      <c r="C29" s="109"/>
      <c r="D29" s="109"/>
      <c r="E29" s="109"/>
      <c r="F29" s="109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</row>
    <row r="30" spans="1:19" ht="15">
      <c r="B30" s="213"/>
      <c r="C30" s="109"/>
      <c r="D30" s="109"/>
      <c r="E30" s="109"/>
      <c r="F30" s="109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</row>
    <row r="31" spans="1:19" ht="15">
      <c r="B31" s="213"/>
      <c r="C31" s="109"/>
      <c r="D31" s="109"/>
      <c r="E31" s="109"/>
      <c r="F31" s="109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</row>
    <row r="32" spans="1:19" ht="15">
      <c r="B32" s="213"/>
      <c r="C32" s="109"/>
      <c r="D32" s="109"/>
      <c r="E32" s="109"/>
      <c r="F32" s="109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</row>
    <row r="33" spans="2:19" ht="15">
      <c r="B33" s="213"/>
      <c r="C33" s="109"/>
      <c r="D33" s="109"/>
      <c r="E33" s="109"/>
      <c r="F33" s="109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</row>
    <row r="34" spans="2:19" ht="15">
      <c r="B34" s="213"/>
      <c r="C34" s="109"/>
      <c r="D34" s="109"/>
      <c r="E34" s="109"/>
      <c r="F34" s="109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</row>
    <row r="35" spans="2:19" ht="15">
      <c r="B35" s="213"/>
      <c r="C35" s="109"/>
      <c r="D35" s="109"/>
      <c r="E35" s="109"/>
      <c r="F35" s="109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</row>
    <row r="36" spans="2:19" ht="15">
      <c r="B36" s="213"/>
      <c r="C36" s="109"/>
      <c r="D36" s="109"/>
      <c r="E36" s="109"/>
      <c r="F36" s="109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</row>
    <row r="37" spans="2:19" ht="15">
      <c r="B37" s="213"/>
      <c r="C37" s="109"/>
      <c r="D37" s="109"/>
      <c r="E37" s="109"/>
      <c r="F37" s="109"/>
      <c r="G37" s="297"/>
      <c r="H37" s="245" t="s">
        <v>338</v>
      </c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</row>
    <row r="38" spans="2:19" ht="15">
      <c r="C38" s="109"/>
      <c r="D38" s="109"/>
      <c r="E38" s="109"/>
      <c r="F38" s="109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</row>
    <row r="39" spans="2:19" ht="15">
      <c r="C39" s="109"/>
      <c r="D39" s="109"/>
      <c r="E39" s="109"/>
      <c r="F39" s="109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</row>
    <row r="40" spans="2:19" ht="15">
      <c r="C40" s="109"/>
      <c r="D40" s="109"/>
      <c r="E40" s="109"/>
      <c r="F40" s="109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</row>
    <row r="41" spans="2:19">
      <c r="C41" s="109"/>
      <c r="D41" s="109"/>
      <c r="E41" s="109"/>
      <c r="F41" s="109"/>
    </row>
    <row r="42" spans="2:19">
      <c r="C42" s="109"/>
      <c r="D42" s="109"/>
      <c r="E42" s="109"/>
      <c r="F42" s="109"/>
    </row>
    <row r="43" spans="2:19">
      <c r="C43" s="109"/>
      <c r="D43" s="109"/>
      <c r="E43" s="109"/>
      <c r="F43" s="109"/>
    </row>
    <row r="44" spans="2:19">
      <c r="C44" s="109"/>
      <c r="D44" s="109"/>
      <c r="E44" s="109"/>
      <c r="F44" s="109"/>
    </row>
    <row r="45" spans="2:19">
      <c r="C45" s="109"/>
      <c r="D45" s="109"/>
      <c r="E45" s="109"/>
      <c r="F45" s="109"/>
    </row>
    <row r="46" spans="2:19">
      <c r="C46" s="109"/>
      <c r="D46" s="109"/>
      <c r="E46" s="109"/>
      <c r="F46" s="15"/>
    </row>
    <row r="47" spans="2:19">
      <c r="C47" s="109"/>
      <c r="D47" s="109"/>
      <c r="E47" s="109"/>
      <c r="F47" s="15"/>
    </row>
    <row r="48" spans="2:19">
      <c r="C48" s="109"/>
      <c r="D48" s="109"/>
      <c r="E48" s="109"/>
      <c r="F48" s="15"/>
      <c r="G48" s="184"/>
    </row>
    <row r="49" spans="3:7">
      <c r="C49" s="109"/>
      <c r="D49" s="109"/>
      <c r="E49" s="109"/>
      <c r="F49" s="15"/>
      <c r="G49" s="184"/>
    </row>
    <row r="50" spans="3:7">
      <c r="C50" s="109"/>
      <c r="D50" s="109"/>
      <c r="E50" s="109"/>
      <c r="F50" s="15"/>
      <c r="G50" s="184"/>
    </row>
    <row r="51" spans="3:7">
      <c r="C51" s="109"/>
      <c r="D51" s="109"/>
      <c r="E51" s="109"/>
      <c r="F51" s="15"/>
      <c r="G51" s="184"/>
    </row>
    <row r="52" spans="3:7">
      <c r="C52" s="109"/>
      <c r="D52" s="109"/>
      <c r="E52" s="109"/>
      <c r="F52" s="15"/>
      <c r="G52" s="184"/>
    </row>
    <row r="53" spans="3:7">
      <c r="C53" s="19"/>
      <c r="D53" s="109"/>
      <c r="E53" s="109"/>
      <c r="F53" s="15"/>
      <c r="G53" s="184"/>
    </row>
    <row r="54" spans="3:7">
      <c r="C54" s="109"/>
      <c r="D54" s="109"/>
      <c r="E54" s="109"/>
      <c r="F54" s="109"/>
      <c r="G54" s="184"/>
    </row>
    <row r="55" spans="3:7">
      <c r="G55" s="184"/>
    </row>
    <row r="59" spans="3:7">
      <c r="F59" s="150"/>
    </row>
    <row r="60" spans="3:7">
      <c r="F60" s="111"/>
    </row>
    <row r="61" spans="3:7">
      <c r="F61" s="111"/>
    </row>
    <row r="62" spans="3:7">
      <c r="F62" s="111"/>
    </row>
    <row r="63" spans="3:7">
      <c r="F63" s="111"/>
    </row>
    <row r="64" spans="3:7">
      <c r="F64" s="111"/>
    </row>
    <row r="65" spans="6:6">
      <c r="F65" s="111"/>
    </row>
    <row r="66" spans="6:6">
      <c r="F66" s="111"/>
    </row>
    <row r="71" spans="6:6">
      <c r="F71" s="150"/>
    </row>
    <row r="72" spans="6:6">
      <c r="F72" s="111"/>
    </row>
    <row r="73" spans="6:6">
      <c r="F73" s="111"/>
    </row>
    <row r="74" spans="6:6">
      <c r="F74" s="111"/>
    </row>
    <row r="75" spans="6:6">
      <c r="F75" s="111"/>
    </row>
    <row r="76" spans="6:6">
      <c r="F76" s="111"/>
    </row>
    <row r="77" spans="6:6">
      <c r="F77" s="111"/>
    </row>
    <row r="78" spans="6:6">
      <c r="F78" s="111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R62"/>
  <sheetViews>
    <sheetView view="pageBreakPreview" topLeftCell="G20" zoomScale="80" zoomScaleNormal="70" zoomScaleSheetLayoutView="80" workbookViewId="0">
      <selection activeCell="E11" sqref="E11:P47"/>
    </sheetView>
  </sheetViews>
  <sheetFormatPr baseColWidth="10" defaultColWidth="11.42578125" defaultRowHeight="14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8">
      <c r="A1" s="156" t="s">
        <v>123</v>
      </c>
    </row>
    <row r="2" spans="1:18">
      <c r="B2" s="15" t="s">
        <v>138</v>
      </c>
    </row>
    <row r="3" spans="1:18">
      <c r="A3" s="15" t="s">
        <v>163</v>
      </c>
    </row>
    <row r="4" spans="1:18">
      <c r="A4" s="15" t="s">
        <v>1</v>
      </c>
      <c r="B4" s="15" t="s">
        <v>267</v>
      </c>
    </row>
    <row r="5" spans="1:18">
      <c r="A5" s="15" t="s">
        <v>164</v>
      </c>
    </row>
    <row r="6" spans="1:18" ht="1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">
      <c r="A7" s="18" t="s">
        <v>163</v>
      </c>
      <c r="B7" s="163">
        <v>44621</v>
      </c>
      <c r="C7" s="163">
        <v>44713</v>
      </c>
      <c r="E7" s="3"/>
      <c r="F7" s="279" t="s">
        <v>104</v>
      </c>
      <c r="G7" s="290"/>
      <c r="H7" s="290"/>
      <c r="I7" s="300"/>
      <c r="J7" s="300"/>
      <c r="K7" s="3"/>
      <c r="L7" s="3"/>
      <c r="M7" s="3"/>
      <c r="N7" s="3"/>
      <c r="O7" s="13"/>
      <c r="P7" s="301"/>
      <c r="Q7" s="3"/>
      <c r="R7" s="3"/>
    </row>
    <row r="8" spans="1:18" ht="19.5" customHeight="1">
      <c r="A8" s="150" t="s">
        <v>158</v>
      </c>
      <c r="B8" s="162">
        <v>41.6666666666667</v>
      </c>
      <c r="C8" s="162">
        <f>VLOOKUP(A8,$A$27:$D$39,2,0)</f>
        <v>33.3333333333333</v>
      </c>
      <c r="D8" s="160"/>
      <c r="E8" s="10"/>
      <c r="F8" s="279" t="s">
        <v>162</v>
      </c>
      <c r="G8" s="3"/>
      <c r="H8" s="3"/>
      <c r="I8" s="302"/>
      <c r="J8" s="302"/>
      <c r="K8" s="3"/>
      <c r="L8" s="3"/>
      <c r="M8" s="3"/>
      <c r="N8" s="3"/>
      <c r="O8" s="13"/>
      <c r="P8" s="301"/>
      <c r="Q8" s="3"/>
      <c r="R8" s="3"/>
    </row>
    <row r="9" spans="1:18" ht="15">
      <c r="A9" s="109" t="s">
        <v>157</v>
      </c>
      <c r="B9" s="162">
        <v>15.7638888888889</v>
      </c>
      <c r="C9" s="162">
        <f>VLOOKUP(A9,$A$27:$D$39,2,0)</f>
        <v>16.6666666666667</v>
      </c>
      <c r="D9" s="160"/>
      <c r="E9" s="3"/>
      <c r="F9" s="3"/>
      <c r="G9" s="3"/>
      <c r="H9" s="3"/>
      <c r="I9" s="300"/>
      <c r="J9" s="300"/>
      <c r="K9" s="3"/>
      <c r="L9" s="3"/>
      <c r="M9" s="380"/>
      <c r="N9" s="380"/>
      <c r="O9" s="13"/>
      <c r="P9" s="301"/>
      <c r="Q9" s="3"/>
      <c r="R9" s="3"/>
    </row>
    <row r="10" spans="1:18" ht="19.5" customHeight="1">
      <c r="A10" s="111" t="s">
        <v>161</v>
      </c>
      <c r="B10" s="162">
        <v>8.6111111111111089</v>
      </c>
      <c r="C10" s="162">
        <f>VLOOKUP(A10,$A$27:$D$39,2,0)</f>
        <v>11.1111111111111</v>
      </c>
      <c r="D10" s="160"/>
      <c r="E10" s="301"/>
      <c r="F10" s="3"/>
      <c r="G10" s="3"/>
      <c r="H10" s="3"/>
      <c r="I10" s="3"/>
      <c r="J10" s="3"/>
      <c r="K10" s="3"/>
      <c r="L10" s="3"/>
      <c r="M10" s="380"/>
      <c r="N10" s="380"/>
      <c r="O10" s="13"/>
      <c r="P10" s="300"/>
      <c r="Q10" s="3"/>
      <c r="R10" s="3"/>
    </row>
    <row r="11" spans="1:18" ht="15">
      <c r="A11" s="15" t="s">
        <v>270</v>
      </c>
      <c r="B11" s="162">
        <v>5.2083333333333304</v>
      </c>
      <c r="C11" s="162">
        <f>VLOOKUP(A11,$A$27:$D$39,2,0)</f>
        <v>8.8888888888888911</v>
      </c>
      <c r="D11" s="160"/>
      <c r="E11" s="3"/>
      <c r="F11" s="3" t="s">
        <v>310</v>
      </c>
      <c r="G11" s="3"/>
      <c r="H11" s="3"/>
      <c r="I11" s="301" t="s">
        <v>311</v>
      </c>
      <c r="J11" s="3"/>
      <c r="K11" s="3"/>
      <c r="L11" s="3"/>
      <c r="M11" s="380"/>
      <c r="N11" s="380"/>
      <c r="O11" s="13"/>
      <c r="P11" s="300"/>
      <c r="Q11" s="3"/>
      <c r="R11" s="3"/>
    </row>
    <row r="12" spans="1:18" ht="15">
      <c r="A12" s="15" t="s">
        <v>272</v>
      </c>
      <c r="B12" s="162">
        <v>1.1111111111111098</v>
      </c>
      <c r="C12" s="162">
        <f>VLOOKUP(A12,$A$27:$D$39,2,0)</f>
        <v>5.5555555555555598</v>
      </c>
      <c r="D12" s="160"/>
      <c r="E12" s="3"/>
      <c r="F12" s="3"/>
      <c r="G12" s="3"/>
      <c r="H12" s="3"/>
      <c r="I12" s="3"/>
      <c r="J12" s="301"/>
      <c r="K12" s="3"/>
      <c r="L12" s="3"/>
      <c r="M12" s="380"/>
      <c r="N12" s="380"/>
      <c r="O12" s="13"/>
      <c r="P12" s="300"/>
      <c r="Q12" s="3"/>
      <c r="R12" s="3"/>
    </row>
    <row r="13" spans="1:18" ht="15">
      <c r="A13" s="18" t="s">
        <v>1</v>
      </c>
      <c r="B13" s="163">
        <f>+B7</f>
        <v>44621</v>
      </c>
      <c r="C13" s="163">
        <f>C7</f>
        <v>44713</v>
      </c>
      <c r="E13" s="301"/>
      <c r="F13" s="3"/>
      <c r="G13" s="3"/>
      <c r="H13" s="3"/>
      <c r="I13" s="3"/>
      <c r="J13" s="3"/>
      <c r="K13" s="3"/>
      <c r="L13" s="3"/>
      <c r="M13" s="381"/>
      <c r="N13" s="380"/>
      <c r="O13" s="13"/>
      <c r="P13" s="300"/>
      <c r="Q13" s="3"/>
      <c r="R13" s="3"/>
    </row>
    <row r="14" spans="1:18" ht="15">
      <c r="A14" s="150" t="s">
        <v>158</v>
      </c>
      <c r="B14" s="162">
        <v>40</v>
      </c>
      <c r="C14" s="162">
        <f>VLOOKUP(A14,$A$27:$D$39,3,0)</f>
        <v>29.166666666666703</v>
      </c>
      <c r="E14" s="301"/>
      <c r="F14" s="3"/>
      <c r="G14" s="3"/>
      <c r="H14" s="3"/>
      <c r="I14" s="3"/>
      <c r="J14" s="3"/>
      <c r="K14" s="3"/>
      <c r="L14" s="3"/>
      <c r="M14" s="381"/>
      <c r="N14" s="380"/>
      <c r="O14" s="13"/>
      <c r="P14" s="300"/>
      <c r="Q14" s="3"/>
      <c r="R14" s="3"/>
    </row>
    <row r="15" spans="1:18" ht="15">
      <c r="A15" s="109" t="s">
        <v>157</v>
      </c>
      <c r="B15" s="162">
        <v>6.6666666666666696</v>
      </c>
      <c r="C15" s="162">
        <f>VLOOKUP(A15,$A$27:$D$39,3,0)</f>
        <v>14.5833333333333</v>
      </c>
      <c r="E15" s="301"/>
      <c r="F15" s="3"/>
      <c r="G15" s="3"/>
      <c r="H15" s="3"/>
      <c r="I15" s="3"/>
      <c r="J15" s="3"/>
      <c r="K15" s="3"/>
      <c r="L15" s="3"/>
      <c r="M15" s="380"/>
      <c r="N15" s="380"/>
      <c r="O15" s="13"/>
      <c r="P15" s="300"/>
      <c r="Q15" s="3"/>
      <c r="R15" s="3"/>
    </row>
    <row r="16" spans="1:18" ht="15">
      <c r="A16" s="109" t="s">
        <v>156</v>
      </c>
      <c r="B16" s="162">
        <v>0</v>
      </c>
      <c r="C16" s="162">
        <f>VLOOKUP(A16,$A$27:$D$39,3,0)</f>
        <v>8.3333333333333304</v>
      </c>
      <c r="E16" s="300"/>
      <c r="F16" s="3"/>
      <c r="G16" s="3"/>
      <c r="H16" s="3"/>
      <c r="I16" s="3"/>
      <c r="J16" s="3"/>
      <c r="K16" s="3"/>
      <c r="L16" s="3"/>
      <c r="M16" s="380"/>
      <c r="N16" s="380"/>
      <c r="O16" s="13"/>
      <c r="P16" s="300"/>
      <c r="Q16" s="3"/>
      <c r="R16" s="3"/>
    </row>
    <row r="17" spans="1:18" ht="15">
      <c r="A17" s="15" t="s">
        <v>269</v>
      </c>
      <c r="B17" s="162">
        <v>16.6666666666667</v>
      </c>
      <c r="C17" s="162">
        <f>VLOOKUP(A17,$A$27:$D$39,3,0)</f>
        <v>4.1666666666666696</v>
      </c>
      <c r="E17" s="300"/>
      <c r="F17" s="3"/>
      <c r="G17" s="3"/>
      <c r="H17" s="3"/>
      <c r="I17" s="3"/>
      <c r="J17" s="3"/>
      <c r="K17" s="3"/>
      <c r="L17" s="3"/>
      <c r="M17" s="380"/>
      <c r="N17" s="380"/>
      <c r="O17" s="13"/>
      <c r="P17" s="300"/>
      <c r="Q17" s="3"/>
      <c r="R17" s="3"/>
    </row>
    <row r="18" spans="1:18" ht="15">
      <c r="A18" s="15" t="s">
        <v>161</v>
      </c>
      <c r="B18" s="162">
        <v>16.6666666666667</v>
      </c>
      <c r="C18" s="162">
        <f>VLOOKUP(A18,$A$27:$D$39,3,0)</f>
        <v>2.0833333333333299</v>
      </c>
      <c r="E18" s="300"/>
      <c r="F18" s="3"/>
      <c r="G18" s="3"/>
      <c r="H18" s="3"/>
      <c r="I18" s="3"/>
      <c r="J18" s="3"/>
      <c r="K18" s="3"/>
      <c r="L18" s="3"/>
      <c r="M18" s="380"/>
      <c r="N18" s="380"/>
      <c r="O18" s="13"/>
      <c r="P18" s="300"/>
      <c r="Q18" s="3"/>
      <c r="R18" s="3"/>
    </row>
    <row r="19" spans="1:18" ht="15">
      <c r="A19" s="18" t="s">
        <v>159</v>
      </c>
      <c r="B19" s="163">
        <f>+B7</f>
        <v>44621</v>
      </c>
      <c r="C19" s="163">
        <f>C7</f>
        <v>44713</v>
      </c>
      <c r="E19" s="300"/>
      <c r="F19" s="30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">
      <c r="A20" s="15" t="s">
        <v>158</v>
      </c>
      <c r="B20" s="162">
        <v>37.5</v>
      </c>
      <c r="C20" s="162">
        <f>VLOOKUP(A20,$A$27:$D$39,4,0)</f>
        <v>26.6666666666667</v>
      </c>
      <c r="E20" s="300"/>
      <c r="F20" s="30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>
      <c r="A21" s="15" t="s">
        <v>161</v>
      </c>
      <c r="B21" s="162">
        <v>4.1666666666666696</v>
      </c>
      <c r="C21" s="162">
        <f>VLOOKUP(A21,$A$27:$D$39,4,0)</f>
        <v>16.6666666666667</v>
      </c>
      <c r="E21" s="300"/>
      <c r="F21" s="30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">
      <c r="A22" s="15" t="s">
        <v>270</v>
      </c>
      <c r="B22" s="162">
        <v>8.3333333333333304</v>
      </c>
      <c r="C22" s="162">
        <f>VLOOKUP(A22,$A$27:$D$39,4,0)</f>
        <v>16.6666666666667</v>
      </c>
      <c r="E22" s="300"/>
      <c r="F22" s="30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">
      <c r="A23" s="15" t="s">
        <v>157</v>
      </c>
      <c r="B23" s="162">
        <v>16.6666666666667</v>
      </c>
      <c r="C23" s="162">
        <f>VLOOKUP(A23,$A$27:$D$39,4,0)</f>
        <v>10</v>
      </c>
      <c r="E23" s="300"/>
      <c r="F23" s="30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">
      <c r="A24" s="15" t="s">
        <v>284</v>
      </c>
      <c r="B24" s="162">
        <v>4.1666666666666696</v>
      </c>
      <c r="C24" s="162">
        <f>VLOOKUP(A24,$A$27:$D$39,4,0)</f>
        <v>6.6666666666666696</v>
      </c>
      <c r="E24" s="300"/>
      <c r="F24" s="30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">
      <c r="E25" s="3"/>
      <c r="F25" s="30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">
      <c r="A26" s="183" t="s">
        <v>184</v>
      </c>
      <c r="E26" s="3"/>
      <c r="F26" s="30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">
      <c r="A27" s="15" t="s">
        <v>284</v>
      </c>
      <c r="B27" s="15">
        <v>3.3333333333333299</v>
      </c>
      <c r="C27" s="15">
        <v>8.3333333333333304</v>
      </c>
      <c r="D27" s="15">
        <v>6.6666666666666696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">
      <c r="A28" s="15" t="s">
        <v>158</v>
      </c>
      <c r="B28" s="15">
        <v>33.3333333333333</v>
      </c>
      <c r="C28" s="15">
        <v>29.166666666666703</v>
      </c>
      <c r="D28" s="15">
        <v>26.6666666666667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">
      <c r="A29" s="15" t="s">
        <v>160</v>
      </c>
      <c r="B29" s="15">
        <v>3.3333333333333299</v>
      </c>
      <c r="C29" s="15">
        <v>2.0833333333333299</v>
      </c>
      <c r="D29" s="15">
        <v>3.3333333333333299</v>
      </c>
      <c r="E29" s="3"/>
      <c r="F29" s="3"/>
      <c r="G29" s="3" t="s">
        <v>312</v>
      </c>
      <c r="H29" s="304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">
      <c r="A30" s="15" t="s">
        <v>157</v>
      </c>
      <c r="B30" s="15">
        <v>16.6666666666667</v>
      </c>
      <c r="C30" s="15">
        <v>14.5833333333333</v>
      </c>
      <c r="D30" s="15">
        <v>10</v>
      </c>
      <c r="E30" s="3"/>
      <c r="F30" s="3"/>
      <c r="G30" s="3"/>
      <c r="H30" s="304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>
      <c r="A31" s="15" t="s">
        <v>268</v>
      </c>
      <c r="B31" s="15">
        <v>0</v>
      </c>
      <c r="C31" s="15">
        <v>0</v>
      </c>
      <c r="D31" s="15">
        <v>0</v>
      </c>
      <c r="E31" s="3"/>
      <c r="F31" s="290"/>
      <c r="G31" s="3"/>
      <c r="H31" s="304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">
      <c r="A32" s="15" t="s">
        <v>269</v>
      </c>
      <c r="B32" s="15">
        <v>4.4444444444444393</v>
      </c>
      <c r="C32" s="15">
        <v>4.1666666666666696</v>
      </c>
      <c r="D32" s="15">
        <v>6.6666666666666696</v>
      </c>
      <c r="E32" s="3"/>
      <c r="F32" s="305"/>
      <c r="G32" s="306"/>
      <c r="H32" s="306"/>
      <c r="I32" s="306"/>
      <c r="J32" s="3"/>
      <c r="K32" s="3"/>
      <c r="L32" s="3"/>
      <c r="M32" s="3"/>
      <c r="N32" s="3"/>
      <c r="O32" s="3"/>
      <c r="P32" s="3"/>
      <c r="Q32" s="3"/>
      <c r="R32" s="3"/>
    </row>
    <row r="33" spans="1:18" ht="15">
      <c r="A33" s="15" t="s">
        <v>270</v>
      </c>
      <c r="B33" s="15">
        <v>8.8888888888888911</v>
      </c>
      <c r="C33" s="15">
        <v>25</v>
      </c>
      <c r="D33" s="15">
        <v>16.6666666666667</v>
      </c>
      <c r="E33" s="3"/>
      <c r="F33" s="305"/>
      <c r="G33" s="306"/>
      <c r="H33" s="306"/>
      <c r="I33" s="306"/>
      <c r="J33" s="3"/>
      <c r="K33" s="3"/>
      <c r="L33" s="3"/>
      <c r="M33" s="3"/>
      <c r="N33" s="3"/>
      <c r="O33" s="3"/>
      <c r="P33" s="3"/>
      <c r="Q33" s="3"/>
      <c r="R33" s="3"/>
    </row>
    <row r="34" spans="1:18" ht="15">
      <c r="A34" s="15" t="s">
        <v>271</v>
      </c>
      <c r="B34" s="15">
        <v>0</v>
      </c>
      <c r="C34" s="15">
        <v>2.0833333333333299</v>
      </c>
      <c r="D34" s="15">
        <v>0</v>
      </c>
      <c r="E34" s="3"/>
      <c r="F34" s="305"/>
      <c r="G34" s="306"/>
      <c r="H34" s="306"/>
      <c r="I34" s="306"/>
      <c r="J34" s="3"/>
      <c r="K34" s="3"/>
      <c r="L34" s="3"/>
      <c r="M34" s="3"/>
      <c r="N34" s="3"/>
      <c r="O34" s="3"/>
      <c r="P34" s="3"/>
      <c r="Q34" s="3"/>
      <c r="R34" s="3"/>
    </row>
    <row r="35" spans="1:18" ht="15">
      <c r="A35" s="15" t="s">
        <v>155</v>
      </c>
      <c r="B35" s="15">
        <v>3.3333333333333299</v>
      </c>
      <c r="C35" s="15">
        <v>0</v>
      </c>
      <c r="D35" s="15">
        <v>0</v>
      </c>
      <c r="E35" s="3"/>
      <c r="F35" s="305"/>
      <c r="G35" s="306"/>
      <c r="H35" s="306"/>
      <c r="I35" s="306"/>
      <c r="J35" s="3"/>
      <c r="K35" s="3"/>
      <c r="L35" s="3"/>
      <c r="M35" s="3"/>
      <c r="N35" s="3"/>
      <c r="O35" s="3"/>
      <c r="P35" s="3"/>
      <c r="Q35" s="3"/>
      <c r="R35" s="3"/>
    </row>
    <row r="36" spans="1:18" ht="15" customHeight="1">
      <c r="A36" s="15" t="s">
        <v>161</v>
      </c>
      <c r="B36" s="15">
        <v>11.1111111111111</v>
      </c>
      <c r="C36" s="15">
        <v>2.0833333333333299</v>
      </c>
      <c r="D36" s="15">
        <v>16.6666666666667</v>
      </c>
      <c r="E36" s="3"/>
      <c r="F36" s="305"/>
      <c r="G36" s="306"/>
      <c r="H36" s="306"/>
      <c r="I36" s="306"/>
      <c r="J36" s="3"/>
      <c r="K36" s="3"/>
      <c r="L36" s="3"/>
      <c r="M36" s="3"/>
      <c r="N36" s="3"/>
      <c r="O36" s="3"/>
      <c r="P36" s="3"/>
      <c r="Q36" s="3"/>
      <c r="R36" s="3"/>
    </row>
    <row r="37" spans="1:18" ht="15" customHeight="1">
      <c r="A37" s="15" t="s">
        <v>272</v>
      </c>
      <c r="B37" s="15">
        <v>5.5555555555555598</v>
      </c>
      <c r="C37" s="15">
        <v>0</v>
      </c>
      <c r="D37" s="15">
        <v>3.3333333333333299</v>
      </c>
      <c r="E37" s="3"/>
      <c r="F37" s="305"/>
      <c r="G37" s="306"/>
      <c r="H37" s="306"/>
      <c r="I37" s="306"/>
      <c r="J37" s="3"/>
      <c r="K37" s="3"/>
      <c r="L37" s="3"/>
      <c r="M37" s="3"/>
      <c r="N37" s="3"/>
      <c r="O37" s="3"/>
      <c r="P37" s="3"/>
      <c r="Q37" s="3"/>
      <c r="R37" s="3"/>
    </row>
    <row r="38" spans="1:18" ht="15" customHeight="1">
      <c r="A38" s="15" t="s">
        <v>273</v>
      </c>
      <c r="B38" s="15">
        <v>5.5555555555555598</v>
      </c>
      <c r="C38" s="15">
        <v>12.5</v>
      </c>
      <c r="D38" s="15">
        <v>0</v>
      </c>
      <c r="E38" s="3"/>
      <c r="F38" s="305"/>
      <c r="G38" s="306"/>
      <c r="H38" s="306"/>
      <c r="I38" s="306"/>
      <c r="J38" s="3"/>
      <c r="K38" s="3"/>
      <c r="L38" s="3"/>
      <c r="M38" s="3"/>
      <c r="N38" s="3"/>
      <c r="O38" s="3"/>
      <c r="P38" s="3"/>
      <c r="Q38" s="3"/>
      <c r="R38" s="3"/>
    </row>
    <row r="39" spans="1:18" ht="15" customHeight="1">
      <c r="A39" s="15" t="s">
        <v>146</v>
      </c>
      <c r="B39" s="15">
        <v>4.4444444444444393</v>
      </c>
      <c r="C39" s="15">
        <v>0</v>
      </c>
      <c r="D39" s="15">
        <v>10</v>
      </c>
      <c r="E39" s="3"/>
      <c r="F39" s="305"/>
      <c r="G39" s="306"/>
      <c r="H39" s="306"/>
      <c r="I39" s="306"/>
      <c r="J39" s="3"/>
      <c r="K39" s="3"/>
      <c r="L39" s="3"/>
      <c r="M39" s="3"/>
      <c r="N39" s="3"/>
      <c r="O39" s="3"/>
      <c r="P39" s="3"/>
      <c r="Q39" s="3"/>
      <c r="R39" s="3"/>
    </row>
    <row r="40" spans="1:18" ht="15" customHeight="1">
      <c r="C40" s="161"/>
      <c r="E40" s="3"/>
      <c r="F40" s="305"/>
      <c r="G40" s="306"/>
      <c r="H40" s="306"/>
      <c r="I40" s="306"/>
      <c r="J40" s="3"/>
      <c r="K40" s="3"/>
      <c r="L40" s="3"/>
      <c r="M40" s="3"/>
      <c r="N40" s="3"/>
      <c r="O40" s="3"/>
      <c r="P40" s="3"/>
      <c r="Q40" s="3"/>
      <c r="R40" s="3"/>
    </row>
    <row r="41" spans="1:18" ht="15" customHeight="1">
      <c r="C41" s="161"/>
      <c r="D41" s="161"/>
      <c r="E41" s="3"/>
      <c r="F41" s="305"/>
      <c r="G41" s="306"/>
      <c r="H41" s="306"/>
      <c r="I41" s="306"/>
      <c r="J41" s="3"/>
      <c r="K41" s="3"/>
      <c r="L41" s="3"/>
      <c r="M41" s="3"/>
      <c r="N41" s="3"/>
      <c r="O41" s="3"/>
      <c r="P41" s="3"/>
      <c r="Q41" s="3"/>
      <c r="R41" s="3"/>
    </row>
    <row r="42" spans="1:18" ht="15" customHeight="1">
      <c r="B42" s="215"/>
      <c r="C42" s="161"/>
      <c r="D42" s="161"/>
      <c r="E42" s="3"/>
      <c r="F42" s="305"/>
      <c r="G42" s="306"/>
      <c r="H42" s="306"/>
      <c r="I42" s="306"/>
      <c r="J42" s="3"/>
      <c r="K42" s="3"/>
      <c r="L42" s="3"/>
      <c r="M42" s="3"/>
      <c r="N42" s="3"/>
      <c r="O42" s="3"/>
      <c r="P42" s="3"/>
      <c r="Q42" s="3"/>
      <c r="R42" s="3"/>
    </row>
    <row r="43" spans="1:18" ht="15" customHeight="1">
      <c r="B43" s="161"/>
      <c r="C43" s="161"/>
      <c r="D43" s="16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customHeight="1">
      <c r="B44" s="161"/>
      <c r="C44" s="161"/>
      <c r="D44" s="161"/>
      <c r="E44" s="3"/>
      <c r="F44" s="3"/>
      <c r="G44" s="3"/>
      <c r="H44" s="300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customHeight="1">
      <c r="B45" s="161"/>
      <c r="C45" s="161"/>
      <c r="D45" s="161"/>
      <c r="E45" s="3"/>
      <c r="F45" s="3"/>
      <c r="G45" s="3"/>
      <c r="H45" s="300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customHeight="1">
      <c r="B46" s="161"/>
      <c r="C46" s="161"/>
      <c r="D46" s="161"/>
      <c r="E46" s="3"/>
      <c r="F46" s="307"/>
      <c r="G46" s="3"/>
      <c r="H46" s="300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">
      <c r="B47" s="161"/>
      <c r="C47" s="161"/>
      <c r="D47" s="161"/>
      <c r="E47" s="3"/>
      <c r="F47" s="307"/>
      <c r="G47" s="3"/>
      <c r="H47" s="300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">
      <c r="B48" s="161"/>
      <c r="C48" s="161"/>
      <c r="D48" s="16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">
      <c r="B49" s="161"/>
      <c r="C49" s="161"/>
      <c r="D49" s="16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">
      <c r="B50" s="161"/>
      <c r="C50" s="161"/>
      <c r="D50" s="16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">
      <c r="B51" s="161"/>
      <c r="C51" s="161"/>
      <c r="D51" s="161"/>
      <c r="E51" s="3"/>
      <c r="F51" s="245" t="s">
        <v>340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">
      <c r="B52" s="161"/>
      <c r="C52" s="161"/>
      <c r="D52" s="16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">
      <c r="B53" s="161"/>
      <c r="C53" s="161"/>
      <c r="D53" s="16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">
      <c r="B54" s="16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">
      <c r="B55" s="16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s="164"/>
      <c r="B56" s="161"/>
      <c r="C56" s="158"/>
    </row>
    <row r="57" spans="1:18">
      <c r="A57" s="164"/>
      <c r="B57" s="161"/>
      <c r="C57" s="158"/>
    </row>
    <row r="58" spans="1:18">
      <c r="B58" s="161"/>
    </row>
    <row r="62" spans="1:18">
      <c r="A62" s="150"/>
    </row>
  </sheetData>
  <sortState xmlns:xlrd2="http://schemas.microsoft.com/office/spreadsheetml/2017/richdata2" ref="A20:C24">
    <sortCondition descending="1" ref="C20:C24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54"/>
  <sheetViews>
    <sheetView showGridLines="0" view="pageBreakPreview" zoomScale="60" zoomScaleNormal="100" workbookViewId="0">
      <selection activeCell="A36" sqref="A36"/>
    </sheetView>
  </sheetViews>
  <sheetFormatPr baseColWidth="10" defaultColWidth="34.5703125" defaultRowHeight="12.75"/>
  <cols>
    <col min="1" max="1" width="52.5703125" style="165" bestFit="1" customWidth="1"/>
    <col min="2" max="2" width="10.5703125" style="165" bestFit="1" customWidth="1"/>
    <col min="3" max="3" width="10.140625" style="165" bestFit="1" customWidth="1"/>
    <col min="4" max="4" width="11.140625" style="165" bestFit="1" customWidth="1"/>
    <col min="5" max="6" width="11" style="165" bestFit="1" customWidth="1"/>
    <col min="7" max="7" width="9.140625" style="165" bestFit="1" customWidth="1"/>
    <col min="8" max="9" width="34.5703125" style="165"/>
    <col min="10" max="10" width="7.5703125" style="165" customWidth="1"/>
    <col min="11" max="16384" width="34.5703125" style="165"/>
  </cols>
  <sheetData>
    <row r="1" spans="1:11">
      <c r="A1" s="165" t="s">
        <v>124</v>
      </c>
      <c r="F1" s="308"/>
      <c r="G1" s="308"/>
      <c r="H1" s="308"/>
      <c r="I1" s="308"/>
      <c r="J1" s="308"/>
      <c r="K1" s="308"/>
    </row>
    <row r="2" spans="1:11" ht="16.5">
      <c r="A2" s="166"/>
      <c r="B2" s="165" t="s">
        <v>138</v>
      </c>
      <c r="F2" s="308"/>
      <c r="G2" s="309" t="s">
        <v>105</v>
      </c>
      <c r="H2" s="310"/>
      <c r="I2" s="311"/>
      <c r="J2" s="3"/>
      <c r="K2" s="308"/>
    </row>
    <row r="3" spans="1:11" ht="14.25">
      <c r="A3" s="165" t="s">
        <v>0</v>
      </c>
      <c r="F3" s="308"/>
      <c r="G3" s="312" t="s">
        <v>124</v>
      </c>
      <c r="H3" s="310"/>
      <c r="I3" s="310"/>
      <c r="J3" s="310"/>
      <c r="K3" s="308"/>
    </row>
    <row r="4" spans="1:11">
      <c r="A4" s="165" t="s">
        <v>1</v>
      </c>
      <c r="B4" s="218" t="s">
        <v>274</v>
      </c>
      <c r="F4" s="308"/>
      <c r="G4" s="310"/>
      <c r="H4" s="310"/>
      <c r="I4" s="310"/>
      <c r="J4" s="310"/>
      <c r="K4" s="308"/>
    </row>
    <row r="5" spans="1:11">
      <c r="A5" s="165" t="s">
        <v>16</v>
      </c>
      <c r="F5" s="308"/>
      <c r="G5" s="310"/>
      <c r="H5" s="310"/>
      <c r="I5" s="310"/>
      <c r="J5" s="310"/>
      <c r="K5" s="308"/>
    </row>
    <row r="6" spans="1:11">
      <c r="B6" s="382" t="s">
        <v>153</v>
      </c>
      <c r="C6" s="382"/>
      <c r="D6" s="382"/>
      <c r="F6" s="308"/>
      <c r="G6" s="310"/>
      <c r="H6" s="310"/>
      <c r="I6" s="310"/>
      <c r="J6" s="310"/>
      <c r="K6" s="308"/>
    </row>
    <row r="7" spans="1:11">
      <c r="B7" s="217" t="s">
        <v>0</v>
      </c>
      <c r="C7" s="217" t="s">
        <v>1</v>
      </c>
      <c r="D7" s="167" t="s">
        <v>16</v>
      </c>
      <c r="E7" s="167"/>
      <c r="F7" s="313"/>
      <c r="G7" s="310"/>
      <c r="H7" s="310"/>
      <c r="I7" s="310"/>
      <c r="J7" s="310"/>
      <c r="K7" s="308"/>
    </row>
    <row r="8" spans="1:11">
      <c r="A8" s="165" t="s">
        <v>336</v>
      </c>
      <c r="B8" s="344">
        <v>45.714285714285701</v>
      </c>
      <c r="C8" s="344">
        <v>40.740740740740698</v>
      </c>
      <c r="D8" s="344">
        <v>6.6666666666666696</v>
      </c>
      <c r="E8" s="168"/>
      <c r="F8" s="314"/>
      <c r="G8" s="310"/>
      <c r="H8" s="310"/>
      <c r="I8" s="310"/>
      <c r="J8" s="310"/>
      <c r="K8" s="308"/>
    </row>
    <row r="9" spans="1:11">
      <c r="A9" s="165" t="s">
        <v>169</v>
      </c>
      <c r="B9" s="344">
        <v>16.369047619047599</v>
      </c>
      <c r="C9" s="344">
        <v>7.4074074074074101</v>
      </c>
      <c r="D9" s="344">
        <v>20</v>
      </c>
      <c r="E9" s="168"/>
      <c r="F9" s="314"/>
      <c r="G9" s="310"/>
      <c r="H9" s="310"/>
      <c r="I9" s="310"/>
      <c r="J9" s="310"/>
      <c r="K9" s="308"/>
    </row>
    <row r="10" spans="1:11">
      <c r="A10" s="165" t="s">
        <v>170</v>
      </c>
      <c r="B10" s="344">
        <v>12.559523809523801</v>
      </c>
      <c r="C10" s="344">
        <v>12.962962962963001</v>
      </c>
      <c r="D10" s="344">
        <v>30</v>
      </c>
      <c r="E10" s="168"/>
      <c r="F10" s="314"/>
      <c r="G10" s="310"/>
      <c r="H10" s="310"/>
      <c r="I10" s="310"/>
      <c r="J10" s="310"/>
      <c r="K10" s="308"/>
    </row>
    <row r="11" spans="1:11">
      <c r="A11" s="165" t="s">
        <v>168</v>
      </c>
      <c r="B11" s="344">
        <v>9.2261904761904798</v>
      </c>
      <c r="C11" s="344">
        <v>0</v>
      </c>
      <c r="D11" s="344">
        <v>6.6666666666666696</v>
      </c>
      <c r="E11" s="168"/>
      <c r="F11" s="314"/>
      <c r="G11" s="310"/>
      <c r="H11" s="310"/>
      <c r="I11" s="310"/>
      <c r="J11" s="310"/>
      <c r="K11" s="308"/>
    </row>
    <row r="12" spans="1:11">
      <c r="A12" s="165" t="s">
        <v>167</v>
      </c>
      <c r="B12" s="344">
        <v>8.5416666666666696</v>
      </c>
      <c r="C12" s="344">
        <v>27.7777777777778</v>
      </c>
      <c r="D12" s="344">
        <v>6.6666666666666696</v>
      </c>
      <c r="E12" s="168"/>
      <c r="F12" s="314"/>
      <c r="G12" s="310"/>
      <c r="H12" s="310"/>
      <c r="I12" s="310"/>
      <c r="J12" s="310"/>
      <c r="K12" s="308"/>
    </row>
    <row r="13" spans="1:11">
      <c r="A13" s="165" t="s">
        <v>166</v>
      </c>
      <c r="B13" s="344">
        <v>6.5476190476190492</v>
      </c>
      <c r="C13" s="344">
        <v>9.2592592592592595</v>
      </c>
      <c r="D13" s="344">
        <v>30</v>
      </c>
      <c r="E13" s="168"/>
      <c r="F13" s="314"/>
      <c r="G13" s="310"/>
      <c r="H13" s="310"/>
      <c r="I13" s="310"/>
      <c r="J13" s="310"/>
      <c r="K13" s="308"/>
    </row>
    <row r="14" spans="1:11">
      <c r="A14" s="165" t="s">
        <v>146</v>
      </c>
      <c r="B14" s="344">
        <v>1.0416666666666701</v>
      </c>
      <c r="C14" s="344">
        <v>0</v>
      </c>
      <c r="D14" s="344">
        <v>0</v>
      </c>
      <c r="E14" s="168"/>
      <c r="F14" s="314"/>
      <c r="G14" s="310"/>
      <c r="H14" s="310"/>
      <c r="I14" s="310"/>
      <c r="J14" s="310"/>
      <c r="K14" s="308"/>
    </row>
    <row r="15" spans="1:11">
      <c r="A15" s="165" t="s">
        <v>165</v>
      </c>
      <c r="B15" s="344">
        <v>0</v>
      </c>
      <c r="C15" s="344">
        <v>1.8518518518518501</v>
      </c>
      <c r="D15" s="344">
        <v>0</v>
      </c>
      <c r="E15" s="168"/>
      <c r="F15" s="314"/>
      <c r="G15" s="310"/>
      <c r="H15" s="310"/>
      <c r="I15" s="310"/>
      <c r="J15" s="310"/>
      <c r="K15" s="308"/>
    </row>
    <row r="16" spans="1:11">
      <c r="A16" s="216"/>
      <c r="B16" s="168"/>
      <c r="C16" s="168"/>
      <c r="D16" s="168"/>
      <c r="E16" s="168"/>
      <c r="F16" s="315"/>
      <c r="G16" s="310"/>
      <c r="H16" s="310"/>
      <c r="I16" s="310"/>
      <c r="J16" s="310"/>
      <c r="K16" s="308"/>
    </row>
    <row r="17" spans="1:11">
      <c r="A17" s="218" t="s">
        <v>291</v>
      </c>
      <c r="F17" s="308"/>
      <c r="G17" s="310"/>
      <c r="H17" s="310"/>
      <c r="I17" s="310"/>
      <c r="J17" s="310"/>
      <c r="K17" s="308"/>
    </row>
    <row r="18" spans="1:11" ht="15">
      <c r="A18" s="165" t="s">
        <v>292</v>
      </c>
      <c r="B18" s="344">
        <v>45.714285714285701</v>
      </c>
      <c r="C18" s="344">
        <v>40.740740740740698</v>
      </c>
      <c r="D18" s="344">
        <v>6.6666666666666696</v>
      </c>
      <c r="E18" s="111"/>
      <c r="F18" s="219"/>
      <c r="G18" s="310"/>
      <c r="H18" s="310"/>
      <c r="I18" s="310"/>
      <c r="J18" s="310"/>
      <c r="K18" s="308"/>
    </row>
    <row r="19" spans="1:11" ht="15">
      <c r="A19" s="165" t="s">
        <v>293</v>
      </c>
      <c r="B19" s="344">
        <v>12.559523809523801</v>
      </c>
      <c r="C19" s="344">
        <v>12.962962962963001</v>
      </c>
      <c r="D19" s="344">
        <v>30</v>
      </c>
      <c r="E19" s="111"/>
      <c r="F19" s="219"/>
      <c r="G19" s="310"/>
      <c r="H19" s="310"/>
      <c r="I19" s="310"/>
      <c r="J19" s="310"/>
      <c r="K19" s="308"/>
    </row>
    <row r="20" spans="1:11" ht="15">
      <c r="A20" s="165" t="s">
        <v>294</v>
      </c>
      <c r="B20" s="344">
        <v>16.369047619047599</v>
      </c>
      <c r="C20" s="344">
        <v>7.4074074074074101</v>
      </c>
      <c r="D20" s="344">
        <v>20</v>
      </c>
      <c r="E20" s="111"/>
      <c r="F20" s="219"/>
      <c r="G20" s="310"/>
      <c r="H20" s="310"/>
      <c r="I20" s="310"/>
      <c r="J20" s="310"/>
      <c r="K20" s="308"/>
    </row>
    <row r="21" spans="1:11" ht="15">
      <c r="A21" s="165" t="s">
        <v>295</v>
      </c>
      <c r="B21" s="344">
        <v>9.2261904761904798</v>
      </c>
      <c r="C21" s="344">
        <v>0</v>
      </c>
      <c r="D21" s="344">
        <v>6.6666666666666696</v>
      </c>
      <c r="E21" s="111"/>
      <c r="F21" s="219"/>
      <c r="G21" s="310"/>
      <c r="H21" s="310"/>
      <c r="I21" s="310"/>
      <c r="J21" s="310"/>
      <c r="K21" s="308"/>
    </row>
    <row r="22" spans="1:11" ht="15">
      <c r="A22" s="165" t="s">
        <v>296</v>
      </c>
      <c r="B22" s="344">
        <v>8.5416666666666696</v>
      </c>
      <c r="C22" s="344">
        <v>27.7777777777778</v>
      </c>
      <c r="D22" s="344">
        <v>6.6666666666666696</v>
      </c>
      <c r="E22" s="111"/>
      <c r="F22" s="219"/>
      <c r="G22" s="310"/>
      <c r="H22" s="310"/>
      <c r="I22" s="310"/>
      <c r="J22" s="310"/>
      <c r="K22" s="308"/>
    </row>
    <row r="23" spans="1:11">
      <c r="A23" s="165" t="s">
        <v>297</v>
      </c>
      <c r="B23" s="344">
        <v>6.5476190476190492</v>
      </c>
      <c r="C23" s="344">
        <v>9.2592592592592595</v>
      </c>
      <c r="D23" s="344">
        <v>30</v>
      </c>
      <c r="F23" s="308"/>
      <c r="G23" s="310"/>
      <c r="H23" s="310"/>
      <c r="I23" s="310"/>
      <c r="J23" s="310"/>
      <c r="K23" s="308"/>
    </row>
    <row r="24" spans="1:11">
      <c r="A24" s="165" t="s">
        <v>298</v>
      </c>
      <c r="B24" s="344">
        <v>0</v>
      </c>
      <c r="C24" s="344">
        <v>1.8518518518518501</v>
      </c>
      <c r="D24" s="344">
        <v>0</v>
      </c>
      <c r="F24" s="308"/>
      <c r="G24" s="310"/>
      <c r="H24" s="310"/>
      <c r="I24" s="310"/>
      <c r="J24" s="310"/>
      <c r="K24" s="308"/>
    </row>
    <row r="25" spans="1:11">
      <c r="A25" s="165" t="s">
        <v>299</v>
      </c>
      <c r="B25" s="344">
        <v>1.0416666666666701</v>
      </c>
      <c r="C25" s="344">
        <v>0</v>
      </c>
      <c r="D25" s="344">
        <v>0</v>
      </c>
      <c r="F25" s="308"/>
      <c r="G25" s="310"/>
      <c r="H25" s="310"/>
      <c r="I25" s="310"/>
      <c r="J25" s="310"/>
      <c r="K25" s="308"/>
    </row>
    <row r="26" spans="1:11" ht="14.25">
      <c r="A26" s="218"/>
      <c r="C26" s="169"/>
      <c r="D26" s="111"/>
      <c r="F26" s="308"/>
      <c r="G26" s="310"/>
      <c r="H26" s="310"/>
      <c r="I26" s="310"/>
      <c r="J26" s="310"/>
      <c r="K26" s="308"/>
    </row>
    <row r="27" spans="1:11">
      <c r="A27" s="165" t="s">
        <v>292</v>
      </c>
      <c r="B27" s="344">
        <v>45.714285714285701</v>
      </c>
      <c r="C27" s="344">
        <v>40.740740740740698</v>
      </c>
      <c r="D27" s="344">
        <v>6.6666666666666696</v>
      </c>
      <c r="F27" s="308"/>
      <c r="G27" s="310"/>
      <c r="H27" s="310"/>
      <c r="I27" s="310"/>
      <c r="J27" s="310"/>
      <c r="K27" s="308"/>
    </row>
    <row r="28" spans="1:11">
      <c r="A28" s="165" t="s">
        <v>294</v>
      </c>
      <c r="B28" s="344">
        <v>16.369047619047599</v>
      </c>
      <c r="C28" s="344">
        <v>7.4074074074074101</v>
      </c>
      <c r="D28" s="344">
        <v>20</v>
      </c>
      <c r="F28" s="308"/>
      <c r="G28" s="310"/>
      <c r="H28" s="310"/>
      <c r="I28" s="310"/>
      <c r="J28" s="310"/>
      <c r="K28" s="308"/>
    </row>
    <row r="29" spans="1:11">
      <c r="A29" s="165" t="s">
        <v>293</v>
      </c>
      <c r="B29" s="344">
        <v>12.559523809523801</v>
      </c>
      <c r="C29" s="344">
        <v>12.962962962963001</v>
      </c>
      <c r="D29" s="344">
        <v>30</v>
      </c>
      <c r="F29" s="308"/>
      <c r="G29" s="310"/>
      <c r="H29" s="310"/>
      <c r="I29" s="310"/>
      <c r="J29" s="310"/>
      <c r="K29" s="308"/>
    </row>
    <row r="30" spans="1:11">
      <c r="A30" s="165" t="s">
        <v>295</v>
      </c>
      <c r="B30" s="344">
        <v>9.2261904761904798</v>
      </c>
      <c r="C30" s="344">
        <v>0</v>
      </c>
      <c r="D30" s="344">
        <v>6.6666666666666696</v>
      </c>
      <c r="F30" s="308"/>
      <c r="G30" s="310"/>
      <c r="H30" s="310"/>
      <c r="I30" s="310"/>
      <c r="J30" s="310"/>
      <c r="K30" s="308"/>
    </row>
    <row r="31" spans="1:11">
      <c r="A31" s="165" t="s">
        <v>296</v>
      </c>
      <c r="B31" s="344">
        <v>8.5416666666666696</v>
      </c>
      <c r="C31" s="344">
        <v>27.7777777777778</v>
      </c>
      <c r="D31" s="344">
        <v>6.6666666666666696</v>
      </c>
      <c r="F31" s="308"/>
      <c r="G31" s="310"/>
      <c r="H31" s="310"/>
      <c r="I31" s="310"/>
      <c r="J31" s="310"/>
      <c r="K31" s="308"/>
    </row>
    <row r="32" spans="1:11">
      <c r="A32" s="165" t="s">
        <v>297</v>
      </c>
      <c r="B32" s="344">
        <v>6.5476190476190492</v>
      </c>
      <c r="C32" s="344">
        <v>9.2592592592592595</v>
      </c>
      <c r="D32" s="344">
        <v>30</v>
      </c>
      <c r="F32" s="308"/>
      <c r="G32" s="308"/>
      <c r="H32" s="308"/>
      <c r="I32" s="308"/>
      <c r="J32" s="308"/>
      <c r="K32" s="308"/>
    </row>
    <row r="33" spans="1:11">
      <c r="A33" s="165" t="s">
        <v>299</v>
      </c>
      <c r="B33" s="344">
        <v>1.0416666666666701</v>
      </c>
      <c r="C33" s="344">
        <v>0</v>
      </c>
      <c r="D33" s="344">
        <v>0</v>
      </c>
      <c r="F33" s="308"/>
      <c r="G33" s="308"/>
      <c r="H33" s="308"/>
      <c r="I33" s="308"/>
      <c r="J33" s="308"/>
      <c r="K33" s="308"/>
    </row>
    <row r="34" spans="1:11">
      <c r="A34" s="165" t="s">
        <v>298</v>
      </c>
      <c r="B34" s="344">
        <v>0</v>
      </c>
      <c r="C34" s="344">
        <v>1.8518518518518501</v>
      </c>
      <c r="D34" s="344">
        <v>0</v>
      </c>
      <c r="F34" s="308"/>
      <c r="G34" s="308"/>
      <c r="H34" s="308"/>
      <c r="I34" s="308"/>
      <c r="J34" s="308"/>
      <c r="K34" s="308"/>
    </row>
    <row r="35" spans="1:11">
      <c r="F35" s="308"/>
      <c r="G35" s="245" t="s">
        <v>339</v>
      </c>
      <c r="H35" s="308"/>
      <c r="I35" s="308"/>
      <c r="J35" s="308"/>
      <c r="K35" s="308"/>
    </row>
    <row r="36" spans="1:11">
      <c r="F36" s="308"/>
      <c r="G36" s="308"/>
      <c r="H36" s="308"/>
      <c r="I36" s="308"/>
      <c r="J36" s="308"/>
      <c r="K36" s="308"/>
    </row>
    <row r="37" spans="1:11">
      <c r="F37" s="308"/>
      <c r="G37" s="308"/>
      <c r="H37" s="308"/>
      <c r="I37" s="308"/>
      <c r="J37" s="308"/>
      <c r="K37" s="308"/>
    </row>
    <row r="38" spans="1:11">
      <c r="F38" s="308"/>
      <c r="G38" s="308"/>
      <c r="H38" s="308"/>
      <c r="I38" s="308"/>
      <c r="J38" s="308"/>
      <c r="K38" s="308"/>
    </row>
    <row r="39" spans="1:11">
      <c r="F39" s="308"/>
      <c r="G39" s="308"/>
      <c r="H39" s="308"/>
      <c r="I39" s="308"/>
      <c r="J39" s="308"/>
      <c r="K39" s="308"/>
    </row>
    <row r="40" spans="1:11">
      <c r="F40" s="308"/>
      <c r="G40" s="308"/>
      <c r="H40" s="308"/>
      <c r="I40" s="308"/>
      <c r="J40" s="308"/>
      <c r="K40" s="308"/>
    </row>
    <row r="53" spans="1:6">
      <c r="A53" s="108"/>
      <c r="B53" s="108"/>
      <c r="C53" s="108"/>
      <c r="D53" s="108"/>
      <c r="E53" s="108"/>
      <c r="F53" s="108"/>
    </row>
    <row r="54" spans="1:6" ht="14.25">
      <c r="A54" s="19"/>
      <c r="B54" s="108"/>
      <c r="C54" s="108"/>
      <c r="D54" s="15"/>
      <c r="E54" s="15"/>
      <c r="F54" s="15"/>
    </row>
  </sheetData>
  <sortState xmlns:xlrd2="http://schemas.microsoft.com/office/spreadsheetml/2017/richdata2" ref="A27:D34">
    <sortCondition descending="1" ref="B27:B34"/>
  </sortState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O87"/>
  <sheetViews>
    <sheetView showGridLines="0" view="pageBreakPreview" topLeftCell="A40" zoomScale="60" zoomScaleNormal="100" workbookViewId="0">
      <selection activeCell="F10" sqref="F10:N75"/>
    </sheetView>
  </sheetViews>
  <sheetFormatPr baseColWidth="10" defaultColWidth="11.42578125" defaultRowHeight="14.25"/>
  <cols>
    <col min="1" max="1" width="41.140625" style="172" customWidth="1"/>
    <col min="2" max="2" width="8.7109375" style="180" customWidth="1"/>
    <col min="3" max="3" width="11.140625" style="180" customWidth="1"/>
    <col min="4" max="4" width="11.42578125" style="172"/>
    <col min="5" max="5" width="3.42578125" style="172" customWidth="1"/>
    <col min="6" max="16384" width="11.42578125" style="172"/>
  </cols>
  <sheetData>
    <row r="1" spans="1:15" ht="15">
      <c r="A1" s="170" t="s">
        <v>290</v>
      </c>
      <c r="B1" s="171"/>
      <c r="C1" s="171"/>
      <c r="E1" s="173"/>
      <c r="F1" s="316"/>
      <c r="G1" s="316"/>
      <c r="H1" s="316"/>
      <c r="I1" s="317"/>
      <c r="J1" s="317"/>
      <c r="K1" s="317"/>
      <c r="L1" s="317"/>
      <c r="M1" s="317"/>
      <c r="N1" s="317"/>
      <c r="O1" s="317"/>
    </row>
    <row r="2" spans="1:15" ht="15">
      <c r="A2" s="170"/>
      <c r="B2" s="170" t="s">
        <v>138</v>
      </c>
      <c r="C2" s="171"/>
      <c r="E2" s="173"/>
      <c r="F2" s="316"/>
      <c r="G2" s="316"/>
      <c r="H2" s="316"/>
      <c r="I2" s="317"/>
      <c r="J2" s="317"/>
      <c r="K2" s="317"/>
      <c r="L2" s="317"/>
      <c r="M2" s="317"/>
      <c r="N2" s="317"/>
      <c r="O2" s="317"/>
    </row>
    <row r="3" spans="1:15" ht="15">
      <c r="A3" s="170" t="s">
        <v>0</v>
      </c>
      <c r="B3" s="170"/>
      <c r="C3" s="171"/>
      <c r="E3" s="173"/>
      <c r="F3" s="316"/>
      <c r="G3" s="316"/>
      <c r="H3" s="316"/>
      <c r="I3" s="317"/>
      <c r="J3" s="317"/>
      <c r="K3" s="317"/>
      <c r="L3" s="317"/>
      <c r="M3" s="317"/>
      <c r="N3" s="317"/>
      <c r="O3" s="317"/>
    </row>
    <row r="4" spans="1:15" ht="15">
      <c r="A4" s="170" t="s">
        <v>1</v>
      </c>
      <c r="B4" s="174" t="s">
        <v>286</v>
      </c>
      <c r="C4" s="171"/>
      <c r="E4" s="173"/>
      <c r="F4" s="316"/>
      <c r="G4" s="316"/>
      <c r="H4" s="316"/>
      <c r="I4" s="317"/>
      <c r="J4" s="317"/>
      <c r="K4" s="317"/>
      <c r="L4" s="317"/>
      <c r="M4" s="317"/>
      <c r="N4" s="317"/>
      <c r="O4" s="317"/>
    </row>
    <row r="5" spans="1:15" ht="15">
      <c r="A5" s="170" t="s">
        <v>16</v>
      </c>
      <c r="B5" s="170"/>
      <c r="C5" s="171"/>
      <c r="E5" s="173"/>
      <c r="F5" s="316"/>
      <c r="G5" s="316"/>
      <c r="H5" s="316"/>
      <c r="I5" s="317"/>
      <c r="J5" s="317"/>
      <c r="K5" s="317"/>
      <c r="L5" s="317"/>
      <c r="M5" s="317"/>
      <c r="N5" s="317"/>
      <c r="O5" s="317"/>
    </row>
    <row r="6" spans="1:15" ht="15">
      <c r="B6" s="171"/>
      <c r="C6" s="171"/>
      <c r="E6" s="173"/>
      <c r="F6" s="316"/>
      <c r="G6" s="316"/>
      <c r="H6" s="316"/>
      <c r="I6" s="317"/>
      <c r="J6" s="317"/>
      <c r="K6" s="317"/>
      <c r="L6" s="317"/>
      <c r="M6" s="317"/>
      <c r="N6" s="317"/>
      <c r="O6" s="317"/>
    </row>
    <row r="7" spans="1:15" ht="12.75" customHeight="1">
      <c r="A7" s="174" t="s">
        <v>163</v>
      </c>
      <c r="B7" s="175">
        <v>44621</v>
      </c>
      <c r="C7" s="175">
        <v>44713</v>
      </c>
      <c r="D7" s="176"/>
      <c r="F7" s="318" t="s">
        <v>319</v>
      </c>
      <c r="G7" s="317"/>
      <c r="H7" s="317"/>
      <c r="I7" s="317"/>
      <c r="J7" s="317"/>
      <c r="K7" s="317"/>
      <c r="L7" s="317"/>
      <c r="M7" s="317"/>
      <c r="N7" s="317"/>
      <c r="O7" s="317"/>
    </row>
    <row r="8" spans="1:15" ht="12.75" customHeight="1">
      <c r="A8" s="170" t="s">
        <v>15</v>
      </c>
      <c r="B8" s="178">
        <v>0</v>
      </c>
      <c r="C8" s="181">
        <f t="shared" ref="C8:C18" si="0">VLOOKUP(A8,$A$45:$D$55,2,0)</f>
        <v>0</v>
      </c>
      <c r="D8" s="182"/>
      <c r="F8" s="317" t="s">
        <v>318</v>
      </c>
      <c r="G8" s="317"/>
      <c r="H8" s="317"/>
      <c r="I8" s="317"/>
      <c r="J8" s="317"/>
      <c r="K8" s="317"/>
      <c r="L8" s="317"/>
      <c r="M8" s="317"/>
      <c r="N8" s="317"/>
      <c r="O8" s="317"/>
    </row>
    <row r="9" spans="1:15" ht="12.75" customHeight="1">
      <c r="A9" s="170" t="s">
        <v>176</v>
      </c>
      <c r="B9" s="178">
        <v>0</v>
      </c>
      <c r="C9" s="181">
        <f t="shared" si="0"/>
        <v>0</v>
      </c>
      <c r="D9" s="182"/>
      <c r="F9" s="317"/>
      <c r="G9" s="317"/>
      <c r="H9" s="317"/>
      <c r="I9" s="317"/>
      <c r="J9" s="317"/>
      <c r="K9" s="317"/>
      <c r="L9" s="317"/>
      <c r="M9" s="317"/>
      <c r="N9" s="317"/>
      <c r="O9" s="317"/>
    </row>
    <row r="10" spans="1:15" ht="12.75" customHeight="1">
      <c r="A10" s="170" t="s">
        <v>179</v>
      </c>
      <c r="B10" s="178">
        <v>0</v>
      </c>
      <c r="C10" s="181">
        <f t="shared" si="0"/>
        <v>0</v>
      </c>
      <c r="D10" s="182"/>
      <c r="F10" s="319" t="s">
        <v>310</v>
      </c>
      <c r="G10" s="317"/>
      <c r="H10" s="317"/>
      <c r="I10" s="317"/>
      <c r="J10" s="317"/>
      <c r="K10" s="317"/>
      <c r="L10" s="317"/>
      <c r="M10" s="317"/>
      <c r="N10" s="317"/>
      <c r="O10" s="317"/>
    </row>
    <row r="11" spans="1:15" ht="12.75" customHeight="1">
      <c r="A11" s="170" t="s">
        <v>173</v>
      </c>
      <c r="B11" s="178">
        <v>6.25</v>
      </c>
      <c r="C11" s="181">
        <f t="shared" si="0"/>
        <v>0</v>
      </c>
      <c r="D11" s="182"/>
      <c r="F11" s="317"/>
      <c r="G11" s="317"/>
      <c r="H11" s="317"/>
      <c r="I11" s="317"/>
      <c r="J11" s="317"/>
      <c r="K11" s="317"/>
      <c r="L11" s="317"/>
      <c r="M11" s="317"/>
      <c r="N11" s="317"/>
      <c r="O11" s="317"/>
    </row>
    <row r="12" spans="1:15" ht="12.75" customHeight="1">
      <c r="A12" s="170" t="s">
        <v>174</v>
      </c>
      <c r="B12" s="178">
        <v>6.25</v>
      </c>
      <c r="C12" s="181">
        <f t="shared" si="0"/>
        <v>0</v>
      </c>
      <c r="D12" s="182"/>
      <c r="F12" s="317"/>
      <c r="G12" s="317"/>
      <c r="H12" s="317"/>
      <c r="I12" s="317"/>
      <c r="J12" s="317"/>
      <c r="K12" s="317"/>
      <c r="L12" s="317"/>
      <c r="M12" s="317"/>
      <c r="N12" s="317"/>
      <c r="O12" s="317"/>
    </row>
    <row r="13" spans="1:15" ht="12.75" customHeight="1">
      <c r="A13" s="170" t="s">
        <v>175</v>
      </c>
      <c r="B13" s="178">
        <v>0</v>
      </c>
      <c r="C13" s="181">
        <f t="shared" si="0"/>
        <v>6.6666666666666696</v>
      </c>
      <c r="D13" s="182"/>
      <c r="F13" s="317"/>
      <c r="G13" s="317"/>
      <c r="H13" s="317"/>
      <c r="I13" s="317"/>
      <c r="J13" s="317"/>
      <c r="K13" s="317"/>
      <c r="L13" s="317"/>
      <c r="M13" s="317"/>
      <c r="N13" s="317"/>
      <c r="O13" s="317"/>
    </row>
    <row r="14" spans="1:15" ht="12.75" customHeight="1">
      <c r="A14" s="170" t="s">
        <v>177</v>
      </c>
      <c r="B14" s="178">
        <v>12.5</v>
      </c>
      <c r="C14" s="181">
        <f t="shared" si="0"/>
        <v>6.6666666666666696</v>
      </c>
      <c r="D14" s="182"/>
      <c r="F14" s="317"/>
      <c r="G14" s="317"/>
      <c r="H14" s="317"/>
      <c r="I14" s="317"/>
      <c r="J14" s="317"/>
      <c r="K14" s="317"/>
      <c r="L14" s="317"/>
      <c r="M14" s="317"/>
      <c r="N14" s="317"/>
      <c r="O14" s="317"/>
    </row>
    <row r="15" spans="1:15" ht="12.75" customHeight="1">
      <c r="A15" s="170" t="s">
        <v>181</v>
      </c>
      <c r="B15" s="178">
        <v>18.75</v>
      </c>
      <c r="C15" s="181">
        <f t="shared" si="0"/>
        <v>6.6666666666666696</v>
      </c>
      <c r="D15" s="182"/>
      <c r="F15" s="317"/>
      <c r="G15" s="317"/>
      <c r="H15" s="317"/>
      <c r="I15" s="317"/>
      <c r="J15" s="317"/>
      <c r="K15" s="317"/>
      <c r="L15" s="317"/>
      <c r="M15" s="317"/>
      <c r="N15" s="317"/>
      <c r="O15" s="317"/>
    </row>
    <row r="16" spans="1:15" ht="15">
      <c r="A16" s="170" t="s">
        <v>171</v>
      </c>
      <c r="B16" s="178">
        <v>18.75</v>
      </c>
      <c r="C16" s="181">
        <f t="shared" si="0"/>
        <v>26.6666666666667</v>
      </c>
      <c r="D16" s="182"/>
      <c r="F16" s="317"/>
      <c r="G16" s="317"/>
      <c r="H16" s="317"/>
      <c r="I16" s="317"/>
      <c r="J16" s="317"/>
      <c r="K16" s="317"/>
      <c r="L16" s="317"/>
      <c r="M16" s="317"/>
      <c r="N16" s="317"/>
      <c r="O16" s="317"/>
    </row>
    <row r="17" spans="1:15" ht="15">
      <c r="A17" s="170" t="s">
        <v>180</v>
      </c>
      <c r="B17" s="178">
        <v>31.25</v>
      </c>
      <c r="C17" s="181">
        <f t="shared" si="0"/>
        <v>40</v>
      </c>
      <c r="D17" s="182"/>
      <c r="F17" s="317"/>
      <c r="G17" s="317"/>
      <c r="H17" s="317"/>
      <c r="I17" s="317"/>
      <c r="J17" s="317"/>
      <c r="K17" s="317"/>
      <c r="L17" s="317"/>
      <c r="M17" s="317"/>
      <c r="N17" s="317"/>
      <c r="O17" s="317"/>
    </row>
    <row r="18" spans="1:15" ht="12.75" customHeight="1">
      <c r="A18" s="170" t="s">
        <v>172</v>
      </c>
      <c r="B18" s="178">
        <v>93.75</v>
      </c>
      <c r="C18" s="181">
        <f t="shared" si="0"/>
        <v>86.6666666666667</v>
      </c>
      <c r="D18" s="182"/>
      <c r="F18" s="317"/>
      <c r="G18" s="317"/>
      <c r="H18" s="317"/>
      <c r="I18" s="317"/>
      <c r="J18" s="317"/>
      <c r="K18" s="317"/>
      <c r="L18" s="317"/>
      <c r="M18" s="317"/>
      <c r="N18" s="317"/>
      <c r="O18" s="317"/>
    </row>
    <row r="19" spans="1:15" ht="15">
      <c r="A19" s="174" t="s">
        <v>1</v>
      </c>
      <c r="B19" s="180" t="s">
        <v>341</v>
      </c>
      <c r="C19" s="180" t="s">
        <v>300</v>
      </c>
      <c r="D19" s="176"/>
      <c r="F19" s="317"/>
      <c r="G19" s="317"/>
      <c r="H19" s="317"/>
      <c r="I19" s="317"/>
      <c r="J19" s="317"/>
      <c r="K19" s="317"/>
      <c r="L19" s="317"/>
      <c r="M19" s="317"/>
      <c r="N19" s="317"/>
      <c r="O19" s="317"/>
    </row>
    <row r="20" spans="1:15" ht="15">
      <c r="A20" s="172" t="s">
        <v>15</v>
      </c>
      <c r="B20" s="177">
        <v>0</v>
      </c>
      <c r="C20" s="181">
        <f t="shared" ref="C20:C30" si="1">VLOOKUP(A20,$A$45:$D$55,3,0)</f>
        <v>0</v>
      </c>
      <c r="D20" s="179"/>
      <c r="F20" s="317"/>
      <c r="G20" s="317"/>
      <c r="H20" s="317"/>
      <c r="I20" s="317"/>
      <c r="J20" s="317"/>
      <c r="K20" s="317"/>
      <c r="L20" s="317"/>
      <c r="M20" s="317"/>
      <c r="N20" s="317"/>
      <c r="O20" s="317"/>
    </row>
    <row r="21" spans="1:15" ht="15" customHeight="1">
      <c r="A21" s="170" t="s">
        <v>174</v>
      </c>
      <c r="B21" s="177">
        <v>0</v>
      </c>
      <c r="C21" s="181">
        <f t="shared" si="1"/>
        <v>0</v>
      </c>
      <c r="D21" s="179"/>
      <c r="F21" s="317"/>
      <c r="G21" s="317"/>
      <c r="H21" s="317"/>
      <c r="I21" s="317"/>
      <c r="J21" s="317"/>
      <c r="K21" s="317"/>
      <c r="L21" s="317"/>
      <c r="M21" s="317"/>
      <c r="N21" s="317"/>
      <c r="O21" s="317"/>
    </row>
    <row r="22" spans="1:15" ht="15">
      <c r="A22" s="170" t="s">
        <v>173</v>
      </c>
      <c r="B22" s="177">
        <v>0</v>
      </c>
      <c r="C22" s="181">
        <f t="shared" si="1"/>
        <v>0</v>
      </c>
      <c r="D22" s="179"/>
      <c r="F22" s="317"/>
      <c r="G22" s="317"/>
      <c r="H22" s="317"/>
      <c r="I22" s="317"/>
      <c r="J22" s="317"/>
      <c r="K22" s="317"/>
      <c r="L22" s="317"/>
      <c r="M22" s="317"/>
      <c r="N22" s="317"/>
      <c r="O22" s="317"/>
    </row>
    <row r="23" spans="1:15" ht="15">
      <c r="A23" s="170" t="s">
        <v>175</v>
      </c>
      <c r="B23" s="177">
        <v>0</v>
      </c>
      <c r="C23" s="181">
        <f t="shared" si="1"/>
        <v>0</v>
      </c>
      <c r="D23" s="179"/>
      <c r="F23" s="317"/>
      <c r="G23" s="317"/>
      <c r="H23" s="317"/>
      <c r="I23" s="317"/>
      <c r="J23" s="317"/>
      <c r="K23" s="317"/>
      <c r="L23" s="317"/>
      <c r="M23" s="317"/>
      <c r="N23" s="317"/>
      <c r="O23" s="317"/>
    </row>
    <row r="24" spans="1:15" ht="12.75" customHeight="1">
      <c r="A24" s="170" t="s">
        <v>181</v>
      </c>
      <c r="B24" s="177">
        <v>16.6666666666667</v>
      </c>
      <c r="C24" s="181">
        <f t="shared" si="1"/>
        <v>0</v>
      </c>
      <c r="D24" s="179"/>
      <c r="F24" s="317"/>
      <c r="G24" s="317"/>
      <c r="H24" s="317"/>
      <c r="I24" s="317"/>
      <c r="J24" s="317"/>
      <c r="K24" s="317"/>
      <c r="L24" s="317"/>
      <c r="M24" s="317"/>
      <c r="N24" s="317"/>
      <c r="O24" s="317"/>
    </row>
    <row r="25" spans="1:15" ht="15">
      <c r="A25" s="170" t="s">
        <v>179</v>
      </c>
      <c r="B25" s="177">
        <v>16.6666666666667</v>
      </c>
      <c r="C25" s="181">
        <f t="shared" si="1"/>
        <v>0</v>
      </c>
      <c r="D25" s="179"/>
      <c r="F25" s="317"/>
      <c r="G25" s="317"/>
      <c r="H25" s="317"/>
      <c r="I25" s="317"/>
      <c r="J25" s="317"/>
      <c r="K25" s="317"/>
      <c r="L25" s="317"/>
      <c r="M25" s="317"/>
      <c r="N25" s="317"/>
      <c r="O25" s="317"/>
    </row>
    <row r="26" spans="1:15" ht="15">
      <c r="A26" s="170" t="s">
        <v>171</v>
      </c>
      <c r="B26" s="177">
        <v>16.6666666666667</v>
      </c>
      <c r="C26" s="181">
        <f t="shared" si="1"/>
        <v>0</v>
      </c>
      <c r="D26" s="179"/>
      <c r="F26" s="317"/>
      <c r="G26" s="317"/>
      <c r="H26" s="317"/>
      <c r="I26" s="317"/>
      <c r="J26" s="317"/>
      <c r="K26" s="317"/>
      <c r="L26" s="317"/>
      <c r="M26" s="317"/>
      <c r="N26" s="317"/>
      <c r="O26" s="317"/>
    </row>
    <row r="27" spans="1:15" ht="15">
      <c r="A27" s="170" t="s">
        <v>176</v>
      </c>
      <c r="B27" s="177">
        <v>0</v>
      </c>
      <c r="C27" s="181">
        <f t="shared" si="1"/>
        <v>11.1111111111111</v>
      </c>
      <c r="D27" s="179"/>
      <c r="F27" s="317"/>
      <c r="G27" s="317"/>
      <c r="H27" s="317"/>
      <c r="I27" s="317"/>
      <c r="J27" s="317"/>
      <c r="K27" s="317"/>
      <c r="L27" s="317"/>
      <c r="M27" s="317"/>
      <c r="N27" s="317"/>
      <c r="O27" s="317"/>
    </row>
    <row r="28" spans="1:15" ht="15">
      <c r="A28" s="170" t="s">
        <v>177</v>
      </c>
      <c r="B28" s="177">
        <v>16.6666666666667</v>
      </c>
      <c r="C28" s="181">
        <f t="shared" si="1"/>
        <v>22.2222222222222</v>
      </c>
      <c r="D28" s="179"/>
      <c r="F28" s="317"/>
      <c r="G28" s="317"/>
      <c r="H28" s="317"/>
      <c r="I28" s="317"/>
      <c r="J28" s="317"/>
      <c r="K28" s="317"/>
      <c r="L28" s="317"/>
      <c r="M28" s="317"/>
      <c r="N28" s="317"/>
      <c r="O28" s="317"/>
    </row>
    <row r="29" spans="1:15" ht="15">
      <c r="A29" s="170" t="s">
        <v>180</v>
      </c>
      <c r="B29" s="177">
        <v>33.3333333333333</v>
      </c>
      <c r="C29" s="181">
        <f t="shared" si="1"/>
        <v>22.2222222222222</v>
      </c>
      <c r="D29" s="179"/>
      <c r="F29" s="317"/>
      <c r="G29" s="317"/>
      <c r="H29" s="317"/>
      <c r="I29" s="317"/>
      <c r="J29" s="317"/>
      <c r="K29" s="317"/>
      <c r="L29" s="317"/>
      <c r="M29" s="317"/>
      <c r="N29" s="317"/>
      <c r="O29" s="317"/>
    </row>
    <row r="30" spans="1:15" ht="15">
      <c r="A30" s="170" t="s">
        <v>172</v>
      </c>
      <c r="B30" s="177">
        <v>33.3333333333333</v>
      </c>
      <c r="C30" s="181">
        <f t="shared" si="1"/>
        <v>33.3333333333333</v>
      </c>
      <c r="D30" s="179"/>
      <c r="F30" s="317"/>
      <c r="G30" s="317"/>
      <c r="H30" s="317"/>
      <c r="I30" s="317"/>
      <c r="J30" s="317"/>
      <c r="K30" s="317"/>
      <c r="L30" s="317"/>
      <c r="M30" s="317"/>
      <c r="N30" s="317"/>
      <c r="O30" s="317"/>
    </row>
    <row r="31" spans="1:15" ht="15">
      <c r="A31" s="174" t="s">
        <v>164</v>
      </c>
      <c r="B31" s="175" t="s">
        <v>341</v>
      </c>
      <c r="C31" s="175" t="s">
        <v>300</v>
      </c>
      <c r="D31" s="176"/>
      <c r="F31" s="317"/>
      <c r="G31" s="317"/>
      <c r="H31" s="317"/>
      <c r="I31" s="317"/>
      <c r="J31" s="317"/>
      <c r="K31" s="317"/>
      <c r="L31" s="317"/>
      <c r="M31" s="317"/>
      <c r="N31" s="317"/>
      <c r="O31" s="317"/>
    </row>
    <row r="32" spans="1:15" ht="15">
      <c r="A32" s="170" t="s">
        <v>15</v>
      </c>
      <c r="B32" s="177">
        <v>0</v>
      </c>
      <c r="C32" s="181">
        <f t="shared" ref="C32:C42" si="2">VLOOKUP(A32,$A$45:$D$55,4,0)</f>
        <v>0</v>
      </c>
      <c r="D32" s="179"/>
      <c r="F32" s="317"/>
      <c r="G32" s="317"/>
      <c r="H32" s="317"/>
      <c r="I32" s="317"/>
      <c r="J32" s="317"/>
      <c r="K32" s="317"/>
      <c r="L32" s="317"/>
      <c r="M32" s="317"/>
      <c r="N32" s="317"/>
      <c r="O32" s="317"/>
    </row>
    <row r="33" spans="1:15" ht="15">
      <c r="A33" s="170" t="s">
        <v>175</v>
      </c>
      <c r="B33" s="177">
        <v>0</v>
      </c>
      <c r="C33" s="181">
        <f t="shared" si="2"/>
        <v>0</v>
      </c>
      <c r="D33" s="179"/>
      <c r="F33" s="319" t="s">
        <v>311</v>
      </c>
      <c r="G33" s="317"/>
      <c r="H33" s="317"/>
      <c r="I33" s="317"/>
      <c r="J33" s="317"/>
      <c r="K33" s="317"/>
      <c r="L33" s="317"/>
      <c r="M33" s="317"/>
      <c r="N33" s="317"/>
      <c r="O33" s="317"/>
    </row>
    <row r="34" spans="1:15" ht="15">
      <c r="A34" s="170" t="s">
        <v>174</v>
      </c>
      <c r="B34" s="177">
        <v>0</v>
      </c>
      <c r="C34" s="181">
        <f t="shared" si="2"/>
        <v>0</v>
      </c>
      <c r="D34" s="179"/>
      <c r="F34" s="317"/>
      <c r="G34" s="317"/>
      <c r="H34" s="317"/>
      <c r="I34" s="317"/>
      <c r="J34" s="317"/>
      <c r="K34" s="317"/>
      <c r="L34" s="317"/>
      <c r="M34" s="317"/>
      <c r="N34" s="317"/>
      <c r="O34" s="317"/>
    </row>
    <row r="35" spans="1:15" ht="15">
      <c r="A35" s="170" t="s">
        <v>181</v>
      </c>
      <c r="B35" s="177">
        <v>0</v>
      </c>
      <c r="C35" s="181">
        <f t="shared" si="2"/>
        <v>0</v>
      </c>
      <c r="D35" s="179"/>
      <c r="F35" s="317"/>
      <c r="G35" s="317"/>
      <c r="H35" s="317"/>
      <c r="I35" s="317"/>
      <c r="J35" s="317"/>
      <c r="K35" s="317"/>
      <c r="L35" s="317"/>
      <c r="M35" s="317"/>
      <c r="N35" s="317"/>
      <c r="O35" s="317"/>
    </row>
    <row r="36" spans="1:15" ht="15">
      <c r="A36" s="170" t="s">
        <v>180</v>
      </c>
      <c r="B36" s="177">
        <v>50</v>
      </c>
      <c r="C36" s="181">
        <f t="shared" si="2"/>
        <v>0</v>
      </c>
      <c r="D36" s="179"/>
      <c r="F36" s="317"/>
      <c r="G36" s="317"/>
      <c r="H36" s="317"/>
      <c r="I36" s="317"/>
      <c r="J36" s="317"/>
      <c r="K36" s="317"/>
      <c r="L36" s="317"/>
      <c r="M36" s="317"/>
      <c r="N36" s="317"/>
      <c r="O36" s="317"/>
    </row>
    <row r="37" spans="1:15" ht="15">
      <c r="A37" s="170" t="s">
        <v>177</v>
      </c>
      <c r="B37" s="177">
        <v>0</v>
      </c>
      <c r="C37" s="181">
        <f t="shared" si="2"/>
        <v>20</v>
      </c>
      <c r="D37" s="179"/>
      <c r="F37" s="317"/>
      <c r="G37" s="317"/>
      <c r="H37" s="317"/>
      <c r="I37" s="317"/>
      <c r="J37" s="317"/>
      <c r="K37" s="317"/>
      <c r="L37" s="317"/>
      <c r="M37" s="317"/>
      <c r="N37" s="317"/>
      <c r="O37" s="317"/>
    </row>
    <row r="38" spans="1:15" ht="15">
      <c r="A38" s="170" t="s">
        <v>173</v>
      </c>
      <c r="B38" s="177">
        <v>0</v>
      </c>
      <c r="C38" s="181">
        <f t="shared" si="2"/>
        <v>20</v>
      </c>
      <c r="D38" s="179"/>
      <c r="F38" s="317"/>
      <c r="G38" s="317"/>
      <c r="H38" s="317"/>
      <c r="I38" s="317"/>
      <c r="J38" s="317"/>
      <c r="K38" s="317"/>
      <c r="L38" s="317"/>
      <c r="M38" s="317"/>
      <c r="N38" s="317"/>
      <c r="O38" s="317"/>
    </row>
    <row r="39" spans="1:15" ht="15">
      <c r="A39" s="170" t="s">
        <v>179</v>
      </c>
      <c r="B39" s="177">
        <v>25</v>
      </c>
      <c r="C39" s="181">
        <f t="shared" si="2"/>
        <v>20</v>
      </c>
      <c r="D39" s="179"/>
      <c r="F39" s="317"/>
      <c r="G39" s="317"/>
      <c r="H39" s="317"/>
      <c r="I39" s="317"/>
      <c r="J39" s="317"/>
      <c r="K39" s="317"/>
      <c r="L39" s="317"/>
      <c r="M39" s="317"/>
      <c r="N39" s="317"/>
      <c r="O39" s="317"/>
    </row>
    <row r="40" spans="1:15" ht="15">
      <c r="A40" s="170" t="s">
        <v>176</v>
      </c>
      <c r="B40" s="177">
        <v>25</v>
      </c>
      <c r="C40" s="181">
        <f t="shared" si="2"/>
        <v>20</v>
      </c>
      <c r="D40" s="179"/>
      <c r="F40" s="317"/>
      <c r="G40" s="317"/>
      <c r="H40" s="317"/>
      <c r="I40" s="317"/>
      <c r="J40" s="317"/>
      <c r="K40" s="317"/>
      <c r="L40" s="317"/>
      <c r="M40" s="317"/>
      <c r="N40" s="317"/>
      <c r="O40" s="317"/>
    </row>
    <row r="41" spans="1:15" ht="15">
      <c r="A41" s="170" t="s">
        <v>171</v>
      </c>
      <c r="B41" s="177">
        <v>50</v>
      </c>
      <c r="C41" s="181">
        <f t="shared" si="2"/>
        <v>40</v>
      </c>
      <c r="D41" s="179"/>
      <c r="F41" s="317"/>
      <c r="G41" s="317"/>
      <c r="H41" s="317"/>
      <c r="I41" s="317"/>
      <c r="J41" s="317"/>
      <c r="K41" s="317"/>
      <c r="L41" s="317"/>
      <c r="M41" s="317"/>
      <c r="N41" s="317"/>
      <c r="O41" s="317"/>
    </row>
    <row r="42" spans="1:15" ht="15">
      <c r="A42" s="170" t="s">
        <v>172</v>
      </c>
      <c r="B42" s="177">
        <v>100</v>
      </c>
      <c r="C42" s="181">
        <f t="shared" si="2"/>
        <v>80</v>
      </c>
      <c r="D42" s="179"/>
      <c r="F42" s="317"/>
      <c r="G42" s="317"/>
      <c r="H42" s="317"/>
      <c r="I42" s="317"/>
      <c r="J42" s="317"/>
      <c r="K42" s="317"/>
      <c r="L42" s="317"/>
      <c r="M42" s="317"/>
      <c r="N42" s="317"/>
      <c r="O42" s="317"/>
    </row>
    <row r="43" spans="1:15" ht="15">
      <c r="F43" s="317"/>
      <c r="G43" s="317"/>
      <c r="H43" s="317"/>
      <c r="I43" s="317"/>
      <c r="J43" s="317"/>
      <c r="K43" s="317"/>
      <c r="L43" s="317"/>
      <c r="M43" s="317"/>
      <c r="N43" s="317"/>
      <c r="O43" s="317"/>
    </row>
    <row r="44" spans="1:15" ht="15">
      <c r="A44" s="183" t="s">
        <v>184</v>
      </c>
      <c r="F44" s="317"/>
      <c r="G44" s="317"/>
      <c r="H44" s="317"/>
      <c r="I44" s="317"/>
      <c r="J44" s="317"/>
      <c r="K44" s="317"/>
      <c r="L44" s="317"/>
      <c r="M44" s="317"/>
      <c r="N44" s="317"/>
      <c r="O44" s="317"/>
    </row>
    <row r="45" spans="1:15" ht="15">
      <c r="A45" s="170" t="s">
        <v>172</v>
      </c>
      <c r="B45" s="172">
        <v>86.6666666666667</v>
      </c>
      <c r="C45" s="172">
        <v>33.3333333333333</v>
      </c>
      <c r="D45" s="172">
        <v>80</v>
      </c>
      <c r="F45" s="317"/>
      <c r="G45" s="317"/>
      <c r="H45" s="317"/>
      <c r="I45" s="317"/>
      <c r="J45" s="317"/>
      <c r="K45" s="317"/>
      <c r="L45" s="317"/>
      <c r="M45" s="317"/>
      <c r="N45" s="317"/>
      <c r="O45" s="317"/>
    </row>
    <row r="46" spans="1:15" ht="15">
      <c r="A46" s="170" t="s">
        <v>177</v>
      </c>
      <c r="B46" s="172">
        <v>6.6666666666666696</v>
      </c>
      <c r="C46" s="172">
        <v>22.2222222222222</v>
      </c>
      <c r="D46" s="172">
        <v>20</v>
      </c>
      <c r="F46" s="317"/>
      <c r="G46" s="317"/>
      <c r="H46" s="317"/>
      <c r="I46" s="317"/>
      <c r="J46" s="317"/>
      <c r="K46" s="317"/>
      <c r="L46" s="317"/>
      <c r="M46" s="317"/>
      <c r="N46" s="317"/>
      <c r="O46" s="317"/>
    </row>
    <row r="47" spans="1:15" ht="15">
      <c r="A47" s="170" t="s">
        <v>181</v>
      </c>
      <c r="B47" s="172">
        <v>6.6666666666666696</v>
      </c>
      <c r="C47" s="172">
        <v>0</v>
      </c>
      <c r="D47" s="172">
        <v>0</v>
      </c>
      <c r="F47" s="317"/>
      <c r="G47" s="317"/>
      <c r="H47" s="317"/>
      <c r="I47" s="317"/>
      <c r="J47" s="317"/>
      <c r="K47" s="317"/>
      <c r="L47" s="317"/>
      <c r="M47" s="317"/>
      <c r="N47" s="317"/>
      <c r="O47" s="317"/>
    </row>
    <row r="48" spans="1:15" ht="15">
      <c r="A48" s="170" t="s">
        <v>176</v>
      </c>
      <c r="B48" s="172">
        <v>0</v>
      </c>
      <c r="C48" s="172">
        <v>11.1111111111111</v>
      </c>
      <c r="D48" s="172">
        <v>20</v>
      </c>
      <c r="F48" s="317"/>
      <c r="G48" s="317"/>
      <c r="H48" s="317"/>
      <c r="I48" s="317"/>
      <c r="J48" s="317"/>
      <c r="K48" s="317"/>
      <c r="L48" s="317"/>
      <c r="M48" s="317"/>
      <c r="N48" s="317"/>
      <c r="O48" s="317"/>
    </row>
    <row r="49" spans="1:15" ht="15">
      <c r="A49" s="170" t="s">
        <v>180</v>
      </c>
      <c r="B49" s="172">
        <v>40</v>
      </c>
      <c r="C49" s="172">
        <v>22.2222222222222</v>
      </c>
      <c r="D49" s="172">
        <v>0</v>
      </c>
      <c r="F49" s="317"/>
      <c r="G49" s="317"/>
      <c r="H49" s="317"/>
      <c r="I49" s="317"/>
      <c r="J49" s="317"/>
      <c r="K49" s="317"/>
      <c r="L49" s="317"/>
      <c r="M49" s="317"/>
      <c r="N49" s="317"/>
      <c r="O49" s="317"/>
    </row>
    <row r="50" spans="1:15" ht="15">
      <c r="A50" s="170" t="s">
        <v>175</v>
      </c>
      <c r="B50" s="172">
        <v>6.6666666666666696</v>
      </c>
      <c r="C50" s="172">
        <v>0</v>
      </c>
      <c r="D50" s="172">
        <v>0</v>
      </c>
      <c r="F50" s="317"/>
      <c r="G50" s="317"/>
      <c r="H50" s="317"/>
      <c r="I50" s="317"/>
      <c r="J50" s="317"/>
      <c r="K50" s="317"/>
      <c r="L50" s="317"/>
      <c r="M50" s="317"/>
      <c r="N50" s="317"/>
      <c r="O50" s="317"/>
    </row>
    <row r="51" spans="1:15" ht="15">
      <c r="A51" s="170" t="s">
        <v>179</v>
      </c>
      <c r="B51" s="172">
        <v>0</v>
      </c>
      <c r="C51" s="172">
        <v>0</v>
      </c>
      <c r="D51" s="172">
        <v>20</v>
      </c>
      <c r="F51" s="317"/>
      <c r="G51" s="317"/>
      <c r="H51" s="317"/>
      <c r="I51" s="317"/>
      <c r="J51" s="317"/>
      <c r="K51" s="317"/>
      <c r="L51" s="317"/>
      <c r="M51" s="317"/>
      <c r="N51" s="317"/>
      <c r="O51" s="317"/>
    </row>
    <row r="52" spans="1:15" ht="15">
      <c r="A52" s="170" t="s">
        <v>174</v>
      </c>
      <c r="B52" s="172">
        <v>0</v>
      </c>
      <c r="C52" s="172">
        <v>0</v>
      </c>
      <c r="D52" s="172">
        <v>0</v>
      </c>
      <c r="F52" s="317"/>
      <c r="G52" s="317"/>
      <c r="H52" s="317"/>
      <c r="I52" s="317"/>
      <c r="J52" s="317"/>
      <c r="K52" s="317"/>
      <c r="L52" s="317"/>
      <c r="M52" s="317"/>
      <c r="N52" s="317"/>
      <c r="O52" s="317"/>
    </row>
    <row r="53" spans="1:15" ht="15">
      <c r="A53" s="170" t="s">
        <v>173</v>
      </c>
      <c r="B53" s="172">
        <v>0</v>
      </c>
      <c r="C53" s="172">
        <v>0</v>
      </c>
      <c r="D53" s="172">
        <v>20</v>
      </c>
      <c r="F53" s="317"/>
      <c r="G53" s="317"/>
      <c r="H53" s="317"/>
      <c r="I53" s="317"/>
      <c r="J53" s="317"/>
      <c r="K53" s="317"/>
      <c r="L53" s="317"/>
      <c r="M53" s="317"/>
      <c r="N53" s="317"/>
      <c r="O53" s="317"/>
    </row>
    <row r="54" spans="1:15" ht="15">
      <c r="A54" s="170" t="s">
        <v>171</v>
      </c>
      <c r="B54" s="172">
        <v>26.6666666666667</v>
      </c>
      <c r="C54" s="172">
        <v>0</v>
      </c>
      <c r="D54" s="172">
        <v>40</v>
      </c>
      <c r="F54" s="317"/>
      <c r="G54" s="317"/>
      <c r="H54" s="317"/>
      <c r="I54" s="317"/>
      <c r="J54" s="317"/>
      <c r="K54" s="317"/>
      <c r="L54" s="317"/>
      <c r="M54" s="317"/>
      <c r="N54" s="317"/>
      <c r="O54" s="317"/>
    </row>
    <row r="55" spans="1:15" ht="15">
      <c r="A55" s="170" t="s">
        <v>15</v>
      </c>
      <c r="B55" s="172">
        <v>0</v>
      </c>
      <c r="C55" s="172">
        <v>0</v>
      </c>
      <c r="D55" s="172">
        <v>0</v>
      </c>
      <c r="F55" s="317"/>
      <c r="G55" s="317"/>
      <c r="H55" s="317"/>
      <c r="I55" s="317"/>
      <c r="J55" s="317"/>
      <c r="K55" s="317"/>
      <c r="L55" s="317"/>
      <c r="M55" s="317"/>
      <c r="N55" s="317"/>
      <c r="O55" s="317"/>
    </row>
    <row r="56" spans="1:15" ht="15">
      <c r="A56" s="170"/>
      <c r="B56" s="172"/>
      <c r="F56" s="319" t="s">
        <v>312</v>
      </c>
      <c r="G56" s="317"/>
      <c r="H56" s="317"/>
      <c r="I56" s="317"/>
      <c r="J56" s="317"/>
      <c r="K56" s="317"/>
      <c r="L56" s="317"/>
      <c r="M56" s="317"/>
      <c r="N56" s="317"/>
      <c r="O56" s="317"/>
    </row>
    <row r="57" spans="1:15" ht="15">
      <c r="B57" s="236"/>
      <c r="F57" s="317"/>
      <c r="G57" s="317"/>
      <c r="H57" s="317"/>
      <c r="I57" s="317"/>
      <c r="J57" s="317"/>
      <c r="K57" s="317"/>
      <c r="L57" s="317"/>
      <c r="M57" s="317"/>
      <c r="N57" s="317"/>
      <c r="O57" s="317"/>
    </row>
    <row r="58" spans="1:15" ht="15">
      <c r="B58" s="236"/>
      <c r="F58" s="317"/>
      <c r="G58" s="317"/>
      <c r="H58" s="317"/>
      <c r="I58" s="317"/>
      <c r="J58" s="317"/>
      <c r="K58" s="317"/>
      <c r="L58" s="317"/>
      <c r="M58" s="317"/>
      <c r="N58" s="317"/>
      <c r="O58" s="317"/>
    </row>
    <row r="59" spans="1:15" ht="15">
      <c r="B59" s="236"/>
      <c r="F59" s="317"/>
      <c r="G59" s="317"/>
      <c r="H59" s="317"/>
      <c r="I59" s="317"/>
      <c r="J59" s="317"/>
      <c r="K59" s="317"/>
      <c r="L59" s="317"/>
      <c r="M59" s="317"/>
      <c r="N59" s="317"/>
      <c r="O59" s="317"/>
    </row>
    <row r="60" spans="1:15" ht="15">
      <c r="B60" s="236"/>
      <c r="F60" s="317"/>
      <c r="G60" s="317"/>
      <c r="H60" s="317"/>
      <c r="I60" s="317"/>
      <c r="J60" s="317"/>
      <c r="K60" s="317"/>
      <c r="L60" s="317"/>
      <c r="M60" s="317"/>
      <c r="N60" s="317"/>
      <c r="O60" s="317"/>
    </row>
    <row r="61" spans="1:15" ht="15">
      <c r="B61" s="236"/>
      <c r="F61" s="317"/>
      <c r="G61" s="317"/>
      <c r="H61" s="317"/>
      <c r="I61" s="317"/>
      <c r="J61" s="317"/>
      <c r="K61" s="317"/>
      <c r="L61" s="317"/>
      <c r="M61" s="317"/>
      <c r="N61" s="317"/>
      <c r="O61" s="317"/>
    </row>
    <row r="62" spans="1:15" ht="15">
      <c r="B62" s="236"/>
      <c r="F62" s="317"/>
      <c r="G62" s="317"/>
      <c r="H62" s="317"/>
      <c r="I62" s="317"/>
      <c r="J62" s="317"/>
      <c r="K62" s="317"/>
      <c r="L62" s="317"/>
      <c r="M62" s="317"/>
      <c r="N62" s="317"/>
      <c r="O62" s="317"/>
    </row>
    <row r="63" spans="1:15" ht="15">
      <c r="B63" s="236"/>
      <c r="F63" s="317"/>
      <c r="G63" s="317"/>
      <c r="H63" s="317"/>
      <c r="I63" s="317"/>
      <c r="J63" s="317"/>
      <c r="K63" s="317"/>
      <c r="L63" s="317"/>
      <c r="M63" s="317"/>
      <c r="N63" s="317"/>
      <c r="O63" s="317"/>
    </row>
    <row r="64" spans="1:15" ht="15">
      <c r="B64" s="236"/>
      <c r="F64" s="317"/>
      <c r="G64" s="317"/>
      <c r="H64" s="317"/>
      <c r="I64" s="317"/>
      <c r="J64" s="317"/>
      <c r="K64" s="317"/>
      <c r="L64" s="317"/>
      <c r="M64" s="317"/>
      <c r="N64" s="317"/>
      <c r="O64" s="317"/>
    </row>
    <row r="65" spans="2:15" ht="15">
      <c r="B65" s="236"/>
      <c r="F65" s="317"/>
      <c r="G65" s="317"/>
      <c r="H65" s="317"/>
      <c r="I65" s="317"/>
      <c r="J65" s="317"/>
      <c r="K65" s="317"/>
      <c r="L65" s="317"/>
      <c r="M65" s="317"/>
      <c r="N65" s="317"/>
      <c r="O65" s="317"/>
    </row>
    <row r="66" spans="2:15" ht="15">
      <c r="B66" s="236"/>
      <c r="F66" s="317"/>
      <c r="G66" s="317"/>
      <c r="H66" s="317"/>
      <c r="I66" s="317"/>
      <c r="J66" s="317"/>
      <c r="K66" s="317"/>
      <c r="L66" s="317"/>
      <c r="M66" s="317"/>
      <c r="N66" s="317"/>
      <c r="O66" s="317"/>
    </row>
    <row r="67" spans="2:15" ht="15">
      <c r="B67" s="236"/>
      <c r="F67" s="317"/>
      <c r="G67" s="317"/>
      <c r="H67" s="317"/>
      <c r="I67" s="317"/>
      <c r="J67" s="317"/>
      <c r="K67" s="317"/>
      <c r="L67" s="317"/>
      <c r="M67" s="317"/>
      <c r="N67" s="317"/>
      <c r="O67" s="317"/>
    </row>
    <row r="68" spans="2:15" ht="15">
      <c r="B68" s="154"/>
      <c r="F68" s="317"/>
      <c r="G68" s="317"/>
      <c r="H68" s="317"/>
      <c r="I68" s="317"/>
      <c r="J68" s="317"/>
      <c r="K68" s="317"/>
      <c r="L68" s="317"/>
      <c r="M68" s="317"/>
      <c r="N68" s="317"/>
      <c r="O68" s="317"/>
    </row>
    <row r="69" spans="2:15" ht="15">
      <c r="F69" s="317"/>
      <c r="G69" s="317"/>
      <c r="H69" s="317"/>
      <c r="I69" s="317"/>
      <c r="J69" s="317"/>
      <c r="K69" s="317"/>
      <c r="L69" s="317"/>
      <c r="M69" s="317"/>
      <c r="N69" s="317"/>
      <c r="O69" s="317"/>
    </row>
    <row r="70" spans="2:15" ht="15">
      <c r="F70" s="317"/>
      <c r="G70" s="317"/>
      <c r="H70" s="317"/>
      <c r="I70" s="317"/>
      <c r="J70" s="317"/>
      <c r="K70" s="317"/>
      <c r="L70" s="317"/>
      <c r="M70" s="317"/>
      <c r="N70" s="317"/>
      <c r="O70" s="317"/>
    </row>
    <row r="71" spans="2:15" ht="15">
      <c r="F71" s="317"/>
      <c r="G71" s="317"/>
      <c r="H71" s="317"/>
      <c r="I71" s="317"/>
      <c r="J71" s="317"/>
      <c r="K71" s="317"/>
      <c r="L71" s="317"/>
      <c r="M71" s="317"/>
      <c r="N71" s="317"/>
      <c r="O71" s="317"/>
    </row>
    <row r="72" spans="2:15" ht="15">
      <c r="F72" s="317"/>
      <c r="G72" s="317"/>
      <c r="H72" s="317"/>
      <c r="I72" s="317"/>
      <c r="J72" s="317"/>
      <c r="K72" s="317"/>
      <c r="L72" s="317"/>
      <c r="M72" s="317"/>
      <c r="N72" s="317"/>
      <c r="O72" s="317"/>
    </row>
    <row r="73" spans="2:15" ht="15">
      <c r="F73" s="317"/>
      <c r="G73" s="317"/>
      <c r="H73" s="317"/>
      <c r="I73" s="317"/>
      <c r="J73" s="317"/>
      <c r="K73" s="317"/>
      <c r="L73" s="317"/>
      <c r="M73" s="317"/>
      <c r="N73" s="317"/>
      <c r="O73" s="317"/>
    </row>
    <row r="74" spans="2:15" ht="15">
      <c r="F74" s="317"/>
      <c r="G74" s="317"/>
      <c r="H74" s="317"/>
      <c r="I74" s="317"/>
      <c r="J74" s="317"/>
      <c r="K74" s="317"/>
      <c r="L74" s="317"/>
      <c r="M74" s="317"/>
      <c r="N74" s="317"/>
      <c r="O74" s="317"/>
    </row>
    <row r="75" spans="2:15" ht="15">
      <c r="F75" s="317"/>
      <c r="G75" s="317"/>
      <c r="H75" s="317"/>
      <c r="I75" s="317"/>
      <c r="J75" s="317"/>
      <c r="K75" s="317"/>
      <c r="L75" s="317"/>
      <c r="M75" s="317"/>
      <c r="N75" s="317"/>
      <c r="O75" s="317"/>
    </row>
    <row r="76" spans="2:15" ht="15">
      <c r="F76" s="317"/>
      <c r="G76" s="317"/>
      <c r="H76" s="317"/>
      <c r="I76" s="317"/>
      <c r="J76" s="317"/>
      <c r="K76" s="317"/>
      <c r="L76" s="317"/>
      <c r="M76" s="317"/>
      <c r="N76" s="317"/>
      <c r="O76" s="317"/>
    </row>
    <row r="77" spans="2:15" ht="15">
      <c r="F77" s="317"/>
      <c r="G77" s="317"/>
      <c r="H77" s="317"/>
      <c r="I77" s="317"/>
      <c r="J77" s="317"/>
      <c r="K77" s="317"/>
      <c r="L77" s="317"/>
      <c r="M77" s="317"/>
      <c r="N77" s="317"/>
      <c r="O77" s="317"/>
    </row>
    <row r="78" spans="2:15" ht="15">
      <c r="F78" s="245" t="s">
        <v>338</v>
      </c>
      <c r="H78" s="317"/>
      <c r="I78" s="317"/>
      <c r="J78" s="317"/>
      <c r="K78" s="317"/>
      <c r="L78" s="317"/>
      <c r="M78" s="317"/>
      <c r="N78" s="317"/>
      <c r="O78" s="317"/>
    </row>
    <row r="79" spans="2:15" ht="15">
      <c r="F79" s="317"/>
      <c r="G79" s="317"/>
      <c r="H79" s="317"/>
      <c r="I79" s="317"/>
      <c r="J79" s="317"/>
      <c r="K79" s="317"/>
      <c r="L79" s="317"/>
      <c r="M79" s="317"/>
      <c r="N79" s="317"/>
      <c r="O79" s="317"/>
    </row>
    <row r="80" spans="2:15" ht="15">
      <c r="F80" s="317"/>
      <c r="G80" s="317"/>
      <c r="H80" s="317"/>
      <c r="I80" s="317"/>
      <c r="J80" s="317"/>
      <c r="K80" s="317"/>
      <c r="L80" s="317"/>
      <c r="M80" s="317"/>
      <c r="N80" s="317"/>
      <c r="O80" s="317"/>
    </row>
    <row r="87" spans="6:6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N87"/>
  <sheetViews>
    <sheetView showGridLines="0" view="pageBreakPreview" topLeftCell="A46" zoomScale="70" zoomScaleNormal="100" zoomScaleSheetLayoutView="70" workbookViewId="0">
      <selection activeCell="F10" sqref="F10:N77"/>
    </sheetView>
  </sheetViews>
  <sheetFormatPr baseColWidth="10" defaultColWidth="11.42578125" defaultRowHeight="14.25"/>
  <cols>
    <col min="1" max="1" width="41.140625" style="172" customWidth="1"/>
    <col min="2" max="2" width="8.7109375" style="180" customWidth="1"/>
    <col min="3" max="3" width="11.140625" style="180" customWidth="1"/>
    <col min="4" max="4" width="11.42578125" style="172"/>
    <col min="5" max="5" width="3.42578125" style="172" customWidth="1"/>
    <col min="6" max="16384" width="11.42578125" style="172"/>
  </cols>
  <sheetData>
    <row r="1" spans="1:14" ht="15">
      <c r="A1" s="170" t="s">
        <v>126</v>
      </c>
      <c r="B1" s="171"/>
      <c r="C1" s="171"/>
      <c r="E1" s="173"/>
      <c r="F1" s="173"/>
      <c r="G1" s="173"/>
      <c r="H1" s="173"/>
    </row>
    <row r="2" spans="1:14" ht="15">
      <c r="A2" s="170"/>
      <c r="B2" s="170" t="s">
        <v>138</v>
      </c>
      <c r="C2" s="171"/>
      <c r="E2" s="173"/>
      <c r="F2" s="173"/>
      <c r="G2" s="173"/>
      <c r="H2" s="173"/>
    </row>
    <row r="3" spans="1:14" ht="15">
      <c r="A3" s="170" t="s">
        <v>0</v>
      </c>
      <c r="B3" s="170"/>
      <c r="C3" s="171"/>
      <c r="E3" s="173"/>
      <c r="F3" s="173"/>
      <c r="G3" s="173"/>
      <c r="H3" s="173"/>
    </row>
    <row r="4" spans="1:14" ht="15">
      <c r="A4" s="170" t="s">
        <v>1</v>
      </c>
      <c r="B4" s="174" t="s">
        <v>275</v>
      </c>
      <c r="C4" s="171"/>
      <c r="E4" s="173"/>
      <c r="F4" s="173"/>
      <c r="G4" s="173"/>
      <c r="H4" s="173"/>
    </row>
    <row r="5" spans="1:14" ht="15">
      <c r="A5" s="170" t="s">
        <v>16</v>
      </c>
      <c r="B5" s="170"/>
      <c r="C5" s="171"/>
      <c r="E5" s="173"/>
      <c r="F5" s="173"/>
      <c r="G5" s="173"/>
      <c r="H5" s="173"/>
    </row>
    <row r="6" spans="1:14" ht="15">
      <c r="B6" s="171"/>
      <c r="C6" s="171"/>
      <c r="E6" s="316"/>
      <c r="F6" s="316"/>
      <c r="G6" s="316"/>
      <c r="H6" s="316"/>
      <c r="I6" s="317"/>
      <c r="J6" s="317"/>
      <c r="K6" s="317"/>
      <c r="L6" s="317"/>
      <c r="M6" s="317"/>
      <c r="N6" s="317"/>
    </row>
    <row r="7" spans="1:14" ht="12.75" customHeight="1">
      <c r="A7" s="174" t="s">
        <v>163</v>
      </c>
      <c r="B7" s="175">
        <v>44621</v>
      </c>
      <c r="C7" s="175">
        <v>44713</v>
      </c>
      <c r="D7" s="176"/>
      <c r="E7" s="317"/>
      <c r="F7" s="318" t="s">
        <v>317</v>
      </c>
      <c r="G7" s="317"/>
      <c r="H7" s="317"/>
      <c r="I7" s="317"/>
      <c r="J7" s="317"/>
      <c r="K7" s="317"/>
      <c r="L7" s="317"/>
      <c r="M7" s="317"/>
      <c r="N7" s="317"/>
    </row>
    <row r="8" spans="1:14" ht="12.75" customHeight="1">
      <c r="A8" s="170" t="s">
        <v>15</v>
      </c>
      <c r="B8" s="178">
        <v>0</v>
      </c>
      <c r="C8" s="181">
        <f t="shared" ref="C8:C18" si="0">VLOOKUP(A8,$A$45:$D$55,2,0)</f>
        <v>0</v>
      </c>
      <c r="D8" s="182"/>
      <c r="E8" s="317"/>
      <c r="F8" s="317" t="s">
        <v>322</v>
      </c>
      <c r="G8" s="317"/>
      <c r="H8" s="317"/>
      <c r="I8" s="317"/>
      <c r="J8" s="317"/>
      <c r="K8" s="317"/>
      <c r="L8" s="317"/>
      <c r="M8" s="317"/>
      <c r="N8" s="317"/>
    </row>
    <row r="9" spans="1:14" ht="12.75" customHeight="1">
      <c r="A9" s="170" t="s">
        <v>173</v>
      </c>
      <c r="B9" s="178">
        <v>6.25</v>
      </c>
      <c r="C9" s="181">
        <f t="shared" si="0"/>
        <v>0</v>
      </c>
      <c r="D9" s="182"/>
      <c r="E9" s="317"/>
      <c r="F9" s="317"/>
      <c r="G9" s="317"/>
      <c r="H9" s="317"/>
      <c r="I9" s="317"/>
      <c r="J9" s="317"/>
      <c r="K9" s="317"/>
      <c r="L9" s="317"/>
      <c r="M9" s="317"/>
      <c r="N9" s="317"/>
    </row>
    <row r="10" spans="1:14" ht="12.75" customHeight="1">
      <c r="A10" s="170" t="s">
        <v>174</v>
      </c>
      <c r="B10" s="178">
        <v>25</v>
      </c>
      <c r="C10" s="181">
        <f t="shared" si="0"/>
        <v>0</v>
      </c>
      <c r="D10" s="182"/>
      <c r="E10" s="317"/>
      <c r="F10" s="319" t="s">
        <v>310</v>
      </c>
      <c r="G10" s="317"/>
      <c r="H10" s="317"/>
      <c r="I10" s="317"/>
      <c r="J10" s="317"/>
      <c r="K10" s="317"/>
      <c r="L10" s="317"/>
      <c r="M10" s="317"/>
      <c r="N10" s="317"/>
    </row>
    <row r="11" spans="1:14" ht="12.75" customHeight="1">
      <c r="A11" s="170" t="s">
        <v>175</v>
      </c>
      <c r="B11" s="178">
        <v>0</v>
      </c>
      <c r="C11" s="181">
        <f t="shared" si="0"/>
        <v>6.6666666666666696</v>
      </c>
      <c r="D11" s="182"/>
      <c r="E11" s="317"/>
      <c r="F11" s="317"/>
      <c r="G11" s="317"/>
      <c r="H11" s="317"/>
      <c r="I11" s="317"/>
      <c r="J11" s="317"/>
      <c r="K11" s="317"/>
      <c r="L11" s="317"/>
      <c r="M11" s="317"/>
      <c r="N11" s="317"/>
    </row>
    <row r="12" spans="1:14" ht="12.75" customHeight="1">
      <c r="A12" s="170" t="s">
        <v>176</v>
      </c>
      <c r="B12" s="178">
        <v>0</v>
      </c>
      <c r="C12" s="181">
        <f t="shared" si="0"/>
        <v>6.6666666666666696</v>
      </c>
      <c r="D12" s="182"/>
      <c r="E12" s="317"/>
      <c r="F12" s="317"/>
      <c r="G12" s="317"/>
      <c r="H12" s="317"/>
      <c r="I12" s="317"/>
      <c r="J12" s="317"/>
      <c r="K12" s="317"/>
      <c r="L12" s="317"/>
      <c r="M12" s="317"/>
      <c r="N12" s="317"/>
    </row>
    <row r="13" spans="1:14" ht="12.75" customHeight="1">
      <c r="A13" s="170" t="s">
        <v>179</v>
      </c>
      <c r="B13" s="178">
        <v>18.75</v>
      </c>
      <c r="C13" s="181">
        <f t="shared" si="0"/>
        <v>6.6666666666666696</v>
      </c>
      <c r="D13" s="182"/>
      <c r="E13" s="317"/>
      <c r="F13" s="317"/>
      <c r="G13" s="317"/>
      <c r="H13" s="317"/>
      <c r="I13" s="317"/>
      <c r="J13" s="317"/>
      <c r="K13" s="317"/>
      <c r="L13" s="317"/>
      <c r="M13" s="317"/>
      <c r="N13" s="317"/>
    </row>
    <row r="14" spans="1:14" ht="12.75" customHeight="1">
      <c r="A14" s="170" t="s">
        <v>181</v>
      </c>
      <c r="B14" s="178">
        <v>12.5</v>
      </c>
      <c r="C14" s="181">
        <f t="shared" si="0"/>
        <v>13.3333333333333</v>
      </c>
      <c r="D14" s="182"/>
      <c r="E14" s="317"/>
      <c r="F14" s="317"/>
      <c r="G14" s="317"/>
      <c r="H14" s="317"/>
      <c r="I14" s="317"/>
      <c r="J14" s="317"/>
      <c r="K14" s="317"/>
      <c r="L14" s="317"/>
      <c r="M14" s="317"/>
      <c r="N14" s="317"/>
    </row>
    <row r="15" spans="1:14" ht="12.75" customHeight="1">
      <c r="A15" s="170" t="s">
        <v>177</v>
      </c>
      <c r="B15" s="178">
        <v>6.25</v>
      </c>
      <c r="C15" s="181">
        <f t="shared" si="0"/>
        <v>20</v>
      </c>
      <c r="D15" s="182"/>
      <c r="E15" s="317"/>
      <c r="F15" s="317"/>
      <c r="G15" s="317"/>
      <c r="H15" s="317"/>
      <c r="I15" s="317"/>
      <c r="J15" s="317"/>
      <c r="K15" s="317"/>
      <c r="L15" s="317"/>
      <c r="M15" s="317"/>
      <c r="N15" s="317"/>
    </row>
    <row r="16" spans="1:14" ht="15">
      <c r="A16" s="170" t="s">
        <v>171</v>
      </c>
      <c r="B16" s="178">
        <v>37.5</v>
      </c>
      <c r="C16" s="181">
        <f t="shared" si="0"/>
        <v>33.3333333333333</v>
      </c>
      <c r="D16" s="182"/>
      <c r="E16" s="317"/>
      <c r="F16" s="317"/>
      <c r="G16" s="317"/>
      <c r="H16" s="317"/>
      <c r="I16" s="317"/>
      <c r="J16" s="317"/>
      <c r="K16" s="317"/>
      <c r="L16" s="317"/>
      <c r="M16" s="317"/>
      <c r="N16" s="317"/>
    </row>
    <row r="17" spans="1:14" ht="15">
      <c r="A17" s="170" t="s">
        <v>180</v>
      </c>
      <c r="B17" s="178">
        <v>43.75</v>
      </c>
      <c r="C17" s="181">
        <f t="shared" si="0"/>
        <v>46.6666666666667</v>
      </c>
      <c r="D17" s="182"/>
      <c r="E17" s="317"/>
      <c r="F17" s="317"/>
      <c r="G17" s="317"/>
      <c r="H17" s="317"/>
      <c r="I17" s="317"/>
      <c r="J17" s="317"/>
      <c r="K17" s="317"/>
      <c r="L17" s="317"/>
      <c r="M17" s="317"/>
      <c r="N17" s="317"/>
    </row>
    <row r="18" spans="1:14" ht="12.75" customHeight="1">
      <c r="A18" s="170" t="s">
        <v>172</v>
      </c>
      <c r="B18" s="178">
        <v>93.75</v>
      </c>
      <c r="C18" s="181">
        <f t="shared" si="0"/>
        <v>80</v>
      </c>
      <c r="D18" s="182"/>
      <c r="E18" s="317"/>
      <c r="F18" s="317"/>
      <c r="G18" s="317"/>
      <c r="H18" s="317"/>
      <c r="I18" s="317"/>
      <c r="J18" s="317"/>
      <c r="K18" s="317"/>
      <c r="L18" s="317"/>
      <c r="M18" s="317"/>
      <c r="N18" s="317"/>
    </row>
    <row r="19" spans="1:14" ht="15">
      <c r="A19" s="174" t="s">
        <v>1</v>
      </c>
      <c r="B19" s="180" t="s">
        <v>341</v>
      </c>
      <c r="C19" s="180" t="s">
        <v>300</v>
      </c>
      <c r="D19" s="176"/>
      <c r="E19" s="317"/>
      <c r="F19" s="317"/>
      <c r="G19" s="317"/>
      <c r="H19" s="317"/>
      <c r="I19" s="317"/>
      <c r="J19" s="317"/>
      <c r="K19" s="317"/>
      <c r="L19" s="317"/>
      <c r="M19" s="317"/>
      <c r="N19" s="317"/>
    </row>
    <row r="20" spans="1:14" ht="15">
      <c r="A20" s="172" t="s">
        <v>15</v>
      </c>
      <c r="B20" s="177">
        <v>0</v>
      </c>
      <c r="C20" s="181">
        <f t="shared" ref="C20:C30" si="1">VLOOKUP(A20,$A$45:$D$55,3,0)</f>
        <v>0</v>
      </c>
      <c r="D20" s="179"/>
      <c r="E20" s="317"/>
      <c r="F20" s="317"/>
      <c r="G20" s="317"/>
      <c r="H20" s="317"/>
      <c r="I20" s="317"/>
      <c r="J20" s="317"/>
      <c r="K20" s="317"/>
      <c r="L20" s="317"/>
      <c r="M20" s="317"/>
      <c r="N20" s="317"/>
    </row>
    <row r="21" spans="1:14" ht="15" customHeight="1">
      <c r="A21" s="170" t="s">
        <v>175</v>
      </c>
      <c r="B21" s="177">
        <v>0</v>
      </c>
      <c r="C21" s="181">
        <f t="shared" si="1"/>
        <v>0</v>
      </c>
      <c r="D21" s="179"/>
      <c r="E21" s="317"/>
      <c r="F21" s="317"/>
      <c r="G21" s="317"/>
      <c r="H21" s="317"/>
      <c r="I21" s="317"/>
      <c r="J21" s="317"/>
      <c r="K21" s="317"/>
      <c r="L21" s="317"/>
      <c r="M21" s="317"/>
      <c r="N21" s="317"/>
    </row>
    <row r="22" spans="1:14" ht="15">
      <c r="A22" s="170" t="s">
        <v>181</v>
      </c>
      <c r="B22" s="177">
        <v>0</v>
      </c>
      <c r="C22" s="181">
        <f t="shared" si="1"/>
        <v>0</v>
      </c>
      <c r="D22" s="179"/>
      <c r="E22" s="317"/>
      <c r="F22" s="317"/>
      <c r="G22" s="317"/>
      <c r="H22" s="317"/>
      <c r="I22" s="317"/>
      <c r="J22" s="317"/>
      <c r="K22" s="317"/>
      <c r="L22" s="317"/>
      <c r="M22" s="317"/>
      <c r="N22" s="317"/>
    </row>
    <row r="23" spans="1:14" ht="15">
      <c r="A23" s="170" t="s">
        <v>179</v>
      </c>
      <c r="B23" s="177">
        <v>0</v>
      </c>
      <c r="C23" s="181">
        <f t="shared" si="1"/>
        <v>0</v>
      </c>
      <c r="D23" s="179"/>
      <c r="E23" s="317"/>
      <c r="F23" s="317"/>
      <c r="G23" s="317"/>
      <c r="H23" s="317"/>
      <c r="I23" s="317"/>
      <c r="J23" s="317"/>
      <c r="K23" s="317"/>
      <c r="L23" s="317"/>
      <c r="M23" s="317"/>
      <c r="N23" s="317"/>
    </row>
    <row r="24" spans="1:14" ht="12.75" customHeight="1">
      <c r="A24" s="170" t="s">
        <v>173</v>
      </c>
      <c r="B24" s="177">
        <v>0</v>
      </c>
      <c r="C24" s="181">
        <f t="shared" si="1"/>
        <v>0</v>
      </c>
      <c r="D24" s="179"/>
      <c r="E24" s="317"/>
      <c r="F24" s="317"/>
      <c r="G24" s="317"/>
      <c r="H24" s="317"/>
      <c r="I24" s="317"/>
      <c r="J24" s="317"/>
      <c r="K24" s="317"/>
      <c r="L24" s="317"/>
      <c r="M24" s="317"/>
      <c r="N24" s="317"/>
    </row>
    <row r="25" spans="1:14" ht="15">
      <c r="A25" s="170" t="s">
        <v>176</v>
      </c>
      <c r="B25" s="177">
        <v>0</v>
      </c>
      <c r="C25" s="181">
        <f t="shared" si="1"/>
        <v>11.1111111111111</v>
      </c>
      <c r="D25" s="179"/>
      <c r="E25" s="317"/>
      <c r="F25" s="317"/>
      <c r="G25" s="317"/>
      <c r="H25" s="317"/>
      <c r="I25" s="317"/>
      <c r="J25" s="317"/>
      <c r="K25" s="317"/>
      <c r="L25" s="317"/>
      <c r="M25" s="317"/>
      <c r="N25" s="317"/>
    </row>
    <row r="26" spans="1:14" ht="15">
      <c r="A26" s="170" t="s">
        <v>177</v>
      </c>
      <c r="B26" s="177">
        <v>0</v>
      </c>
      <c r="C26" s="181">
        <f t="shared" si="1"/>
        <v>11.1111111111111</v>
      </c>
      <c r="D26" s="179"/>
      <c r="E26" s="317"/>
      <c r="F26" s="317"/>
      <c r="G26" s="317"/>
      <c r="H26" s="317"/>
      <c r="I26" s="317"/>
      <c r="J26" s="317"/>
      <c r="K26" s="317"/>
      <c r="L26" s="317"/>
      <c r="M26" s="317"/>
      <c r="N26" s="317"/>
    </row>
    <row r="27" spans="1:14" ht="15">
      <c r="A27" s="170" t="s">
        <v>174</v>
      </c>
      <c r="B27" s="177">
        <v>0</v>
      </c>
      <c r="C27" s="181">
        <f t="shared" si="1"/>
        <v>11.1111111111111</v>
      </c>
      <c r="D27" s="179"/>
      <c r="E27" s="317"/>
      <c r="F27" s="317"/>
      <c r="G27" s="317"/>
      <c r="H27" s="317"/>
      <c r="I27" s="317"/>
      <c r="J27" s="317"/>
      <c r="K27" s="317"/>
      <c r="L27" s="317"/>
      <c r="M27" s="317"/>
      <c r="N27" s="317"/>
    </row>
    <row r="28" spans="1:14" ht="15">
      <c r="A28" s="170" t="s">
        <v>171</v>
      </c>
      <c r="B28" s="177">
        <v>0</v>
      </c>
      <c r="C28" s="181">
        <f t="shared" si="1"/>
        <v>11.1111111111111</v>
      </c>
      <c r="D28" s="179"/>
      <c r="E28" s="317"/>
      <c r="F28" s="317"/>
      <c r="G28" s="317"/>
      <c r="H28" s="317"/>
      <c r="I28" s="317"/>
      <c r="J28" s="317"/>
      <c r="K28" s="317"/>
      <c r="L28" s="317"/>
      <c r="M28" s="317"/>
      <c r="N28" s="317"/>
    </row>
    <row r="29" spans="1:14" ht="15">
      <c r="A29" s="170" t="s">
        <v>180</v>
      </c>
      <c r="B29" s="177">
        <v>16.6666666666667</v>
      </c>
      <c r="C29" s="181">
        <f t="shared" si="1"/>
        <v>22.2222222222222</v>
      </c>
      <c r="D29" s="179"/>
      <c r="E29" s="317"/>
      <c r="F29" s="317"/>
      <c r="G29" s="317"/>
      <c r="H29" s="317"/>
      <c r="I29" s="317"/>
      <c r="J29" s="317"/>
      <c r="K29" s="317"/>
      <c r="L29" s="317"/>
      <c r="M29" s="317"/>
      <c r="N29" s="317"/>
    </row>
    <row r="30" spans="1:14" ht="15">
      <c r="A30" s="170" t="s">
        <v>172</v>
      </c>
      <c r="B30" s="177">
        <v>16.6666666666667</v>
      </c>
      <c r="C30" s="181">
        <f t="shared" si="1"/>
        <v>55.5555555555556</v>
      </c>
      <c r="D30" s="179"/>
      <c r="E30" s="317"/>
      <c r="F30" s="317"/>
      <c r="G30" s="317"/>
      <c r="H30" s="317"/>
      <c r="I30" s="317"/>
      <c r="J30" s="317"/>
      <c r="K30" s="317"/>
      <c r="L30" s="317"/>
      <c r="M30" s="317"/>
      <c r="N30" s="317"/>
    </row>
    <row r="31" spans="1:14" ht="15">
      <c r="A31" s="174" t="s">
        <v>164</v>
      </c>
      <c r="B31" s="175" t="s">
        <v>341</v>
      </c>
      <c r="C31" s="175" t="s">
        <v>300</v>
      </c>
      <c r="D31" s="176"/>
      <c r="E31" s="317"/>
      <c r="F31" s="317"/>
      <c r="G31" s="317"/>
      <c r="H31" s="317"/>
      <c r="I31" s="317"/>
      <c r="J31" s="317"/>
      <c r="K31" s="317"/>
      <c r="L31" s="317"/>
      <c r="M31" s="317"/>
      <c r="N31" s="317"/>
    </row>
    <row r="32" spans="1:14" ht="15">
      <c r="A32" s="170" t="s">
        <v>181</v>
      </c>
      <c r="B32" s="177">
        <v>0</v>
      </c>
      <c r="C32" s="181">
        <f t="shared" ref="C32:C42" si="2">VLOOKUP(A32,$A$45:$D$55,4,0)</f>
        <v>0</v>
      </c>
      <c r="D32" s="179"/>
      <c r="E32" s="317"/>
      <c r="F32" s="317"/>
      <c r="G32" s="317"/>
      <c r="H32" s="317"/>
      <c r="I32" s="317"/>
      <c r="J32" s="317"/>
      <c r="K32" s="317"/>
      <c r="L32" s="317"/>
      <c r="M32" s="317"/>
      <c r="N32" s="317"/>
    </row>
    <row r="33" spans="1:14" ht="15">
      <c r="A33" s="170" t="s">
        <v>177</v>
      </c>
      <c r="B33" s="177">
        <v>0</v>
      </c>
      <c r="C33" s="181">
        <f t="shared" si="2"/>
        <v>0</v>
      </c>
      <c r="D33" s="179"/>
      <c r="E33" s="317"/>
      <c r="F33" s="319" t="s">
        <v>311</v>
      </c>
      <c r="G33" s="317"/>
      <c r="H33" s="317"/>
      <c r="I33" s="317"/>
      <c r="J33" s="317"/>
      <c r="K33" s="317"/>
      <c r="L33" s="317"/>
      <c r="M33" s="317"/>
      <c r="N33" s="317"/>
    </row>
    <row r="34" spans="1:14" ht="15">
      <c r="A34" s="170" t="s">
        <v>175</v>
      </c>
      <c r="B34" s="177">
        <v>0</v>
      </c>
      <c r="C34" s="181">
        <f t="shared" si="2"/>
        <v>0</v>
      </c>
      <c r="D34" s="179"/>
      <c r="E34" s="317"/>
      <c r="F34" s="317"/>
      <c r="G34" s="317"/>
      <c r="H34" s="317"/>
      <c r="I34" s="317"/>
      <c r="J34" s="317"/>
      <c r="K34" s="317"/>
      <c r="L34" s="317"/>
      <c r="M34" s="317"/>
      <c r="N34" s="317"/>
    </row>
    <row r="35" spans="1:14" ht="15">
      <c r="A35" s="170" t="s">
        <v>179</v>
      </c>
      <c r="B35" s="177">
        <v>0</v>
      </c>
      <c r="C35" s="181">
        <f t="shared" si="2"/>
        <v>0</v>
      </c>
      <c r="D35" s="179"/>
      <c r="E35" s="317"/>
      <c r="F35" s="317"/>
      <c r="G35" s="317"/>
      <c r="H35" s="317"/>
      <c r="I35" s="317"/>
      <c r="J35" s="317"/>
      <c r="K35" s="317"/>
      <c r="L35" s="317"/>
      <c r="M35" s="317"/>
      <c r="N35" s="317"/>
    </row>
    <row r="36" spans="1:14" ht="15">
      <c r="A36" s="170" t="s">
        <v>15</v>
      </c>
      <c r="B36" s="177">
        <v>25</v>
      </c>
      <c r="C36" s="181">
        <f t="shared" si="2"/>
        <v>0</v>
      </c>
      <c r="D36" s="179"/>
      <c r="E36" s="317"/>
      <c r="F36" s="317"/>
      <c r="G36" s="317"/>
      <c r="H36" s="317"/>
      <c r="I36" s="317"/>
      <c r="J36" s="317"/>
      <c r="K36" s="317"/>
      <c r="L36" s="317"/>
      <c r="M36" s="317"/>
      <c r="N36" s="317"/>
    </row>
    <row r="37" spans="1:14" ht="15">
      <c r="A37" s="170" t="s">
        <v>174</v>
      </c>
      <c r="B37" s="177">
        <v>0</v>
      </c>
      <c r="C37" s="181">
        <f t="shared" si="2"/>
        <v>20</v>
      </c>
      <c r="D37" s="179"/>
      <c r="E37" s="317"/>
      <c r="F37" s="317"/>
      <c r="G37" s="317"/>
      <c r="H37" s="317"/>
      <c r="I37" s="317"/>
      <c r="J37" s="317"/>
      <c r="K37" s="317"/>
      <c r="L37" s="317"/>
      <c r="M37" s="317"/>
      <c r="N37" s="317"/>
    </row>
    <row r="38" spans="1:14" ht="15">
      <c r="A38" s="170" t="s">
        <v>173</v>
      </c>
      <c r="B38" s="177">
        <v>0</v>
      </c>
      <c r="C38" s="181">
        <f t="shared" si="2"/>
        <v>20</v>
      </c>
      <c r="D38" s="179"/>
      <c r="E38" s="317"/>
      <c r="F38" s="317"/>
      <c r="G38" s="317"/>
      <c r="H38" s="317"/>
      <c r="I38" s="317"/>
      <c r="J38" s="317"/>
      <c r="K38" s="317"/>
      <c r="L38" s="317"/>
      <c r="M38" s="317"/>
      <c r="N38" s="317"/>
    </row>
    <row r="39" spans="1:14" ht="15">
      <c r="A39" s="170" t="s">
        <v>176</v>
      </c>
      <c r="B39" s="177">
        <v>25</v>
      </c>
      <c r="C39" s="181">
        <f t="shared" si="2"/>
        <v>20</v>
      </c>
      <c r="D39" s="179"/>
      <c r="E39" s="317"/>
      <c r="F39" s="317"/>
      <c r="G39" s="317"/>
      <c r="H39" s="317"/>
      <c r="I39" s="317"/>
      <c r="J39" s="317"/>
      <c r="K39" s="317"/>
      <c r="L39" s="317"/>
      <c r="M39" s="317"/>
      <c r="N39" s="317"/>
    </row>
    <row r="40" spans="1:14" ht="15">
      <c r="A40" s="170" t="s">
        <v>180</v>
      </c>
      <c r="B40" s="177">
        <v>50</v>
      </c>
      <c r="C40" s="181">
        <f t="shared" si="2"/>
        <v>20</v>
      </c>
      <c r="D40" s="179"/>
      <c r="E40" s="317"/>
      <c r="F40" s="317"/>
      <c r="G40" s="317"/>
      <c r="H40" s="317"/>
      <c r="I40" s="317"/>
      <c r="J40" s="317"/>
      <c r="K40" s="317"/>
      <c r="L40" s="317"/>
      <c r="M40" s="317"/>
      <c r="N40" s="317"/>
    </row>
    <row r="41" spans="1:14" ht="15">
      <c r="A41" s="170" t="s">
        <v>171</v>
      </c>
      <c r="B41" s="177">
        <v>50</v>
      </c>
      <c r="C41" s="181">
        <f t="shared" si="2"/>
        <v>60</v>
      </c>
      <c r="D41" s="179"/>
      <c r="E41" s="317"/>
      <c r="F41" s="317"/>
      <c r="G41" s="317"/>
      <c r="H41" s="317"/>
      <c r="I41" s="317"/>
      <c r="J41" s="317"/>
      <c r="K41" s="317"/>
      <c r="L41" s="317"/>
      <c r="M41" s="317"/>
      <c r="N41" s="317"/>
    </row>
    <row r="42" spans="1:14" ht="15">
      <c r="A42" s="170" t="s">
        <v>172</v>
      </c>
      <c r="B42" s="177">
        <v>100</v>
      </c>
      <c r="C42" s="181">
        <f t="shared" si="2"/>
        <v>100</v>
      </c>
      <c r="D42" s="179"/>
      <c r="E42" s="317"/>
      <c r="F42" s="317"/>
      <c r="G42" s="317"/>
      <c r="H42" s="317"/>
      <c r="I42" s="317"/>
      <c r="J42" s="317"/>
      <c r="K42" s="317"/>
      <c r="L42" s="317"/>
      <c r="M42" s="317"/>
      <c r="N42" s="317"/>
    </row>
    <row r="43" spans="1:14" ht="15">
      <c r="E43" s="317"/>
      <c r="F43" s="317"/>
      <c r="G43" s="317"/>
      <c r="H43" s="317"/>
      <c r="I43" s="317"/>
      <c r="J43" s="317"/>
      <c r="K43" s="317"/>
      <c r="L43" s="317"/>
      <c r="M43" s="317"/>
      <c r="N43" s="317"/>
    </row>
    <row r="44" spans="1:14" ht="15">
      <c r="A44" s="183" t="s">
        <v>184</v>
      </c>
      <c r="E44" s="317"/>
      <c r="F44" s="317"/>
      <c r="G44" s="317"/>
      <c r="H44" s="317"/>
      <c r="I44" s="317"/>
      <c r="J44" s="317"/>
      <c r="K44" s="317"/>
      <c r="L44" s="317"/>
      <c r="M44" s="317"/>
      <c r="N44" s="317"/>
    </row>
    <row r="45" spans="1:14" ht="15">
      <c r="A45" s="170" t="s">
        <v>172</v>
      </c>
      <c r="B45" s="172">
        <v>80</v>
      </c>
      <c r="C45" s="172">
        <v>55.5555555555556</v>
      </c>
      <c r="D45" s="172">
        <v>100</v>
      </c>
      <c r="E45" s="317"/>
      <c r="F45" s="317"/>
      <c r="G45" s="317"/>
      <c r="H45" s="317"/>
      <c r="I45" s="317"/>
      <c r="J45" s="317"/>
      <c r="K45" s="317"/>
      <c r="L45" s="317"/>
      <c r="M45" s="317"/>
      <c r="N45" s="317"/>
    </row>
    <row r="46" spans="1:14" ht="15">
      <c r="A46" s="170" t="s">
        <v>177</v>
      </c>
      <c r="B46" s="172">
        <v>20</v>
      </c>
      <c r="C46" s="172">
        <v>11.1111111111111</v>
      </c>
      <c r="D46" s="172">
        <v>0</v>
      </c>
      <c r="E46" s="317"/>
      <c r="F46" s="317"/>
      <c r="G46" s="317"/>
      <c r="H46" s="317"/>
      <c r="I46" s="317"/>
      <c r="J46" s="317"/>
      <c r="K46" s="317"/>
      <c r="L46" s="317"/>
      <c r="M46" s="317"/>
      <c r="N46" s="317"/>
    </row>
    <row r="47" spans="1:14" ht="15">
      <c r="A47" s="170" t="s">
        <v>181</v>
      </c>
      <c r="B47" s="172">
        <v>13.3333333333333</v>
      </c>
      <c r="C47" s="172">
        <v>0</v>
      </c>
      <c r="D47" s="172">
        <v>0</v>
      </c>
      <c r="E47" s="317"/>
      <c r="F47" s="317"/>
      <c r="G47" s="317"/>
      <c r="H47" s="317"/>
      <c r="I47" s="317"/>
      <c r="J47" s="317"/>
      <c r="K47" s="317"/>
      <c r="L47" s="317"/>
      <c r="M47" s="317"/>
      <c r="N47" s="317"/>
    </row>
    <row r="48" spans="1:14" ht="15">
      <c r="A48" s="170" t="s">
        <v>176</v>
      </c>
      <c r="B48" s="172">
        <v>6.6666666666666696</v>
      </c>
      <c r="C48" s="172">
        <v>11.1111111111111</v>
      </c>
      <c r="D48" s="172">
        <v>20</v>
      </c>
      <c r="E48" s="317"/>
      <c r="F48" s="317"/>
      <c r="G48" s="317"/>
      <c r="H48" s="317"/>
      <c r="I48" s="317"/>
      <c r="J48" s="317"/>
      <c r="K48" s="317"/>
      <c r="L48" s="317"/>
      <c r="M48" s="317"/>
      <c r="N48" s="317"/>
    </row>
    <row r="49" spans="1:14" ht="15">
      <c r="A49" s="170" t="s">
        <v>180</v>
      </c>
      <c r="B49" s="172">
        <v>46.6666666666667</v>
      </c>
      <c r="C49" s="172">
        <v>22.2222222222222</v>
      </c>
      <c r="D49" s="172">
        <v>20</v>
      </c>
      <c r="E49" s="317"/>
      <c r="F49" s="317"/>
      <c r="G49" s="317"/>
      <c r="H49" s="317"/>
      <c r="I49" s="317"/>
      <c r="J49" s="317"/>
      <c r="K49" s="317"/>
      <c r="L49" s="317"/>
      <c r="M49" s="317"/>
      <c r="N49" s="317"/>
    </row>
    <row r="50" spans="1:14" ht="15">
      <c r="A50" s="170" t="s">
        <v>175</v>
      </c>
      <c r="B50" s="172">
        <v>6.6666666666666696</v>
      </c>
      <c r="C50" s="172">
        <v>0</v>
      </c>
      <c r="D50" s="172">
        <v>0</v>
      </c>
      <c r="E50" s="317"/>
      <c r="F50" s="317"/>
      <c r="G50" s="317"/>
      <c r="H50" s="317"/>
      <c r="I50" s="317"/>
      <c r="J50" s="317"/>
      <c r="K50" s="317"/>
      <c r="L50" s="317"/>
      <c r="M50" s="317"/>
      <c r="N50" s="317"/>
    </row>
    <row r="51" spans="1:14" ht="15">
      <c r="A51" s="170" t="s">
        <v>179</v>
      </c>
      <c r="B51" s="172">
        <v>6.6666666666666696</v>
      </c>
      <c r="C51" s="172">
        <v>0</v>
      </c>
      <c r="D51" s="172">
        <v>0</v>
      </c>
      <c r="E51" s="317"/>
      <c r="F51" s="317"/>
      <c r="G51" s="317"/>
      <c r="H51" s="317"/>
      <c r="I51" s="317"/>
      <c r="J51" s="317"/>
      <c r="K51" s="317"/>
      <c r="L51" s="317"/>
      <c r="M51" s="317"/>
      <c r="N51" s="317"/>
    </row>
    <row r="52" spans="1:14" ht="15">
      <c r="A52" s="170" t="s">
        <v>174</v>
      </c>
      <c r="B52" s="172">
        <v>0</v>
      </c>
      <c r="C52" s="172">
        <v>11.1111111111111</v>
      </c>
      <c r="D52" s="172">
        <v>20</v>
      </c>
      <c r="E52" s="317"/>
      <c r="F52" s="317"/>
      <c r="G52" s="317"/>
      <c r="H52" s="317"/>
      <c r="I52" s="317"/>
      <c r="J52" s="317"/>
      <c r="K52" s="317"/>
      <c r="L52" s="317"/>
      <c r="M52" s="317"/>
      <c r="N52" s="317"/>
    </row>
    <row r="53" spans="1:14" ht="15">
      <c r="A53" s="170" t="s">
        <v>173</v>
      </c>
      <c r="B53" s="172">
        <v>0</v>
      </c>
      <c r="C53" s="172">
        <v>0</v>
      </c>
      <c r="D53" s="172">
        <v>20</v>
      </c>
      <c r="E53" s="317"/>
      <c r="F53" s="317"/>
      <c r="G53" s="317"/>
      <c r="H53" s="317"/>
      <c r="I53" s="317"/>
      <c r="J53" s="317"/>
      <c r="K53" s="317"/>
      <c r="L53" s="317"/>
      <c r="M53" s="317"/>
      <c r="N53" s="317"/>
    </row>
    <row r="54" spans="1:14" ht="15">
      <c r="A54" s="170" t="s">
        <v>171</v>
      </c>
      <c r="B54" s="172">
        <v>33.3333333333333</v>
      </c>
      <c r="C54" s="172">
        <v>11.1111111111111</v>
      </c>
      <c r="D54" s="172">
        <v>60</v>
      </c>
      <c r="E54" s="317"/>
      <c r="F54" s="317"/>
      <c r="G54" s="317"/>
      <c r="H54" s="317"/>
      <c r="I54" s="317"/>
      <c r="J54" s="317"/>
      <c r="K54" s="317"/>
      <c r="L54" s="317"/>
      <c r="M54" s="317"/>
      <c r="N54" s="317"/>
    </row>
    <row r="55" spans="1:14" ht="15">
      <c r="A55" s="170" t="s">
        <v>15</v>
      </c>
      <c r="B55" s="172">
        <v>0</v>
      </c>
      <c r="C55" s="172">
        <v>0</v>
      </c>
      <c r="D55" s="172">
        <v>0</v>
      </c>
      <c r="E55" s="317"/>
      <c r="F55" s="317"/>
      <c r="G55" s="317"/>
      <c r="H55" s="317"/>
      <c r="I55" s="317"/>
      <c r="J55" s="317"/>
      <c r="K55" s="317"/>
      <c r="L55" s="317"/>
      <c r="M55" s="317"/>
      <c r="N55" s="317"/>
    </row>
    <row r="56" spans="1:14" ht="15">
      <c r="A56" s="170"/>
      <c r="E56" s="317"/>
      <c r="F56" s="319" t="s">
        <v>312</v>
      </c>
      <c r="G56" s="317"/>
      <c r="H56" s="317"/>
      <c r="I56" s="317"/>
      <c r="J56" s="317"/>
      <c r="K56" s="317"/>
      <c r="L56" s="317"/>
      <c r="M56" s="317"/>
      <c r="N56" s="317"/>
    </row>
    <row r="57" spans="1:14" ht="15">
      <c r="B57" s="236"/>
      <c r="E57" s="317"/>
      <c r="F57" s="317"/>
      <c r="G57" s="317"/>
      <c r="H57" s="317"/>
      <c r="I57" s="317"/>
      <c r="J57" s="317"/>
      <c r="K57" s="317"/>
      <c r="L57" s="317"/>
      <c r="M57" s="317"/>
      <c r="N57" s="317"/>
    </row>
    <row r="58" spans="1:14" ht="15">
      <c r="B58" s="236"/>
      <c r="E58" s="317"/>
      <c r="F58" s="317"/>
      <c r="G58" s="317"/>
      <c r="H58" s="317"/>
      <c r="I58" s="317"/>
      <c r="J58" s="317"/>
      <c r="K58" s="317"/>
      <c r="L58" s="317"/>
      <c r="M58" s="317"/>
      <c r="N58" s="317"/>
    </row>
    <row r="59" spans="1:14" ht="15">
      <c r="A59" s="172">
        <v>100</v>
      </c>
      <c r="B59" s="236"/>
      <c r="E59" s="317"/>
      <c r="F59" s="317"/>
      <c r="G59" s="317"/>
      <c r="H59" s="317"/>
      <c r="I59" s="317"/>
      <c r="J59" s="317"/>
      <c r="K59" s="317"/>
      <c r="L59" s="317"/>
      <c r="M59" s="317"/>
      <c r="N59" s="317"/>
    </row>
    <row r="60" spans="1:14" ht="15">
      <c r="B60" s="236"/>
      <c r="E60" s="317"/>
      <c r="F60" s="317"/>
      <c r="G60" s="317"/>
      <c r="H60" s="317"/>
      <c r="I60" s="317"/>
      <c r="J60" s="317"/>
      <c r="K60" s="317"/>
      <c r="L60" s="317"/>
      <c r="M60" s="317"/>
      <c r="N60" s="317"/>
    </row>
    <row r="61" spans="1:14" ht="15">
      <c r="B61" s="236"/>
      <c r="E61" s="317"/>
      <c r="F61" s="317"/>
      <c r="G61" s="317"/>
      <c r="H61" s="317"/>
      <c r="I61" s="317"/>
      <c r="J61" s="317"/>
      <c r="K61" s="317"/>
      <c r="L61" s="317"/>
      <c r="M61" s="317"/>
      <c r="N61" s="317"/>
    </row>
    <row r="62" spans="1:14" ht="15">
      <c r="B62" s="236"/>
      <c r="E62" s="317"/>
      <c r="F62" s="317"/>
      <c r="G62" s="317"/>
      <c r="H62" s="317"/>
      <c r="I62" s="317"/>
      <c r="J62" s="317"/>
      <c r="K62" s="317"/>
      <c r="L62" s="317"/>
      <c r="M62" s="317"/>
      <c r="N62" s="317"/>
    </row>
    <row r="63" spans="1:14" ht="15">
      <c r="B63" s="236"/>
      <c r="E63" s="317"/>
      <c r="F63" s="317"/>
      <c r="G63" s="317"/>
      <c r="H63" s="317"/>
      <c r="I63" s="317"/>
      <c r="J63" s="317"/>
      <c r="K63" s="317"/>
      <c r="L63" s="317"/>
      <c r="M63" s="317"/>
      <c r="N63" s="317"/>
    </row>
    <row r="64" spans="1:14" ht="15">
      <c r="B64" s="236"/>
      <c r="E64" s="317"/>
      <c r="F64" s="317"/>
      <c r="G64" s="317"/>
      <c r="H64" s="317"/>
      <c r="I64" s="317"/>
      <c r="J64" s="317"/>
      <c r="K64" s="317"/>
      <c r="L64" s="317"/>
      <c r="M64" s="317"/>
      <c r="N64" s="317"/>
    </row>
    <row r="65" spans="2:14" ht="15">
      <c r="B65" s="236"/>
      <c r="E65" s="317"/>
      <c r="F65" s="317"/>
      <c r="G65" s="317"/>
      <c r="H65" s="317"/>
      <c r="I65" s="317"/>
      <c r="J65" s="317"/>
      <c r="K65" s="317"/>
      <c r="L65" s="317"/>
      <c r="M65" s="317"/>
      <c r="N65" s="317"/>
    </row>
    <row r="66" spans="2:14" ht="15">
      <c r="B66" s="236"/>
      <c r="E66" s="317"/>
      <c r="F66" s="317"/>
      <c r="G66" s="317"/>
      <c r="H66" s="317"/>
      <c r="I66" s="317"/>
      <c r="J66" s="317"/>
      <c r="K66" s="317"/>
      <c r="L66" s="317"/>
      <c r="M66" s="317"/>
      <c r="N66" s="317"/>
    </row>
    <row r="67" spans="2:14" ht="15">
      <c r="B67" s="236"/>
      <c r="E67" s="317"/>
      <c r="F67" s="317"/>
      <c r="G67" s="317"/>
      <c r="H67" s="317"/>
      <c r="I67" s="317"/>
      <c r="J67" s="317"/>
      <c r="K67" s="317"/>
      <c r="L67" s="317"/>
      <c r="M67" s="317"/>
      <c r="N67" s="317"/>
    </row>
    <row r="68" spans="2:14" ht="15">
      <c r="B68" s="154"/>
      <c r="E68" s="317"/>
      <c r="F68" s="317"/>
      <c r="G68" s="317"/>
      <c r="H68" s="317"/>
      <c r="I68" s="317"/>
      <c r="J68" s="317"/>
      <c r="K68" s="317"/>
      <c r="L68" s="317"/>
      <c r="M68" s="317"/>
      <c r="N68" s="317"/>
    </row>
    <row r="69" spans="2:14" ht="15">
      <c r="E69" s="317"/>
      <c r="F69" s="317"/>
      <c r="G69" s="317"/>
      <c r="H69" s="317"/>
      <c r="I69" s="317"/>
      <c r="J69" s="317"/>
      <c r="K69" s="317"/>
      <c r="L69" s="317"/>
      <c r="M69" s="317"/>
      <c r="N69" s="317"/>
    </row>
    <row r="70" spans="2:14" ht="15">
      <c r="E70" s="317"/>
      <c r="F70" s="317"/>
      <c r="G70" s="317"/>
      <c r="H70" s="317"/>
      <c r="I70" s="317"/>
      <c r="J70" s="317"/>
      <c r="K70" s="317"/>
      <c r="L70" s="317"/>
      <c r="M70" s="317"/>
      <c r="N70" s="317"/>
    </row>
    <row r="71" spans="2:14" ht="15">
      <c r="E71" s="317"/>
      <c r="F71" s="317"/>
      <c r="G71" s="317"/>
      <c r="H71" s="317"/>
      <c r="I71" s="317"/>
      <c r="J71" s="317"/>
      <c r="K71" s="317"/>
      <c r="L71" s="317"/>
      <c r="M71" s="317"/>
      <c r="N71" s="317"/>
    </row>
    <row r="72" spans="2:14" ht="15">
      <c r="E72" s="317"/>
      <c r="F72" s="317"/>
      <c r="G72" s="317"/>
      <c r="H72" s="317"/>
      <c r="I72" s="317"/>
      <c r="J72" s="317"/>
      <c r="K72" s="317"/>
      <c r="L72" s="317"/>
      <c r="M72" s="317"/>
      <c r="N72" s="317"/>
    </row>
    <row r="73" spans="2:14" ht="15">
      <c r="E73" s="317"/>
      <c r="F73" s="317"/>
      <c r="G73" s="317"/>
      <c r="H73" s="317"/>
      <c r="I73" s="317"/>
      <c r="J73" s="317"/>
      <c r="K73" s="317"/>
      <c r="L73" s="317"/>
      <c r="M73" s="317"/>
      <c r="N73" s="317"/>
    </row>
    <row r="74" spans="2:14" ht="15">
      <c r="E74" s="317"/>
      <c r="F74" s="317"/>
      <c r="G74" s="317"/>
      <c r="H74" s="317"/>
      <c r="I74" s="317"/>
      <c r="J74" s="317"/>
      <c r="K74" s="317"/>
      <c r="L74" s="317"/>
      <c r="M74" s="317"/>
      <c r="N74" s="317"/>
    </row>
    <row r="75" spans="2:14" ht="15">
      <c r="E75" s="317"/>
      <c r="F75" s="317"/>
      <c r="G75" s="317"/>
      <c r="H75" s="317"/>
      <c r="I75" s="317"/>
      <c r="J75" s="317"/>
      <c r="K75" s="317"/>
      <c r="L75" s="317"/>
      <c r="M75" s="317"/>
      <c r="N75" s="317"/>
    </row>
    <row r="76" spans="2:14" ht="15">
      <c r="E76" s="317"/>
      <c r="F76" s="317"/>
      <c r="G76" s="317"/>
      <c r="H76" s="317"/>
      <c r="I76" s="317"/>
      <c r="J76" s="317"/>
      <c r="K76" s="317"/>
      <c r="L76" s="317"/>
      <c r="M76" s="317"/>
      <c r="N76" s="317"/>
    </row>
    <row r="77" spans="2:14" ht="15">
      <c r="E77" s="317"/>
      <c r="F77" s="317"/>
      <c r="G77" s="317"/>
      <c r="H77" s="317"/>
      <c r="I77" s="317"/>
      <c r="J77" s="317"/>
      <c r="K77" s="317"/>
      <c r="L77" s="317"/>
      <c r="M77" s="317"/>
      <c r="N77" s="317"/>
    </row>
    <row r="78" spans="2:14" ht="15">
      <c r="E78" s="317"/>
      <c r="F78" s="317"/>
      <c r="G78" s="317"/>
      <c r="H78" s="317"/>
      <c r="I78" s="317"/>
      <c r="J78" s="317"/>
      <c r="K78" s="317"/>
      <c r="L78" s="317"/>
      <c r="M78" s="317"/>
      <c r="N78" s="317"/>
    </row>
    <row r="79" spans="2:14" ht="15">
      <c r="E79" s="245" t="s">
        <v>338</v>
      </c>
      <c r="F79" s="317"/>
      <c r="G79" s="317"/>
      <c r="H79" s="317"/>
      <c r="I79" s="317"/>
      <c r="J79" s="317"/>
      <c r="K79" s="317"/>
      <c r="L79" s="317"/>
      <c r="M79" s="317"/>
      <c r="N79" s="317"/>
    </row>
    <row r="80" spans="2:14" ht="15">
      <c r="E80" s="317"/>
      <c r="F80" s="317"/>
      <c r="G80" s="317"/>
      <c r="H80" s="317"/>
      <c r="I80" s="317"/>
      <c r="J80" s="317"/>
      <c r="K80" s="317"/>
      <c r="L80" s="317"/>
      <c r="M80" s="317"/>
      <c r="N80" s="317"/>
    </row>
    <row r="81" spans="5:14" ht="15">
      <c r="E81" s="317"/>
      <c r="F81" s="317"/>
      <c r="G81" s="317"/>
      <c r="H81" s="317"/>
      <c r="I81" s="317"/>
      <c r="J81" s="317"/>
      <c r="K81" s="317"/>
      <c r="L81" s="317"/>
      <c r="M81" s="317"/>
      <c r="N81" s="317"/>
    </row>
    <row r="82" spans="5:14" ht="15">
      <c r="E82" s="317"/>
      <c r="F82" s="317"/>
      <c r="G82" s="317"/>
      <c r="H82" s="317"/>
      <c r="I82" s="317"/>
      <c r="J82" s="317"/>
      <c r="K82" s="317"/>
      <c r="L82" s="317"/>
      <c r="M82" s="317"/>
      <c r="N82" s="317"/>
    </row>
    <row r="87" spans="5:14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J47"/>
  <sheetViews>
    <sheetView view="pageBreakPreview" topLeftCell="I1" zoomScale="90" zoomScaleNormal="90" zoomScaleSheetLayoutView="90" workbookViewId="0">
      <selection activeCell="J6" sqref="J6"/>
    </sheetView>
  </sheetViews>
  <sheetFormatPr baseColWidth="10" defaultColWidth="11.42578125" defaultRowHeight="14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10">
      <c r="A1" s="189" t="s">
        <v>187</v>
      </c>
    </row>
    <row r="2" spans="1:10">
      <c r="B2" s="15" t="s">
        <v>138</v>
      </c>
    </row>
    <row r="3" spans="1:10">
      <c r="A3" s="15" t="s">
        <v>0</v>
      </c>
    </row>
    <row r="4" spans="1:10" ht="15">
      <c r="A4" s="15" t="s">
        <v>1</v>
      </c>
      <c r="B4" s="18" t="s">
        <v>276</v>
      </c>
    </row>
    <row r="5" spans="1:10">
      <c r="A5" s="15" t="s">
        <v>16</v>
      </c>
    </row>
    <row r="6" spans="1:10" ht="15">
      <c r="A6" s="18"/>
      <c r="J6" s="18" t="s">
        <v>323</v>
      </c>
    </row>
    <row r="7" spans="1:10" ht="15">
      <c r="A7" s="18" t="s">
        <v>186</v>
      </c>
      <c r="B7" s="190" t="s">
        <v>0</v>
      </c>
      <c r="C7" s="190" t="s">
        <v>1</v>
      </c>
      <c r="D7" s="190" t="s">
        <v>16</v>
      </c>
      <c r="E7" s="95" t="s">
        <v>185</v>
      </c>
    </row>
    <row r="8" spans="1:10">
      <c r="A8" s="191" t="s">
        <v>12</v>
      </c>
      <c r="B8" s="15">
        <v>0</v>
      </c>
      <c r="C8" s="15">
        <v>0</v>
      </c>
      <c r="D8" s="15">
        <v>0</v>
      </c>
      <c r="E8" s="161">
        <v>0</v>
      </c>
    </row>
    <row r="9" spans="1:10">
      <c r="A9" s="191" t="s">
        <v>11</v>
      </c>
      <c r="B9" s="15">
        <v>0</v>
      </c>
      <c r="C9" s="15">
        <v>0</v>
      </c>
      <c r="D9" s="15">
        <v>0</v>
      </c>
      <c r="E9" s="161">
        <v>0</v>
      </c>
    </row>
    <row r="10" spans="1:10">
      <c r="A10" s="191" t="s">
        <v>13</v>
      </c>
      <c r="B10" s="15">
        <v>0</v>
      </c>
      <c r="C10" s="15">
        <v>0</v>
      </c>
      <c r="D10" s="15">
        <v>0</v>
      </c>
      <c r="E10" s="161">
        <v>0</v>
      </c>
    </row>
    <row r="11" spans="1:10">
      <c r="A11" s="15" t="s">
        <v>182</v>
      </c>
      <c r="B11" s="15">
        <v>0</v>
      </c>
      <c r="C11" s="15">
        <v>0</v>
      </c>
      <c r="D11" s="15">
        <v>0</v>
      </c>
      <c r="E11" s="161">
        <v>0</v>
      </c>
    </row>
    <row r="12" spans="1:10">
      <c r="A12" s="191" t="s">
        <v>178</v>
      </c>
      <c r="B12" s="15">
        <v>3.125</v>
      </c>
      <c r="C12" s="15">
        <v>0</v>
      </c>
      <c r="D12" s="15">
        <v>7.6923076923076898</v>
      </c>
      <c r="E12" s="161">
        <v>10.81730769230769</v>
      </c>
    </row>
    <row r="13" spans="1:10">
      <c r="A13" s="191" t="s">
        <v>10</v>
      </c>
      <c r="B13" s="15">
        <v>6.25</v>
      </c>
      <c r="C13" s="15">
        <v>0</v>
      </c>
      <c r="D13" s="15">
        <v>7.6923076923076898</v>
      </c>
      <c r="E13" s="161">
        <v>13.94230769230769</v>
      </c>
    </row>
    <row r="14" spans="1:10">
      <c r="A14" s="191" t="s">
        <v>9</v>
      </c>
      <c r="B14" s="15">
        <v>9.375</v>
      </c>
      <c r="C14" s="15">
        <v>0</v>
      </c>
      <c r="D14" s="15">
        <v>7.6923076923076898</v>
      </c>
      <c r="E14" s="161">
        <v>17.06730769230769</v>
      </c>
    </row>
    <row r="15" spans="1:10">
      <c r="A15" s="191" t="s">
        <v>183</v>
      </c>
      <c r="B15" s="15">
        <v>3.125</v>
      </c>
      <c r="C15" s="15">
        <v>0</v>
      </c>
      <c r="D15" s="15">
        <v>15.384615384615399</v>
      </c>
      <c r="E15" s="161">
        <v>18.509615384615401</v>
      </c>
    </row>
    <row r="16" spans="1:10">
      <c r="A16" s="191" t="s">
        <v>7</v>
      </c>
      <c r="B16" s="15">
        <v>9.375</v>
      </c>
      <c r="C16" s="15">
        <v>0</v>
      </c>
      <c r="D16" s="15">
        <v>15.384615384615399</v>
      </c>
      <c r="E16" s="161">
        <v>24.759615384615401</v>
      </c>
    </row>
    <row r="17" spans="1:10">
      <c r="A17" s="191" t="s">
        <v>6</v>
      </c>
      <c r="B17" s="15">
        <v>15.625</v>
      </c>
      <c r="C17" s="15">
        <v>20</v>
      </c>
      <c r="D17" s="15">
        <v>7.6923076923076898</v>
      </c>
      <c r="E17" s="161">
        <v>43.317307692307693</v>
      </c>
    </row>
    <row r="18" spans="1:10">
      <c r="A18" s="191" t="s">
        <v>8</v>
      </c>
      <c r="B18" s="15">
        <v>25</v>
      </c>
      <c r="C18" s="15">
        <v>20</v>
      </c>
      <c r="D18" s="15">
        <v>23.076923076923102</v>
      </c>
      <c r="E18" s="161">
        <v>68.076923076923094</v>
      </c>
    </row>
    <row r="19" spans="1:10">
      <c r="A19" s="191" t="s">
        <v>14</v>
      </c>
      <c r="B19" s="15">
        <v>28.125</v>
      </c>
      <c r="C19" s="15">
        <v>60</v>
      </c>
      <c r="D19" s="15">
        <v>15.384615384615399</v>
      </c>
      <c r="E19" s="161">
        <v>103.5096153846154</v>
      </c>
    </row>
    <row r="20" spans="1:10">
      <c r="B20" s="193"/>
    </row>
    <row r="21" spans="1:10" ht="15">
      <c r="A21" s="183" t="s">
        <v>184</v>
      </c>
      <c r="B21" s="193"/>
    </row>
    <row r="22" spans="1:10" ht="15">
      <c r="B22" s="190" t="s">
        <v>0</v>
      </c>
      <c r="C22" s="190" t="s">
        <v>1</v>
      </c>
      <c r="D22" s="190" t="s">
        <v>16</v>
      </c>
      <c r="F22" s="19"/>
    </row>
    <row r="23" spans="1:10">
      <c r="A23" s="191" t="s">
        <v>6</v>
      </c>
      <c r="B23" s="15">
        <v>15.625</v>
      </c>
      <c r="C23" s="15">
        <v>20</v>
      </c>
      <c r="D23" s="15">
        <v>7.6923076923076898</v>
      </c>
      <c r="E23" s="161">
        <f t="shared" ref="E23:E34" si="0">+SUM(B23:D23)</f>
        <v>43.317307692307693</v>
      </c>
      <c r="F23" s="19"/>
    </row>
    <row r="24" spans="1:10">
      <c r="A24" s="191" t="s">
        <v>8</v>
      </c>
      <c r="B24" s="15">
        <v>25</v>
      </c>
      <c r="C24" s="15">
        <v>20</v>
      </c>
      <c r="D24" s="15">
        <v>23.076923076923102</v>
      </c>
      <c r="E24" s="161">
        <f t="shared" si="0"/>
        <v>68.076923076923094</v>
      </c>
      <c r="F24" s="19"/>
    </row>
    <row r="25" spans="1:10">
      <c r="A25" s="191" t="s">
        <v>7</v>
      </c>
      <c r="B25" s="15">
        <v>9.375</v>
      </c>
      <c r="C25" s="15">
        <v>0</v>
      </c>
      <c r="D25" s="15">
        <v>15.384615384615399</v>
      </c>
      <c r="E25" s="161">
        <f t="shared" si="0"/>
        <v>24.759615384615401</v>
      </c>
      <c r="F25" s="19"/>
    </row>
    <row r="26" spans="1:10">
      <c r="A26" s="191" t="s">
        <v>9</v>
      </c>
      <c r="B26" s="15">
        <v>9.375</v>
      </c>
      <c r="C26" s="15">
        <v>0</v>
      </c>
      <c r="D26" s="15">
        <v>7.6923076923076898</v>
      </c>
      <c r="E26" s="161">
        <f t="shared" si="0"/>
        <v>17.06730769230769</v>
      </c>
      <c r="F26" s="19"/>
    </row>
    <row r="27" spans="1:10">
      <c r="A27" s="191" t="s">
        <v>183</v>
      </c>
      <c r="B27" s="15">
        <v>3.125</v>
      </c>
      <c r="C27" s="15">
        <v>0</v>
      </c>
      <c r="D27" s="15">
        <v>15.384615384615399</v>
      </c>
      <c r="E27" s="161">
        <f t="shared" si="0"/>
        <v>18.509615384615401</v>
      </c>
      <c r="F27" s="19"/>
      <c r="J27" s="19"/>
    </row>
    <row r="28" spans="1:10">
      <c r="A28" s="191" t="s">
        <v>12</v>
      </c>
      <c r="B28" s="15">
        <v>0</v>
      </c>
      <c r="C28" s="15">
        <v>0</v>
      </c>
      <c r="D28" s="15">
        <v>0</v>
      </c>
      <c r="E28" s="161">
        <f t="shared" si="0"/>
        <v>0</v>
      </c>
      <c r="F28" s="19"/>
    </row>
    <row r="29" spans="1:10">
      <c r="A29" s="191" t="s">
        <v>10</v>
      </c>
      <c r="B29" s="15">
        <v>6.25</v>
      </c>
      <c r="C29" s="15">
        <v>0</v>
      </c>
      <c r="D29" s="15">
        <v>7.6923076923076898</v>
      </c>
      <c r="E29" s="161">
        <f t="shared" si="0"/>
        <v>13.94230769230769</v>
      </c>
      <c r="F29" s="19"/>
      <c r="J29" s="245" t="s">
        <v>338</v>
      </c>
    </row>
    <row r="30" spans="1:10">
      <c r="A30" s="191" t="s">
        <v>11</v>
      </c>
      <c r="B30" s="15">
        <v>0</v>
      </c>
      <c r="C30" s="15">
        <v>0</v>
      </c>
      <c r="D30" s="15">
        <v>0</v>
      </c>
      <c r="E30" s="161">
        <f t="shared" si="0"/>
        <v>0</v>
      </c>
      <c r="F30" s="19"/>
    </row>
    <row r="31" spans="1:10">
      <c r="A31" s="191" t="s">
        <v>13</v>
      </c>
      <c r="B31" s="15">
        <v>0</v>
      </c>
      <c r="C31" s="15">
        <v>0</v>
      </c>
      <c r="D31" s="15">
        <v>0</v>
      </c>
      <c r="E31" s="161">
        <f t="shared" si="0"/>
        <v>0</v>
      </c>
      <c r="F31" s="19"/>
    </row>
    <row r="32" spans="1:10">
      <c r="A32" s="15" t="s">
        <v>182</v>
      </c>
      <c r="B32" s="15">
        <v>0</v>
      </c>
      <c r="C32" s="15">
        <v>0</v>
      </c>
      <c r="D32" s="15">
        <v>0</v>
      </c>
      <c r="E32" s="161">
        <f t="shared" si="0"/>
        <v>0</v>
      </c>
      <c r="F32" s="19"/>
    </row>
    <row r="33" spans="1:6">
      <c r="A33" s="191" t="s">
        <v>14</v>
      </c>
      <c r="B33" s="15">
        <v>28.125</v>
      </c>
      <c r="C33" s="15">
        <v>60</v>
      </c>
      <c r="D33" s="15">
        <v>15.384615384615399</v>
      </c>
      <c r="E33" s="161">
        <f t="shared" si="0"/>
        <v>103.5096153846154</v>
      </c>
      <c r="F33" s="19"/>
    </row>
    <row r="34" spans="1:6">
      <c r="A34" s="191" t="s">
        <v>178</v>
      </c>
      <c r="B34" s="15">
        <v>3.125</v>
      </c>
      <c r="C34" s="15">
        <v>0</v>
      </c>
      <c r="D34" s="15">
        <v>7.6923076923076898</v>
      </c>
      <c r="E34" s="161">
        <f t="shared" si="0"/>
        <v>10.81730769230769</v>
      </c>
      <c r="F34" s="19"/>
    </row>
    <row r="35" spans="1:6">
      <c r="B35" s="193"/>
      <c r="C35" s="193"/>
      <c r="D35" s="193"/>
      <c r="F35" s="19"/>
    </row>
    <row r="36" spans="1:6">
      <c r="A36" s="15">
        <v>100</v>
      </c>
      <c r="B36" s="193"/>
      <c r="C36" s="193"/>
      <c r="D36" s="193"/>
      <c r="F36" s="19"/>
    </row>
    <row r="37" spans="1:6">
      <c r="B37" s="192"/>
      <c r="F37" s="19"/>
    </row>
    <row r="38" spans="1:6">
      <c r="B38" s="192"/>
    </row>
    <row r="39" spans="1:6">
      <c r="B39" s="192"/>
    </row>
    <row r="40" spans="1:6">
      <c r="B40" s="192"/>
    </row>
    <row r="41" spans="1:6">
      <c r="B41" s="192"/>
    </row>
    <row r="42" spans="1:6">
      <c r="B42" s="192"/>
    </row>
    <row r="43" spans="1:6">
      <c r="B43" s="192"/>
    </row>
    <row r="44" spans="1:6">
      <c r="B44" s="192"/>
    </row>
    <row r="45" spans="1:6">
      <c r="B45" s="192"/>
    </row>
    <row r="46" spans="1:6">
      <c r="B46" s="192"/>
    </row>
    <row r="47" spans="1:6">
      <c r="B47" s="192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B1:P45"/>
  <sheetViews>
    <sheetView view="pageBreakPreview" zoomScale="80" zoomScaleNormal="100" zoomScaleSheetLayoutView="80" workbookViewId="0">
      <selection activeCell="B9" sqref="B9:G24"/>
    </sheetView>
  </sheetViews>
  <sheetFormatPr baseColWidth="10" defaultColWidth="11.42578125" defaultRowHeight="14.25"/>
  <cols>
    <col min="1" max="1" width="11.42578125" style="15"/>
    <col min="2" max="2" width="13.85546875" style="15" bestFit="1" customWidth="1"/>
    <col min="3" max="3" width="14.28515625" style="15" customWidth="1"/>
    <col min="4" max="5" width="11.42578125" style="15"/>
    <col min="6" max="6" width="15.28515625" style="15" customWidth="1"/>
    <col min="7" max="16384" width="11.42578125" style="15"/>
  </cols>
  <sheetData>
    <row r="1" spans="2:16">
      <c r="B1" s="15" t="s">
        <v>289</v>
      </c>
    </row>
    <row r="2" spans="2:16">
      <c r="C2" s="15" t="s">
        <v>138</v>
      </c>
      <c r="D2" s="194"/>
      <c r="E2" s="194"/>
      <c r="F2" s="194"/>
      <c r="G2" s="194"/>
      <c r="H2" s="194"/>
      <c r="I2" s="194"/>
      <c r="J2" s="194"/>
    </row>
    <row r="3" spans="2:16">
      <c r="B3" s="15" t="s">
        <v>0</v>
      </c>
      <c r="D3" s="194"/>
      <c r="E3" s="194"/>
      <c r="F3" s="194"/>
      <c r="G3" s="194"/>
      <c r="H3" s="194"/>
      <c r="I3" s="194"/>
      <c r="J3" s="194"/>
    </row>
    <row r="4" spans="2:16" ht="15">
      <c r="B4" s="15" t="s">
        <v>1</v>
      </c>
      <c r="C4" s="18" t="s">
        <v>287</v>
      </c>
      <c r="D4" s="194">
        <v>100</v>
      </c>
      <c r="E4" s="194"/>
      <c r="F4" s="194"/>
      <c r="G4" s="194"/>
      <c r="H4" s="194"/>
      <c r="I4" s="194"/>
      <c r="J4" s="194"/>
    </row>
    <row r="5" spans="2:16">
      <c r="B5" s="15" t="s">
        <v>16</v>
      </c>
      <c r="D5" s="194"/>
      <c r="E5" s="194"/>
      <c r="F5" s="194"/>
      <c r="G5" s="194"/>
      <c r="H5" s="194"/>
      <c r="I5" s="194"/>
      <c r="J5" s="194"/>
    </row>
    <row r="6" spans="2:16">
      <c r="C6" s="194"/>
      <c r="D6" s="194"/>
      <c r="E6" s="194"/>
      <c r="F6" s="194"/>
      <c r="G6" s="194"/>
      <c r="H6" s="194"/>
      <c r="I6" s="194"/>
      <c r="J6" s="194"/>
    </row>
    <row r="7" spans="2:16" ht="15">
      <c r="B7" s="18" t="s">
        <v>320</v>
      </c>
      <c r="C7" s="18"/>
    </row>
    <row r="8" spans="2:16">
      <c r="E8" s="155"/>
      <c r="F8" s="155"/>
    </row>
    <row r="9" spans="2:16" ht="15">
      <c r="B9" s="338">
        <v>44713</v>
      </c>
      <c r="C9" s="337"/>
      <c r="D9" s="196" t="s">
        <v>196</v>
      </c>
      <c r="E9" s="197" t="s">
        <v>195</v>
      </c>
      <c r="F9" s="197" t="s">
        <v>194</v>
      </c>
      <c r="G9" s="198" t="s">
        <v>193</v>
      </c>
      <c r="J9" s="155"/>
    </row>
    <row r="10" spans="2:16">
      <c r="B10" s="384" t="s">
        <v>0</v>
      </c>
      <c r="C10" s="199" t="s">
        <v>2</v>
      </c>
      <c r="D10" s="345">
        <v>100</v>
      </c>
      <c r="E10" s="346">
        <v>0</v>
      </c>
      <c r="F10" s="346">
        <v>0</v>
      </c>
      <c r="G10" s="200">
        <v>0</v>
      </c>
      <c r="H10" s="161"/>
      <c r="I10" s="161"/>
      <c r="J10" s="161"/>
      <c r="K10" s="161"/>
      <c r="L10" s="161"/>
      <c r="M10" s="161"/>
      <c r="N10" s="161"/>
      <c r="O10" s="161"/>
    </row>
    <row r="11" spans="2:16">
      <c r="B11" s="384"/>
      <c r="C11" s="199" t="s">
        <v>3</v>
      </c>
      <c r="D11" s="206">
        <v>100</v>
      </c>
      <c r="E11" s="237">
        <v>0</v>
      </c>
      <c r="F11" s="237">
        <v>0</v>
      </c>
      <c r="G11" s="201">
        <v>0</v>
      </c>
      <c r="H11" s="161"/>
      <c r="I11" s="161"/>
      <c r="J11" s="161"/>
      <c r="K11" s="161"/>
      <c r="L11" s="161"/>
      <c r="M11" s="161"/>
      <c r="N11" s="161"/>
      <c r="O11" s="161"/>
    </row>
    <row r="12" spans="2:16">
      <c r="B12" s="384"/>
      <c r="C12" s="199" t="s">
        <v>4</v>
      </c>
      <c r="D12" s="206">
        <v>100</v>
      </c>
      <c r="E12" s="237">
        <v>0</v>
      </c>
      <c r="F12" s="237">
        <v>0</v>
      </c>
      <c r="G12" s="201">
        <v>0</v>
      </c>
      <c r="H12" s="161"/>
      <c r="I12" s="161"/>
      <c r="J12" s="161"/>
      <c r="K12" s="161"/>
      <c r="L12" s="161"/>
      <c r="M12" s="161"/>
      <c r="N12" s="161"/>
      <c r="O12" s="161"/>
    </row>
    <row r="13" spans="2:16">
      <c r="B13" s="384"/>
      <c r="C13" s="199" t="s">
        <v>5</v>
      </c>
      <c r="D13" s="206">
        <v>100</v>
      </c>
      <c r="E13" s="237">
        <v>0</v>
      </c>
      <c r="F13" s="237">
        <v>0</v>
      </c>
      <c r="G13" s="201">
        <v>0</v>
      </c>
      <c r="H13" s="161"/>
      <c r="I13" s="161"/>
      <c r="J13" s="161"/>
      <c r="K13" s="161"/>
      <c r="L13" s="161"/>
      <c r="M13" s="161"/>
      <c r="N13" s="161"/>
      <c r="O13" s="161"/>
    </row>
    <row r="14" spans="2:16" ht="15" customHeight="1">
      <c r="B14" s="385"/>
      <c r="C14" s="202" t="s">
        <v>188</v>
      </c>
      <c r="D14" s="203">
        <f>+AVERAGE(D10:D13)</f>
        <v>100</v>
      </c>
      <c r="E14" s="204">
        <f>+AVERAGE(E10:E13)</f>
        <v>0</v>
      </c>
      <c r="F14" s="204">
        <f>+AVERAGE(F10:F13)</f>
        <v>0</v>
      </c>
      <c r="G14" s="205">
        <f>+AVERAGE(G10:G13)</f>
        <v>0</v>
      </c>
      <c r="H14" s="161"/>
      <c r="L14" s="161"/>
      <c r="M14" s="161"/>
      <c r="N14" s="161"/>
      <c r="O14" s="161"/>
      <c r="P14" s="161"/>
    </row>
    <row r="15" spans="2:16">
      <c r="B15" s="383" t="s">
        <v>1</v>
      </c>
      <c r="C15" s="199" t="s">
        <v>2</v>
      </c>
      <c r="D15" s="345">
        <v>100</v>
      </c>
      <c r="E15" s="346">
        <v>0</v>
      </c>
      <c r="F15" s="346">
        <v>0</v>
      </c>
      <c r="G15" s="200">
        <v>0</v>
      </c>
      <c r="H15" s="161"/>
      <c r="I15" s="161"/>
      <c r="J15" s="161"/>
      <c r="K15" s="161"/>
      <c r="L15" s="161"/>
      <c r="M15" s="161"/>
      <c r="N15" s="161"/>
      <c r="O15" s="161"/>
    </row>
    <row r="16" spans="2:16">
      <c r="B16" s="384"/>
      <c r="C16" s="199" t="s">
        <v>3</v>
      </c>
      <c r="D16" s="206">
        <v>100</v>
      </c>
      <c r="E16" s="237">
        <v>0</v>
      </c>
      <c r="F16" s="237">
        <v>0</v>
      </c>
      <c r="G16" s="201">
        <v>0</v>
      </c>
      <c r="H16" s="161"/>
      <c r="I16" s="161"/>
      <c r="J16" s="161"/>
      <c r="K16" s="161"/>
      <c r="L16" s="161"/>
      <c r="M16" s="161"/>
      <c r="N16" s="161"/>
      <c r="O16" s="161"/>
    </row>
    <row r="17" spans="2:16">
      <c r="B17" s="384"/>
      <c r="C17" s="199" t="s">
        <v>4</v>
      </c>
      <c r="D17" s="206">
        <v>0</v>
      </c>
      <c r="E17" s="237">
        <v>0</v>
      </c>
      <c r="F17" s="237">
        <v>0</v>
      </c>
      <c r="G17" s="201">
        <v>0</v>
      </c>
      <c r="H17" s="161"/>
      <c r="I17" s="161"/>
      <c r="J17" s="161"/>
      <c r="K17" s="161"/>
      <c r="L17" s="161"/>
      <c r="M17" s="161"/>
      <c r="N17" s="161"/>
      <c r="O17" s="161"/>
    </row>
    <row r="18" spans="2:16">
      <c r="B18" s="384"/>
      <c r="C18" s="199" t="s">
        <v>5</v>
      </c>
      <c r="D18" s="206">
        <v>0</v>
      </c>
      <c r="E18" s="237">
        <v>0</v>
      </c>
      <c r="F18" s="237">
        <v>0</v>
      </c>
      <c r="G18" s="201">
        <v>0</v>
      </c>
      <c r="H18" s="161"/>
      <c r="I18" s="161"/>
      <c r="J18" s="161"/>
      <c r="K18" s="161"/>
      <c r="L18" s="161"/>
      <c r="M18" s="161"/>
      <c r="N18" s="161"/>
      <c r="O18" s="161"/>
    </row>
    <row r="19" spans="2:16">
      <c r="B19" s="385"/>
      <c r="C19" s="207" t="s">
        <v>188</v>
      </c>
      <c r="D19" s="203">
        <f>+AVERAGE(D15:D18)</f>
        <v>50</v>
      </c>
      <c r="E19" s="204">
        <f>+AVERAGE(E15:E18)</f>
        <v>0</v>
      </c>
      <c r="F19" s="204">
        <f>+AVERAGE(F15:F18)</f>
        <v>0</v>
      </c>
      <c r="G19" s="205">
        <f>+AVERAGE(G15:G18)</f>
        <v>0</v>
      </c>
      <c r="H19" s="161"/>
      <c r="I19" s="161"/>
      <c r="J19" s="161"/>
      <c r="K19" s="161"/>
      <c r="L19" s="208"/>
      <c r="M19" s="161"/>
      <c r="N19" s="161"/>
      <c r="O19" s="161"/>
      <c r="P19" s="161"/>
    </row>
    <row r="20" spans="2:16">
      <c r="B20" s="383" t="s">
        <v>16</v>
      </c>
      <c r="C20" s="199" t="s">
        <v>2</v>
      </c>
      <c r="D20" s="345">
        <v>75</v>
      </c>
      <c r="E20" s="346">
        <v>0</v>
      </c>
      <c r="F20" s="346">
        <v>0</v>
      </c>
      <c r="G20" s="200">
        <v>25</v>
      </c>
      <c r="H20" s="161"/>
      <c r="I20" s="161"/>
      <c r="J20" s="161"/>
      <c r="K20" s="161"/>
      <c r="L20" s="161"/>
      <c r="M20" s="161"/>
      <c r="N20" s="161"/>
      <c r="O20" s="161"/>
    </row>
    <row r="21" spans="2:16">
      <c r="B21" s="384"/>
      <c r="C21" s="199" t="s">
        <v>3</v>
      </c>
      <c r="D21" s="206">
        <v>75</v>
      </c>
      <c r="E21" s="237">
        <v>0</v>
      </c>
      <c r="F21" s="237">
        <v>0</v>
      </c>
      <c r="G21" s="201">
        <v>25</v>
      </c>
      <c r="H21" s="161"/>
      <c r="I21" s="161"/>
      <c r="J21" s="161"/>
      <c r="K21" s="161"/>
      <c r="L21" s="161"/>
      <c r="M21" s="161"/>
      <c r="N21" s="161"/>
      <c r="O21" s="161"/>
    </row>
    <row r="22" spans="2:16">
      <c r="B22" s="384"/>
      <c r="C22" s="199" t="s">
        <v>4</v>
      </c>
      <c r="D22" s="206">
        <v>100</v>
      </c>
      <c r="E22" s="237">
        <v>0</v>
      </c>
      <c r="F22" s="237">
        <v>0</v>
      </c>
      <c r="G22" s="201">
        <v>0</v>
      </c>
      <c r="H22" s="161"/>
      <c r="I22" s="161"/>
      <c r="J22" s="161"/>
      <c r="K22" s="161"/>
      <c r="L22" s="161"/>
      <c r="M22" s="161"/>
      <c r="N22" s="161"/>
      <c r="O22" s="161"/>
    </row>
    <row r="23" spans="2:16">
      <c r="B23" s="384"/>
      <c r="C23" s="199" t="s">
        <v>5</v>
      </c>
      <c r="D23" s="206">
        <v>75</v>
      </c>
      <c r="E23" s="237">
        <v>0</v>
      </c>
      <c r="F23" s="237">
        <v>0</v>
      </c>
      <c r="G23" s="201">
        <v>25</v>
      </c>
      <c r="H23" s="161"/>
      <c r="I23" s="161"/>
      <c r="J23" s="161"/>
      <c r="K23" s="161"/>
      <c r="L23" s="161"/>
      <c r="M23" s="161"/>
      <c r="N23" s="161"/>
      <c r="O23" s="161"/>
    </row>
    <row r="24" spans="2:16">
      <c r="B24" s="385"/>
      <c r="C24" s="209" t="s">
        <v>188</v>
      </c>
      <c r="D24" s="203">
        <f>+AVERAGE(D20:D23)</f>
        <v>81.25</v>
      </c>
      <c r="E24" s="204">
        <f>+AVERAGE(E20:E23)</f>
        <v>0</v>
      </c>
      <c r="F24" s="204">
        <f>+AVERAGE(F20:F23)</f>
        <v>0</v>
      </c>
      <c r="G24" s="205">
        <f>+AVERAGE(G20:G23)</f>
        <v>18.75</v>
      </c>
      <c r="H24" s="161"/>
      <c r="L24" s="161"/>
      <c r="M24" s="161"/>
      <c r="N24" s="161"/>
      <c r="O24" s="161"/>
      <c r="P24" s="161"/>
    </row>
    <row r="25" spans="2:16">
      <c r="C25" s="210"/>
    </row>
    <row r="26" spans="2:16">
      <c r="B26" s="245" t="s">
        <v>338</v>
      </c>
    </row>
    <row r="30" spans="2:16" ht="15">
      <c r="B30" s="338">
        <v>44621</v>
      </c>
      <c r="C30" s="337"/>
      <c r="D30" s="196" t="s">
        <v>196</v>
      </c>
      <c r="E30" s="197" t="s">
        <v>195</v>
      </c>
      <c r="F30" s="197" t="s">
        <v>194</v>
      </c>
      <c r="G30" s="198" t="s">
        <v>193</v>
      </c>
    </row>
    <row r="31" spans="2:16">
      <c r="B31" s="384" t="s">
        <v>0</v>
      </c>
      <c r="C31" s="199" t="s">
        <v>2</v>
      </c>
      <c r="D31" s="334">
        <v>92.300000000000011</v>
      </c>
      <c r="E31" s="334">
        <v>0</v>
      </c>
      <c r="F31" s="334">
        <v>0</v>
      </c>
      <c r="G31" s="200">
        <v>7.7</v>
      </c>
    </row>
    <row r="32" spans="2:16">
      <c r="B32" s="384"/>
      <c r="C32" s="199" t="s">
        <v>3</v>
      </c>
      <c r="D32" s="334">
        <v>93.300000000000011</v>
      </c>
      <c r="E32" s="334">
        <v>0</v>
      </c>
      <c r="F32" s="334">
        <v>0</v>
      </c>
      <c r="G32" s="201">
        <v>6.7</v>
      </c>
    </row>
    <row r="33" spans="2:7">
      <c r="B33" s="384"/>
      <c r="C33" s="199" t="s">
        <v>4</v>
      </c>
      <c r="D33" s="334">
        <v>100</v>
      </c>
      <c r="E33" s="334">
        <v>0</v>
      </c>
      <c r="F33" s="334">
        <v>0</v>
      </c>
      <c r="G33" s="201">
        <v>0</v>
      </c>
    </row>
    <row r="34" spans="2:7">
      <c r="B34" s="384"/>
      <c r="C34" s="199" t="s">
        <v>5</v>
      </c>
      <c r="D34" s="334">
        <v>80</v>
      </c>
      <c r="E34" s="334">
        <v>20</v>
      </c>
      <c r="F34" s="334">
        <v>0</v>
      </c>
      <c r="G34" s="201">
        <v>0</v>
      </c>
    </row>
    <row r="35" spans="2:7">
      <c r="B35" s="385"/>
      <c r="C35" s="202" t="s">
        <v>188</v>
      </c>
      <c r="D35" s="204">
        <v>91.4</v>
      </c>
      <c r="E35" s="204">
        <v>5</v>
      </c>
      <c r="F35" s="204">
        <v>0</v>
      </c>
      <c r="G35" s="205">
        <v>3.6</v>
      </c>
    </row>
    <row r="36" spans="2:7">
      <c r="B36" s="383" t="s">
        <v>1</v>
      </c>
      <c r="C36" s="199" t="s">
        <v>2</v>
      </c>
      <c r="D36" s="334">
        <v>100</v>
      </c>
      <c r="E36" s="334">
        <v>0</v>
      </c>
      <c r="F36" s="334">
        <v>0</v>
      </c>
      <c r="G36" s="200">
        <v>0</v>
      </c>
    </row>
    <row r="37" spans="2:7">
      <c r="B37" s="384"/>
      <c r="C37" s="199" t="s">
        <v>3</v>
      </c>
      <c r="D37" s="334">
        <v>100</v>
      </c>
      <c r="E37" s="334">
        <v>0</v>
      </c>
      <c r="F37" s="334">
        <v>0</v>
      </c>
      <c r="G37" s="201">
        <v>0</v>
      </c>
    </row>
    <row r="38" spans="2:7">
      <c r="B38" s="384"/>
      <c r="C38" s="199" t="s">
        <v>4</v>
      </c>
      <c r="D38" s="334">
        <v>0</v>
      </c>
      <c r="E38" s="334">
        <v>0</v>
      </c>
      <c r="F38" s="334">
        <v>0</v>
      </c>
      <c r="G38" s="201">
        <v>0</v>
      </c>
    </row>
    <row r="39" spans="2:7">
      <c r="B39" s="384"/>
      <c r="C39" s="199" t="s">
        <v>5</v>
      </c>
      <c r="D39" s="334">
        <v>0</v>
      </c>
      <c r="E39" s="334">
        <v>0</v>
      </c>
      <c r="F39" s="334">
        <v>0</v>
      </c>
      <c r="G39" s="201">
        <v>0</v>
      </c>
    </row>
    <row r="40" spans="2:7">
      <c r="B40" s="385"/>
      <c r="C40" s="207" t="s">
        <v>188</v>
      </c>
      <c r="D40" s="203">
        <v>50</v>
      </c>
      <c r="E40" s="204">
        <v>0</v>
      </c>
      <c r="F40" s="204">
        <v>0</v>
      </c>
      <c r="G40" s="205">
        <v>0</v>
      </c>
    </row>
    <row r="41" spans="2:7">
      <c r="B41" s="383" t="s">
        <v>16</v>
      </c>
      <c r="C41" s="199" t="s">
        <v>2</v>
      </c>
      <c r="D41" s="334">
        <v>75</v>
      </c>
      <c r="E41" s="334">
        <v>0</v>
      </c>
      <c r="F41" s="334">
        <v>0</v>
      </c>
      <c r="G41" s="200">
        <v>25</v>
      </c>
    </row>
    <row r="42" spans="2:7">
      <c r="B42" s="384"/>
      <c r="C42" s="199" t="s">
        <v>3</v>
      </c>
      <c r="D42" s="334">
        <v>75</v>
      </c>
      <c r="E42" s="334">
        <v>0</v>
      </c>
      <c r="F42" s="334">
        <v>0</v>
      </c>
      <c r="G42" s="201">
        <v>25</v>
      </c>
    </row>
    <row r="43" spans="2:7">
      <c r="B43" s="384"/>
      <c r="C43" s="199" t="s">
        <v>4</v>
      </c>
      <c r="D43" s="334">
        <v>66.7</v>
      </c>
      <c r="E43" s="334">
        <v>0</v>
      </c>
      <c r="F43" s="334">
        <v>0</v>
      </c>
      <c r="G43" s="201">
        <v>33.300000000000004</v>
      </c>
    </row>
    <row r="44" spans="2:7">
      <c r="B44" s="384"/>
      <c r="C44" s="199" t="s">
        <v>5</v>
      </c>
      <c r="D44" s="334">
        <v>66.7</v>
      </c>
      <c r="E44" s="334">
        <v>0</v>
      </c>
      <c r="F44" s="334">
        <v>0</v>
      </c>
      <c r="G44" s="201">
        <v>33.300000000000004</v>
      </c>
    </row>
    <row r="45" spans="2:7">
      <c r="B45" s="385"/>
      <c r="C45" s="209" t="s">
        <v>188</v>
      </c>
      <c r="D45" s="204">
        <v>70.849999999999994</v>
      </c>
      <c r="E45" s="204">
        <v>0</v>
      </c>
      <c r="F45" s="204">
        <v>0</v>
      </c>
      <c r="G45" s="205">
        <v>29.150000000000006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0:G24">
    <cfRule type="cellIs" dxfId="177" priority="1" operator="lessThan">
      <formula>D31</formula>
    </cfRule>
    <cfRule type="cellIs" dxfId="176" priority="2" operator="greaterThan">
      <formula>D31</formula>
    </cfRule>
  </conditionalFormatting>
  <pageMargins left="0.7" right="0.7" top="0.75" bottom="0.75" header="0.3" footer="0.3"/>
  <pageSetup scale="74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64"/>
  <sheetViews>
    <sheetView view="pageBreakPreview" topLeftCell="Q31" zoomScale="80" zoomScaleNormal="80" zoomScaleSheetLayoutView="80" workbookViewId="0">
      <selection activeCell="O12" sqref="O12:AC59"/>
    </sheetView>
  </sheetViews>
  <sheetFormatPr baseColWidth="10" defaultColWidth="11.42578125" defaultRowHeight="14.25"/>
  <cols>
    <col min="1" max="1" width="13.140625" style="155" bestFit="1" customWidth="1"/>
    <col min="2" max="2" width="13" style="15" bestFit="1" customWidth="1"/>
    <col min="3" max="3" width="11.42578125" style="15"/>
    <col min="4" max="4" width="13" style="15" bestFit="1" customWidth="1"/>
    <col min="5" max="5" width="11.42578125" style="15"/>
    <col min="6" max="6" width="13" style="15" bestFit="1" customWidth="1"/>
    <col min="7" max="13" width="11.42578125" style="15"/>
    <col min="14" max="14" width="13.28515625" style="15" customWidth="1"/>
    <col min="15" max="15" width="11.42578125" style="15" customWidth="1"/>
    <col min="16" max="28" width="11.42578125" style="15"/>
    <col min="29" max="29" width="7.140625" style="15" bestFit="1" customWidth="1"/>
    <col min="30" max="16384" width="11.42578125" style="15"/>
  </cols>
  <sheetData>
    <row r="1" spans="1:23">
      <c r="A1" s="155" t="s">
        <v>110</v>
      </c>
    </row>
    <row r="2" spans="1:23">
      <c r="B2" s="15" t="s">
        <v>138</v>
      </c>
    </row>
    <row r="3" spans="1:23">
      <c r="A3" s="15" t="s">
        <v>0</v>
      </c>
    </row>
    <row r="4" spans="1:23" ht="15">
      <c r="A4" s="15" t="s">
        <v>1</v>
      </c>
      <c r="N4" s="18"/>
    </row>
    <row r="5" spans="1:23" ht="14.25" customHeight="1">
      <c r="A5" s="15" t="s">
        <v>16</v>
      </c>
    </row>
    <row r="6" spans="1:23">
      <c r="A6" s="15"/>
    </row>
    <row r="7" spans="1:23">
      <c r="B7" s="15" t="s">
        <v>0</v>
      </c>
      <c r="F7" s="15" t="s">
        <v>1</v>
      </c>
      <c r="J7" s="15" t="s">
        <v>16</v>
      </c>
    </row>
    <row r="8" spans="1:23">
      <c r="A8" s="155" t="s">
        <v>75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2</v>
      </c>
      <c r="G8" s="15" t="s">
        <v>3</v>
      </c>
      <c r="H8" s="15" t="s">
        <v>4</v>
      </c>
      <c r="I8" s="15" t="s">
        <v>5</v>
      </c>
      <c r="J8" s="15" t="s">
        <v>2</v>
      </c>
      <c r="K8" s="15" t="s">
        <v>3</v>
      </c>
      <c r="L8" s="15" t="s">
        <v>4</v>
      </c>
      <c r="M8" s="15" t="s">
        <v>5</v>
      </c>
    </row>
    <row r="9" spans="1:23" ht="15">
      <c r="A9" s="155">
        <v>39965</v>
      </c>
      <c r="B9" s="354">
        <v>-63.157894736842103</v>
      </c>
      <c r="C9" s="354">
        <v>-9.58979155636227</v>
      </c>
      <c r="D9" s="354">
        <v>-31.578947368421051</v>
      </c>
      <c r="E9" s="354">
        <v>-10.526315789473683</v>
      </c>
      <c r="F9" s="354">
        <v>-55.000000000000007</v>
      </c>
      <c r="G9" s="354">
        <v>-39.284617625675466</v>
      </c>
      <c r="H9" s="354">
        <v>-20</v>
      </c>
      <c r="I9" s="354">
        <v>-5</v>
      </c>
      <c r="J9" s="354">
        <v>-14.285714285714285</v>
      </c>
      <c r="K9" s="354">
        <v>-18.761122033841136</v>
      </c>
      <c r="L9" s="354">
        <v>0</v>
      </c>
      <c r="M9" s="354">
        <v>-14.285714285714285</v>
      </c>
      <c r="N9" s="18"/>
      <c r="O9" s="11" t="s">
        <v>21</v>
      </c>
    </row>
    <row r="10" spans="1:23">
      <c r="A10" s="155">
        <v>40057</v>
      </c>
      <c r="B10" s="354">
        <v>-27.777777777777779</v>
      </c>
      <c r="C10" s="354">
        <v>-7.8295626473006221</v>
      </c>
      <c r="D10" s="354">
        <v>16.666666666666664</v>
      </c>
      <c r="E10" s="354">
        <v>-16.666666666666664</v>
      </c>
      <c r="F10" s="354">
        <v>-40.909090909090914</v>
      </c>
      <c r="G10" s="354">
        <v>-37.886468018349987</v>
      </c>
      <c r="H10" s="354">
        <v>-13.636363636363635</v>
      </c>
      <c r="I10" s="354">
        <v>-18.181818181818183</v>
      </c>
      <c r="J10" s="354">
        <v>0</v>
      </c>
      <c r="K10" s="354">
        <v>-10.110926845699089</v>
      </c>
      <c r="L10" s="354">
        <v>-16.666666666666664</v>
      </c>
      <c r="M10" s="354">
        <v>-16.666666666666664</v>
      </c>
      <c r="O10" s="359" t="s">
        <v>41</v>
      </c>
    </row>
    <row r="11" spans="1:23">
      <c r="A11" s="155">
        <v>40148</v>
      </c>
      <c r="B11" s="354">
        <v>-41.17647058823529</v>
      </c>
      <c r="C11" s="354">
        <v>-20.649874214004825</v>
      </c>
      <c r="D11" s="354">
        <v>23.52941176470588</v>
      </c>
      <c r="E11" s="354">
        <v>11.76470588235294</v>
      </c>
      <c r="F11" s="354">
        <v>-40.909090909090899</v>
      </c>
      <c r="G11" s="354">
        <v>-2.859898811972148</v>
      </c>
      <c r="H11" s="354">
        <v>-9.0909090909090917</v>
      </c>
      <c r="I11" s="354">
        <v>-27.27272727272727</v>
      </c>
      <c r="J11" s="354">
        <v>-42.857142857142854</v>
      </c>
      <c r="K11" s="354">
        <v>-36.550330698564181</v>
      </c>
      <c r="L11" s="354">
        <v>-28.571428571428569</v>
      </c>
      <c r="M11" s="354">
        <v>0</v>
      </c>
    </row>
    <row r="12" spans="1:23" ht="15">
      <c r="A12" s="155">
        <v>40238</v>
      </c>
      <c r="B12" s="354">
        <v>22.222222222222221</v>
      </c>
      <c r="C12" s="354">
        <v>1.2637122821273292</v>
      </c>
      <c r="D12" s="354">
        <v>16.666666666666664</v>
      </c>
      <c r="E12" s="354">
        <v>22.222222222222221</v>
      </c>
      <c r="F12" s="354">
        <v>-9.0909090909090917</v>
      </c>
      <c r="G12" s="354">
        <v>9.2380180351110877</v>
      </c>
      <c r="H12" s="354">
        <v>13.636363636363635</v>
      </c>
      <c r="I12" s="354">
        <v>-4.5454545454545459</v>
      </c>
      <c r="J12" s="354">
        <v>0</v>
      </c>
      <c r="K12" s="354">
        <v>-20.437357650893624</v>
      </c>
      <c r="L12" s="354">
        <v>14.285714285714285</v>
      </c>
      <c r="M12" s="354">
        <v>-28.571428571428569</v>
      </c>
      <c r="O12" s="3" t="s">
        <v>310</v>
      </c>
      <c r="W12" s="3" t="s">
        <v>311</v>
      </c>
    </row>
    <row r="13" spans="1:23">
      <c r="A13" s="155">
        <v>40330</v>
      </c>
      <c r="B13" s="354">
        <v>16.666666666666664</v>
      </c>
      <c r="C13" s="354">
        <v>23.127213531997775</v>
      </c>
      <c r="D13" s="354">
        <v>16.666666666666664</v>
      </c>
      <c r="E13" s="354">
        <v>11.111111111111111</v>
      </c>
      <c r="F13" s="354">
        <v>0</v>
      </c>
      <c r="G13" s="354">
        <v>14.608702511404159</v>
      </c>
      <c r="H13" s="354">
        <v>16.666666666666664</v>
      </c>
      <c r="I13" s="354">
        <v>-5.5555555555555554</v>
      </c>
      <c r="J13" s="354">
        <v>-28.571428571428569</v>
      </c>
      <c r="K13" s="354">
        <v>-43.222138015407126</v>
      </c>
      <c r="L13" s="354">
        <v>-14.285714285714285</v>
      </c>
      <c r="M13" s="354">
        <v>-28.571428571428569</v>
      </c>
    </row>
    <row r="14" spans="1:23">
      <c r="A14" s="155">
        <v>40422</v>
      </c>
      <c r="B14" s="354">
        <v>22.222222222222221</v>
      </c>
      <c r="C14" s="354">
        <v>50.352573839517788</v>
      </c>
      <c r="D14" s="354">
        <v>11.111111111111111</v>
      </c>
      <c r="E14" s="354">
        <v>-16.666666666666664</v>
      </c>
      <c r="F14" s="354">
        <v>38.888888888888893</v>
      </c>
      <c r="G14" s="354">
        <v>39.639387332361828</v>
      </c>
      <c r="H14" s="354">
        <v>16.666666666666664</v>
      </c>
      <c r="I14" s="354">
        <v>-11.111111111111111</v>
      </c>
      <c r="J14" s="354">
        <v>42.857142857142854</v>
      </c>
      <c r="K14" s="354">
        <v>-25.854262336304458</v>
      </c>
      <c r="L14" s="354">
        <v>0</v>
      </c>
      <c r="M14" s="354">
        <v>-14.285714285714285</v>
      </c>
    </row>
    <row r="15" spans="1:23">
      <c r="A15" s="155">
        <v>40513</v>
      </c>
      <c r="B15" s="354">
        <v>47.058823529411761</v>
      </c>
      <c r="C15" s="354">
        <v>57.357613239751039</v>
      </c>
      <c r="D15" s="354">
        <v>23.52941176470588</v>
      </c>
      <c r="E15" s="354">
        <v>29.411764705882355</v>
      </c>
      <c r="F15" s="354">
        <v>77.777777777777786</v>
      </c>
      <c r="G15" s="354">
        <v>36.398239683789733</v>
      </c>
      <c r="H15" s="354">
        <v>22.222222222222221</v>
      </c>
      <c r="I15" s="354">
        <v>5.5555555555555554</v>
      </c>
      <c r="J15" s="354">
        <v>100</v>
      </c>
      <c r="K15" s="354">
        <v>25.758955475488388</v>
      </c>
      <c r="L15" s="354">
        <v>50</v>
      </c>
      <c r="M15" s="354">
        <v>83.333333333333343</v>
      </c>
    </row>
    <row r="16" spans="1:23" ht="15">
      <c r="A16" s="155">
        <v>40603</v>
      </c>
      <c r="B16" s="354">
        <v>15.789473684210526</v>
      </c>
      <c r="C16" s="354">
        <v>15.011956833065836</v>
      </c>
      <c r="D16" s="354">
        <v>0</v>
      </c>
      <c r="E16" s="354">
        <v>31.578947368421051</v>
      </c>
      <c r="F16" s="354">
        <v>37.5</v>
      </c>
      <c r="G16" s="354">
        <v>3.0137335493753241</v>
      </c>
      <c r="H16" s="354">
        <v>-6.25</v>
      </c>
      <c r="I16" s="354">
        <v>0</v>
      </c>
      <c r="J16" s="354">
        <v>0</v>
      </c>
      <c r="K16" s="354">
        <v>-13.757224157993214</v>
      </c>
      <c r="L16" s="354">
        <v>0</v>
      </c>
      <c r="M16" s="354">
        <v>14.285714285714285</v>
      </c>
      <c r="N16" s="18"/>
    </row>
    <row r="17" spans="1:13">
      <c r="A17" s="155">
        <v>40695</v>
      </c>
      <c r="B17" s="354">
        <v>61.111111111111114</v>
      </c>
      <c r="C17" s="354">
        <v>31.211501130202112</v>
      </c>
      <c r="D17" s="354">
        <v>27.777777777777779</v>
      </c>
      <c r="E17" s="354">
        <v>27.777777777777779</v>
      </c>
      <c r="F17" s="354">
        <v>43.75</v>
      </c>
      <c r="G17" s="354">
        <v>37.148918969394437</v>
      </c>
      <c r="H17" s="354">
        <v>6.25</v>
      </c>
      <c r="I17" s="354">
        <v>0</v>
      </c>
      <c r="J17" s="354">
        <v>50</v>
      </c>
      <c r="K17" s="354">
        <v>17.346362958035119</v>
      </c>
      <c r="L17" s="354">
        <v>83.333333333333343</v>
      </c>
      <c r="M17" s="354">
        <v>33.333333333333329</v>
      </c>
    </row>
    <row r="18" spans="1:13">
      <c r="A18" s="155">
        <v>40787</v>
      </c>
      <c r="B18" s="354">
        <v>28.571428571428569</v>
      </c>
      <c r="C18" s="354">
        <v>44.818898308793976</v>
      </c>
      <c r="D18" s="354">
        <v>23.809523809523807</v>
      </c>
      <c r="E18" s="354">
        <v>28.571428571428569</v>
      </c>
      <c r="F18" s="354">
        <v>50</v>
      </c>
      <c r="G18" s="354">
        <v>29.56332825123441</v>
      </c>
      <c r="H18" s="354">
        <v>21.428571428571427</v>
      </c>
      <c r="I18" s="354">
        <v>14.285714285714285</v>
      </c>
      <c r="J18" s="354">
        <v>33.333333333333329</v>
      </c>
      <c r="K18" s="354">
        <v>18.249343879512136</v>
      </c>
      <c r="L18" s="354">
        <v>33.333333333333329</v>
      </c>
      <c r="M18" s="354">
        <v>66.666666666666657</v>
      </c>
    </row>
    <row r="19" spans="1:13">
      <c r="A19" s="155">
        <v>40878</v>
      </c>
      <c r="B19" s="354">
        <v>19.047619047619047</v>
      </c>
      <c r="C19" s="354">
        <v>15.022921189236088</v>
      </c>
      <c r="D19" s="354">
        <v>23.809523809523807</v>
      </c>
      <c r="E19" s="354">
        <v>14.285714285714285</v>
      </c>
      <c r="F19" s="354">
        <v>64.285714285714292</v>
      </c>
      <c r="G19" s="354">
        <v>30.430690265901866</v>
      </c>
      <c r="H19" s="354">
        <v>7.1428571428571423</v>
      </c>
      <c r="I19" s="354">
        <v>14.285714285714285</v>
      </c>
      <c r="J19" s="354">
        <v>16.666666666666664</v>
      </c>
      <c r="K19" s="354">
        <v>21.153554329024793</v>
      </c>
      <c r="L19" s="354">
        <v>16.666666666666664</v>
      </c>
      <c r="M19" s="354">
        <v>50</v>
      </c>
    </row>
    <row r="20" spans="1:13">
      <c r="A20" s="155">
        <v>40969</v>
      </c>
      <c r="B20" s="354">
        <v>0</v>
      </c>
      <c r="C20" s="354">
        <v>13.194819447564166</v>
      </c>
      <c r="D20" s="354">
        <v>0</v>
      </c>
      <c r="E20" s="354">
        <v>14.285714285714285</v>
      </c>
      <c r="F20" s="354">
        <v>26.666666666666668</v>
      </c>
      <c r="G20" s="354">
        <v>29.77930359250956</v>
      </c>
      <c r="H20" s="354">
        <v>6.666666666666667</v>
      </c>
      <c r="I20" s="354">
        <v>13.333333333333334</v>
      </c>
      <c r="J20" s="354">
        <v>33.333333333333329</v>
      </c>
      <c r="K20" s="354">
        <v>-23.886114127377422</v>
      </c>
      <c r="L20" s="354">
        <v>0</v>
      </c>
      <c r="M20" s="354">
        <v>16.666666666666664</v>
      </c>
    </row>
    <row r="21" spans="1:13">
      <c r="A21" s="155">
        <v>41061</v>
      </c>
      <c r="B21" s="354">
        <v>-20</v>
      </c>
      <c r="C21" s="354">
        <v>-1.1274129991867519</v>
      </c>
      <c r="D21" s="354">
        <v>10</v>
      </c>
      <c r="E21" s="354">
        <v>-10</v>
      </c>
      <c r="F21" s="354">
        <v>7.0000000000000009</v>
      </c>
      <c r="G21" s="354">
        <v>15.711929197137763</v>
      </c>
      <c r="H21" s="354">
        <v>0</v>
      </c>
      <c r="I21" s="354">
        <v>0</v>
      </c>
      <c r="J21" s="354">
        <v>-14.285714285714285</v>
      </c>
      <c r="K21" s="354">
        <v>14.285714285714285</v>
      </c>
      <c r="L21" s="354">
        <v>28.571428571428569</v>
      </c>
      <c r="M21" s="354">
        <v>42.857142857142854</v>
      </c>
    </row>
    <row r="22" spans="1:13">
      <c r="A22" s="155">
        <v>41153</v>
      </c>
      <c r="B22" s="354">
        <v>-13.636363636363635</v>
      </c>
      <c r="C22" s="354">
        <v>-7.0952109170484503</v>
      </c>
      <c r="D22" s="354">
        <v>13.636363636363635</v>
      </c>
      <c r="E22" s="354">
        <v>4.5454545454545459</v>
      </c>
      <c r="F22" s="354">
        <v>-15</v>
      </c>
      <c r="G22" s="354">
        <v>4.6473960407521808</v>
      </c>
      <c r="H22" s="354">
        <v>-8</v>
      </c>
      <c r="I22" s="354">
        <v>8</v>
      </c>
      <c r="J22" s="354">
        <v>-16.666666666666664</v>
      </c>
      <c r="K22" s="354">
        <v>-4.9103440639701157</v>
      </c>
      <c r="L22" s="354">
        <v>33.333333333333329</v>
      </c>
      <c r="M22" s="354">
        <v>-50</v>
      </c>
    </row>
    <row r="23" spans="1:13">
      <c r="A23" s="155">
        <v>41244</v>
      </c>
      <c r="B23" s="354">
        <v>-4.1666666666666661</v>
      </c>
      <c r="C23" s="354">
        <v>9.7029588938187867</v>
      </c>
      <c r="D23" s="354">
        <v>20.833333333333336</v>
      </c>
      <c r="E23" s="354">
        <v>8.3333333333333321</v>
      </c>
      <c r="F23" s="354">
        <v>46.666666666666664</v>
      </c>
      <c r="G23" s="354">
        <v>0.92992444245270278</v>
      </c>
      <c r="H23" s="354">
        <v>0</v>
      </c>
      <c r="I23" s="354">
        <v>6.666666666666667</v>
      </c>
      <c r="J23" s="354">
        <v>14.285714285714285</v>
      </c>
      <c r="K23" s="354">
        <v>24.356805488738392</v>
      </c>
      <c r="L23" s="354">
        <v>28.571428571428569</v>
      </c>
      <c r="M23" s="354">
        <v>28.571428571428569</v>
      </c>
    </row>
    <row r="24" spans="1:13">
      <c r="A24" s="155">
        <v>41334</v>
      </c>
      <c r="B24" s="354">
        <v>-50</v>
      </c>
      <c r="C24" s="354">
        <v>-37.199170564698086</v>
      </c>
      <c r="D24" s="354">
        <v>-9.0909090909090917</v>
      </c>
      <c r="E24" s="354">
        <v>0</v>
      </c>
      <c r="F24" s="354">
        <v>-18.75</v>
      </c>
      <c r="G24" s="354">
        <v>-23.176695839327486</v>
      </c>
      <c r="H24" s="354">
        <v>0</v>
      </c>
      <c r="I24" s="354">
        <v>-18.75</v>
      </c>
      <c r="J24" s="354">
        <v>-57.142857142857139</v>
      </c>
      <c r="K24" s="354">
        <v>-34.746712585311585</v>
      </c>
      <c r="L24" s="354">
        <v>28.571428571428569</v>
      </c>
      <c r="M24" s="354">
        <v>-14.285714285714285</v>
      </c>
    </row>
    <row r="25" spans="1:13">
      <c r="A25" s="155">
        <v>41426</v>
      </c>
      <c r="B25" s="354">
        <v>10.526315789473683</v>
      </c>
      <c r="C25" s="354">
        <v>4.9648584570564118</v>
      </c>
      <c r="D25" s="354">
        <v>42.105263157894733</v>
      </c>
      <c r="E25" s="354">
        <v>0</v>
      </c>
      <c r="F25" s="354">
        <v>-33.333333333333329</v>
      </c>
      <c r="G25" s="354">
        <v>-15.736495276972398</v>
      </c>
      <c r="H25" s="354">
        <v>0</v>
      </c>
      <c r="I25" s="354">
        <v>13.333333333333334</v>
      </c>
      <c r="J25" s="354">
        <v>-28.571428571428569</v>
      </c>
      <c r="K25" s="354">
        <v>-47.318743251836523</v>
      </c>
      <c r="L25" s="354">
        <v>42.857142857142854</v>
      </c>
      <c r="M25" s="354">
        <v>-42.857142857142854</v>
      </c>
    </row>
    <row r="26" spans="1:13">
      <c r="A26" s="155">
        <v>41518</v>
      </c>
      <c r="B26" s="354">
        <v>14.285714285714285</v>
      </c>
      <c r="C26" s="354">
        <v>8.9497259616603539</v>
      </c>
      <c r="D26" s="354">
        <v>38.095238095238095</v>
      </c>
      <c r="E26" s="354">
        <v>4.7619047619047619</v>
      </c>
      <c r="F26" s="354">
        <v>17.647058823529413</v>
      </c>
      <c r="G26" s="354">
        <v>-18.429780856660528</v>
      </c>
      <c r="H26" s="354">
        <v>-5.8823529411764701</v>
      </c>
      <c r="I26" s="354">
        <v>-5.8823529411764701</v>
      </c>
      <c r="J26" s="354">
        <v>-42.857142857142854</v>
      </c>
      <c r="K26" s="354">
        <v>-15.336844834953226</v>
      </c>
      <c r="L26" s="354">
        <v>-28.571428571428569</v>
      </c>
      <c r="M26" s="354">
        <v>-28.571428571428569</v>
      </c>
    </row>
    <row r="27" spans="1:13">
      <c r="A27" s="155">
        <v>41609</v>
      </c>
      <c r="B27" s="354">
        <v>22.222222222222221</v>
      </c>
      <c r="C27" s="354">
        <v>13.417528278767508</v>
      </c>
      <c r="D27" s="354">
        <v>38.888888888888893</v>
      </c>
      <c r="E27" s="354">
        <v>16.666666666666664</v>
      </c>
      <c r="F27" s="354">
        <v>28.571428571428569</v>
      </c>
      <c r="G27" s="354">
        <v>22.048974044728482</v>
      </c>
      <c r="H27" s="354">
        <v>0</v>
      </c>
      <c r="I27" s="354">
        <v>7.1428571428571423</v>
      </c>
      <c r="J27" s="354">
        <v>0</v>
      </c>
      <c r="K27" s="354">
        <v>-10.238796632431448</v>
      </c>
      <c r="L27" s="354">
        <v>0</v>
      </c>
      <c r="M27" s="354">
        <v>-28.571428571428569</v>
      </c>
    </row>
    <row r="28" spans="1:13">
      <c r="A28" s="155">
        <v>41699</v>
      </c>
      <c r="B28" s="354">
        <v>-21.052631578947366</v>
      </c>
      <c r="C28" s="354">
        <v>-15.514616437129886</v>
      </c>
      <c r="D28" s="354">
        <v>5.2631578947368416</v>
      </c>
      <c r="E28" s="354">
        <v>-5.2631578947368416</v>
      </c>
      <c r="F28" s="354">
        <v>20</v>
      </c>
      <c r="G28" s="354">
        <v>-18.936616496075498</v>
      </c>
      <c r="H28" s="354">
        <v>20</v>
      </c>
      <c r="I28" s="354">
        <v>-10</v>
      </c>
      <c r="J28" s="354">
        <v>-33.333333333333329</v>
      </c>
      <c r="K28" s="354">
        <v>-31.858927679981942</v>
      </c>
      <c r="L28" s="354">
        <v>16.666666666666664</v>
      </c>
      <c r="M28" s="354">
        <v>-16.666666666666664</v>
      </c>
    </row>
    <row r="29" spans="1:13">
      <c r="A29" s="155">
        <v>41791</v>
      </c>
      <c r="B29" s="354">
        <v>5.5555555555555554</v>
      </c>
      <c r="C29" s="354">
        <v>8.9713856418714411</v>
      </c>
      <c r="D29" s="354">
        <v>27.777777777777779</v>
      </c>
      <c r="E29" s="354">
        <v>11.111111111111111</v>
      </c>
      <c r="F29" s="354">
        <v>9.0909090909090917</v>
      </c>
      <c r="G29" s="354">
        <v>32.13462330744705</v>
      </c>
      <c r="H29" s="354">
        <v>9.0909090909090917</v>
      </c>
      <c r="I29" s="354">
        <v>-9.0909090909090917</v>
      </c>
      <c r="J29" s="354">
        <v>0</v>
      </c>
      <c r="K29" s="354">
        <v>-13.115045631161909</v>
      </c>
      <c r="L29" s="354">
        <v>20</v>
      </c>
      <c r="M29" s="354">
        <v>-20</v>
      </c>
    </row>
    <row r="30" spans="1:13">
      <c r="A30" s="155">
        <v>41883</v>
      </c>
      <c r="B30" s="354">
        <v>0</v>
      </c>
      <c r="C30" s="354">
        <v>10.967058073920152</v>
      </c>
      <c r="D30" s="354">
        <v>25</v>
      </c>
      <c r="E30" s="354">
        <v>18.75</v>
      </c>
      <c r="F30" s="354">
        <v>14.285714285714285</v>
      </c>
      <c r="G30" s="354">
        <v>15.876212368018198</v>
      </c>
      <c r="H30" s="354">
        <v>14.285714285714285</v>
      </c>
      <c r="I30" s="354">
        <v>0</v>
      </c>
      <c r="J30" s="354">
        <v>25</v>
      </c>
      <c r="K30" s="354">
        <v>-48.285568267439736</v>
      </c>
      <c r="L30" s="354">
        <v>0</v>
      </c>
      <c r="M30" s="354">
        <v>-50</v>
      </c>
    </row>
    <row r="31" spans="1:13">
      <c r="A31" s="155">
        <v>41974</v>
      </c>
      <c r="B31" s="354">
        <v>46.153846153846153</v>
      </c>
      <c r="C31" s="354">
        <v>34.469359219959919</v>
      </c>
      <c r="D31" s="354">
        <v>15.384615384615385</v>
      </c>
      <c r="E31" s="354">
        <v>7.6923076923076925</v>
      </c>
      <c r="F31" s="354">
        <v>22.222222222222221</v>
      </c>
      <c r="G31" s="354">
        <v>-11.111111111111111</v>
      </c>
      <c r="H31" s="354">
        <v>11.111111111111111</v>
      </c>
      <c r="I31" s="354">
        <v>-22.222222222222221</v>
      </c>
      <c r="J31" s="354">
        <v>25</v>
      </c>
      <c r="K31" s="354">
        <v>-57.0069595768095</v>
      </c>
      <c r="L31" s="354">
        <v>25</v>
      </c>
      <c r="M31" s="354">
        <v>0</v>
      </c>
    </row>
    <row r="32" spans="1:13">
      <c r="A32" s="155">
        <v>42064</v>
      </c>
      <c r="B32" s="354">
        <v>6.666666666666667</v>
      </c>
      <c r="C32" s="354">
        <v>29.714681669972308</v>
      </c>
      <c r="D32" s="354">
        <v>6.666666666666667</v>
      </c>
      <c r="E32" s="354">
        <v>0</v>
      </c>
      <c r="F32" s="354">
        <v>-11.111111111111111</v>
      </c>
      <c r="G32" s="354">
        <v>-19.064652353232539</v>
      </c>
      <c r="H32" s="354">
        <v>22.222222222222221</v>
      </c>
      <c r="I32" s="354">
        <v>11.111111111111111</v>
      </c>
      <c r="J32" s="354">
        <v>0</v>
      </c>
      <c r="K32" s="354">
        <v>-12.052236929166506</v>
      </c>
      <c r="L32" s="354">
        <v>25</v>
      </c>
      <c r="M32" s="354">
        <v>-25</v>
      </c>
    </row>
    <row r="33" spans="1:19">
      <c r="A33" s="155">
        <v>42156</v>
      </c>
      <c r="B33" s="354">
        <v>-5.8823529411764701</v>
      </c>
      <c r="C33" s="354">
        <v>9.691704957110483</v>
      </c>
      <c r="D33" s="354">
        <v>-5.8823529411764701</v>
      </c>
      <c r="E33" s="354">
        <v>-5.8823529411764701</v>
      </c>
      <c r="F33" s="354">
        <v>-21.428571428571427</v>
      </c>
      <c r="G33" s="354">
        <v>-15.498526521026065</v>
      </c>
      <c r="H33" s="354">
        <v>7.1428571428571423</v>
      </c>
      <c r="I33" s="354">
        <v>-7.1428571428571423</v>
      </c>
      <c r="J33" s="354">
        <v>-40</v>
      </c>
      <c r="K33" s="354">
        <v>-49.322670783163517</v>
      </c>
      <c r="L33" s="354">
        <v>0</v>
      </c>
      <c r="M33" s="354">
        <v>-20</v>
      </c>
    </row>
    <row r="34" spans="1:19">
      <c r="A34" s="155">
        <v>42248</v>
      </c>
      <c r="B34" s="354">
        <v>14.285714285714285</v>
      </c>
      <c r="C34" s="354">
        <v>25.655966253667579</v>
      </c>
      <c r="D34" s="354">
        <v>-7.1428571428571423</v>
      </c>
      <c r="E34" s="354">
        <v>21.428571428571427</v>
      </c>
      <c r="F34" s="354">
        <v>7.6923076923076925</v>
      </c>
      <c r="G34" s="354">
        <v>4.3938532153989129</v>
      </c>
      <c r="H34" s="354">
        <v>7.6923076923076925</v>
      </c>
      <c r="I34" s="354">
        <v>7.6923076923076925</v>
      </c>
      <c r="J34" s="354">
        <v>20</v>
      </c>
      <c r="K34" s="354">
        <v>-14.798807230174516</v>
      </c>
      <c r="L34" s="354">
        <v>20</v>
      </c>
      <c r="M34" s="354">
        <v>-40</v>
      </c>
    </row>
    <row r="35" spans="1:19" ht="15">
      <c r="A35" s="155">
        <v>42339</v>
      </c>
      <c r="B35" s="354">
        <v>-6.666666666666667</v>
      </c>
      <c r="C35" s="354">
        <v>46.468711029283206</v>
      </c>
      <c r="D35" s="354">
        <v>6.666666666666667</v>
      </c>
      <c r="E35" s="354">
        <v>-13.333333333333334</v>
      </c>
      <c r="F35" s="354">
        <v>27.27272727272727</v>
      </c>
      <c r="G35" s="354">
        <v>8.9894405645254203</v>
      </c>
      <c r="H35" s="354">
        <v>0</v>
      </c>
      <c r="I35" s="354">
        <v>0</v>
      </c>
      <c r="J35" s="354">
        <v>20</v>
      </c>
      <c r="K35" s="354">
        <v>-9.2162186537110014</v>
      </c>
      <c r="L35" s="354">
        <v>0</v>
      </c>
      <c r="M35" s="354">
        <v>40</v>
      </c>
      <c r="S35" s="3" t="s">
        <v>312</v>
      </c>
    </row>
    <row r="36" spans="1:19">
      <c r="A36" s="155">
        <v>42430</v>
      </c>
      <c r="B36" s="354">
        <v>-12.5</v>
      </c>
      <c r="C36" s="354">
        <v>-25.078964906111302</v>
      </c>
      <c r="D36" s="354">
        <v>6.25</v>
      </c>
      <c r="E36" s="354">
        <v>-18.75</v>
      </c>
      <c r="F36" s="354">
        <v>-11.111111111111111</v>
      </c>
      <c r="G36" s="354">
        <v>-23.131951142664871</v>
      </c>
      <c r="H36" s="354">
        <v>0</v>
      </c>
      <c r="I36" s="354">
        <v>0</v>
      </c>
      <c r="J36" s="354">
        <v>-60</v>
      </c>
      <c r="K36" s="354">
        <v>-49.779752047628833</v>
      </c>
      <c r="L36" s="354">
        <v>0</v>
      </c>
      <c r="M36" s="354">
        <v>-20</v>
      </c>
    </row>
    <row r="37" spans="1:19">
      <c r="A37" s="155">
        <v>42522</v>
      </c>
      <c r="B37" s="354">
        <v>-16.666666666666664</v>
      </c>
      <c r="C37" s="354">
        <v>-13.58003411903772</v>
      </c>
      <c r="D37" s="354">
        <v>11.111111111111111</v>
      </c>
      <c r="E37" s="354">
        <v>-5.5555555555555554</v>
      </c>
      <c r="F37" s="354">
        <v>-20</v>
      </c>
      <c r="G37" s="354">
        <v>-8.9036708492562671</v>
      </c>
      <c r="H37" s="354">
        <v>0</v>
      </c>
      <c r="I37" s="354">
        <v>-10</v>
      </c>
      <c r="J37" s="354">
        <v>-40</v>
      </c>
      <c r="K37" s="354">
        <v>-13.865775622526408</v>
      </c>
      <c r="L37" s="354">
        <v>20</v>
      </c>
      <c r="M37" s="354">
        <v>-20</v>
      </c>
    </row>
    <row r="38" spans="1:19">
      <c r="A38" s="155">
        <v>42614</v>
      </c>
      <c r="B38" s="354">
        <v>-20</v>
      </c>
      <c r="C38" s="354">
        <v>-29.674724993103808</v>
      </c>
      <c r="D38" s="354">
        <v>6.666666666666667</v>
      </c>
      <c r="E38" s="354">
        <v>0</v>
      </c>
      <c r="F38" s="354">
        <v>-12.5</v>
      </c>
      <c r="G38" s="354">
        <v>-44.523005774201792</v>
      </c>
      <c r="H38" s="354">
        <v>-12.5</v>
      </c>
      <c r="I38" s="354">
        <v>-12.5</v>
      </c>
      <c r="J38" s="354">
        <v>-25</v>
      </c>
      <c r="K38" s="354">
        <v>-33.666109764079003</v>
      </c>
      <c r="L38" s="354">
        <v>25</v>
      </c>
      <c r="M38" s="354">
        <v>-25</v>
      </c>
    </row>
    <row r="39" spans="1:19">
      <c r="A39" s="155">
        <v>42705</v>
      </c>
      <c r="B39" s="354">
        <v>0</v>
      </c>
      <c r="C39" s="354">
        <v>-8.0688769811466763</v>
      </c>
      <c r="D39" s="354">
        <v>-26.666666666666668</v>
      </c>
      <c r="E39" s="354">
        <v>6.666666666666667</v>
      </c>
      <c r="F39" s="354">
        <v>-10</v>
      </c>
      <c r="G39" s="354">
        <v>-7.7462942725954802</v>
      </c>
      <c r="H39" s="354">
        <v>10</v>
      </c>
      <c r="I39" s="354">
        <v>10</v>
      </c>
      <c r="J39" s="354">
        <v>-20</v>
      </c>
      <c r="K39" s="354">
        <v>-44.739553800380783</v>
      </c>
      <c r="L39" s="354">
        <v>40</v>
      </c>
      <c r="M39" s="354">
        <v>-80</v>
      </c>
    </row>
    <row r="40" spans="1:19">
      <c r="A40" s="155">
        <v>42795</v>
      </c>
      <c r="B40" s="354">
        <v>-33.333333333333329</v>
      </c>
      <c r="C40" s="354">
        <v>-31.469999395386751</v>
      </c>
      <c r="D40" s="354">
        <v>-20</v>
      </c>
      <c r="E40" s="354">
        <v>0</v>
      </c>
      <c r="F40" s="354">
        <v>0</v>
      </c>
      <c r="G40" s="354">
        <v>-22.946519975025804</v>
      </c>
      <c r="H40" s="354">
        <v>0</v>
      </c>
      <c r="I40" s="354">
        <v>-10</v>
      </c>
      <c r="J40" s="354">
        <v>40</v>
      </c>
      <c r="K40" s="354">
        <v>-33.805712174270042</v>
      </c>
      <c r="L40" s="354">
        <v>60</v>
      </c>
      <c r="M40" s="354">
        <v>0</v>
      </c>
    </row>
    <row r="41" spans="1:19">
      <c r="A41" s="155">
        <v>42887</v>
      </c>
      <c r="B41" s="354">
        <v>-17.647058823529413</v>
      </c>
      <c r="C41" s="354">
        <v>-11.358139397047987</v>
      </c>
      <c r="D41" s="354">
        <v>-5.8823529411764701</v>
      </c>
      <c r="E41" s="354">
        <v>-17.647058823529413</v>
      </c>
      <c r="F41" s="354">
        <v>10</v>
      </c>
      <c r="G41" s="354">
        <v>-45.309178625757504</v>
      </c>
      <c r="H41" s="354">
        <v>-10</v>
      </c>
      <c r="I41" s="354">
        <v>-20</v>
      </c>
      <c r="J41" s="354">
        <v>40</v>
      </c>
      <c r="K41" s="354">
        <v>16.16038230894047</v>
      </c>
      <c r="L41" s="354">
        <v>20</v>
      </c>
      <c r="M41" s="354">
        <v>20</v>
      </c>
    </row>
    <row r="42" spans="1:19">
      <c r="A42" s="155">
        <v>42979</v>
      </c>
      <c r="B42" s="354">
        <v>-23.52941176470588</v>
      </c>
      <c r="C42" s="354">
        <v>-31.859813821417855</v>
      </c>
      <c r="D42" s="354">
        <v>5.8823529411764701</v>
      </c>
      <c r="E42" s="354">
        <v>-11.76470588235294</v>
      </c>
      <c r="F42" s="354">
        <v>22.222222222222221</v>
      </c>
      <c r="G42" s="354">
        <v>6.3370987148811704</v>
      </c>
      <c r="H42" s="354">
        <v>-11.111111111111111</v>
      </c>
      <c r="I42" s="354">
        <v>11.111111111111111</v>
      </c>
      <c r="J42" s="354">
        <v>-33.333333333333329</v>
      </c>
      <c r="K42" s="354">
        <v>-74.006613712635016</v>
      </c>
      <c r="L42" s="354">
        <v>33.333333333333329</v>
      </c>
      <c r="M42" s="354">
        <v>-66.666666666666657</v>
      </c>
    </row>
    <row r="43" spans="1:19">
      <c r="A43" s="155">
        <v>43070</v>
      </c>
      <c r="B43" s="354">
        <v>0</v>
      </c>
      <c r="C43" s="354">
        <v>-17.926662226747844</v>
      </c>
      <c r="D43" s="354">
        <v>-9.0909090909090917</v>
      </c>
      <c r="E43" s="354">
        <v>-18.181818181818183</v>
      </c>
      <c r="F43" s="354">
        <v>0</v>
      </c>
      <c r="G43" s="354">
        <v>-11.285038301968292</v>
      </c>
      <c r="H43" s="354">
        <v>14.285714285714285</v>
      </c>
      <c r="I43" s="354">
        <v>-14.285714285714285</v>
      </c>
      <c r="J43" s="354">
        <v>-25</v>
      </c>
      <c r="K43" s="354">
        <v>-58.044564668455592</v>
      </c>
      <c r="L43" s="354">
        <v>50</v>
      </c>
      <c r="M43" s="354">
        <v>-75</v>
      </c>
    </row>
    <row r="44" spans="1:19">
      <c r="A44" s="155">
        <v>43160</v>
      </c>
      <c r="B44" s="354">
        <v>-6.25</v>
      </c>
      <c r="C44" s="354">
        <v>-23.770332382942851</v>
      </c>
      <c r="D44" s="354">
        <v>6.25</v>
      </c>
      <c r="E44" s="354">
        <v>-6.25</v>
      </c>
      <c r="F44" s="354">
        <v>22.222222222222221</v>
      </c>
      <c r="G44" s="354">
        <v>-0.41189508587161394</v>
      </c>
      <c r="H44" s="354">
        <v>0</v>
      </c>
      <c r="I44" s="354">
        <v>-11.111111111111111</v>
      </c>
      <c r="J44" s="354">
        <v>-100</v>
      </c>
      <c r="K44" s="354">
        <v>-70.036765999188901</v>
      </c>
      <c r="L44" s="354">
        <v>-25</v>
      </c>
      <c r="M44" s="354">
        <v>-75</v>
      </c>
    </row>
    <row r="45" spans="1:19">
      <c r="A45" s="155">
        <v>43252</v>
      </c>
      <c r="B45" s="354">
        <v>9.0909090909090917</v>
      </c>
      <c r="C45" s="354">
        <v>-1.9344530164915676</v>
      </c>
      <c r="D45" s="354">
        <v>9.0909090909090917</v>
      </c>
      <c r="E45" s="354">
        <v>-36.363636363636367</v>
      </c>
      <c r="F45" s="354">
        <v>-12.5</v>
      </c>
      <c r="G45" s="354">
        <v>-2.8392873199176254</v>
      </c>
      <c r="H45" s="354">
        <v>12.5</v>
      </c>
      <c r="I45" s="354">
        <v>25</v>
      </c>
      <c r="J45" s="354">
        <v>-50</v>
      </c>
      <c r="K45" s="354">
        <v>-72.755936601069124</v>
      </c>
      <c r="L45" s="354">
        <v>25</v>
      </c>
      <c r="M45" s="354">
        <v>-75</v>
      </c>
    </row>
    <row r="46" spans="1:19">
      <c r="A46" s="155">
        <v>43344</v>
      </c>
      <c r="B46" s="354">
        <v>23.076923076923077</v>
      </c>
      <c r="C46" s="354">
        <v>-0.77506928459298829</v>
      </c>
      <c r="D46" s="354">
        <v>-15.384615384615385</v>
      </c>
      <c r="E46" s="354">
        <v>23.076923076923077</v>
      </c>
      <c r="F46" s="354">
        <v>44.444444444444443</v>
      </c>
      <c r="G46" s="354">
        <v>5.4774902018021363</v>
      </c>
      <c r="H46" s="354">
        <v>22.222222222222221</v>
      </c>
      <c r="I46" s="354">
        <v>11.111111111111111</v>
      </c>
      <c r="J46" s="354">
        <v>25</v>
      </c>
      <c r="K46" s="354">
        <v>-7.9723484831400597</v>
      </c>
      <c r="L46" s="354">
        <v>25</v>
      </c>
      <c r="M46" s="354">
        <v>-25</v>
      </c>
    </row>
    <row r="47" spans="1:19">
      <c r="A47" s="155">
        <v>43435</v>
      </c>
      <c r="B47" s="354">
        <v>25</v>
      </c>
      <c r="C47" s="354">
        <v>21.741155763180519</v>
      </c>
      <c r="D47" s="354">
        <v>0</v>
      </c>
      <c r="E47" s="354">
        <v>12.5</v>
      </c>
      <c r="F47" s="354">
        <v>0</v>
      </c>
      <c r="G47" s="354">
        <v>-1.5610174733150834</v>
      </c>
      <c r="H47" s="354">
        <v>12.5</v>
      </c>
      <c r="I47" s="354">
        <v>0</v>
      </c>
      <c r="J47" s="354">
        <v>50</v>
      </c>
      <c r="K47" s="354">
        <v>-21.951275741449123</v>
      </c>
      <c r="L47" s="354">
        <v>50</v>
      </c>
      <c r="M47" s="354">
        <v>0</v>
      </c>
    </row>
    <row r="48" spans="1:19">
      <c r="A48" s="155">
        <v>43525</v>
      </c>
      <c r="B48" s="354">
        <v>-6.25</v>
      </c>
      <c r="C48" s="354">
        <v>10.791105303117183</v>
      </c>
      <c r="D48" s="354">
        <v>-18.75</v>
      </c>
      <c r="E48" s="354">
        <v>12.5</v>
      </c>
      <c r="F48" s="354">
        <v>25</v>
      </c>
      <c r="G48" s="354">
        <v>-5.6817182906807577</v>
      </c>
      <c r="H48" s="354">
        <v>12.5</v>
      </c>
      <c r="I48" s="354">
        <v>0</v>
      </c>
      <c r="J48" s="354">
        <v>40</v>
      </c>
      <c r="K48" s="354">
        <v>26.6358994958502</v>
      </c>
      <c r="L48" s="354">
        <v>-20</v>
      </c>
      <c r="M48" s="354">
        <v>60</v>
      </c>
    </row>
    <row r="49" spans="1:16">
      <c r="A49" s="155">
        <v>43617</v>
      </c>
      <c r="B49" s="354">
        <v>26.666666666666668</v>
      </c>
      <c r="C49" s="354">
        <v>35.620955488657899</v>
      </c>
      <c r="D49" s="354">
        <v>13.333333333333334</v>
      </c>
      <c r="E49" s="354">
        <v>-13.333333333333334</v>
      </c>
      <c r="F49" s="354">
        <v>-28.571428571428569</v>
      </c>
      <c r="G49" s="354">
        <v>21.290158498160444</v>
      </c>
      <c r="H49" s="354">
        <v>0</v>
      </c>
      <c r="I49" s="354">
        <v>14.285714285714285</v>
      </c>
      <c r="J49" s="354">
        <v>0</v>
      </c>
      <c r="K49" s="354">
        <v>-2.5938908628195838</v>
      </c>
      <c r="L49" s="354">
        <v>0</v>
      </c>
      <c r="M49" s="354">
        <v>60</v>
      </c>
    </row>
    <row r="50" spans="1:16" ht="15">
      <c r="A50" s="155">
        <v>43709</v>
      </c>
      <c r="B50" s="91">
        <v>50</v>
      </c>
      <c r="C50" s="92">
        <v>44.916947719256704</v>
      </c>
      <c r="D50" s="360">
        <v>21.428571428571399</v>
      </c>
      <c r="E50" s="360">
        <v>7.1428571428571397</v>
      </c>
      <c r="F50" s="360">
        <v>37.5</v>
      </c>
      <c r="G50" s="360">
        <v>2.8578612954130209</v>
      </c>
      <c r="H50" s="360">
        <v>25</v>
      </c>
      <c r="I50" s="360">
        <v>0</v>
      </c>
      <c r="J50" s="91">
        <v>60</v>
      </c>
      <c r="K50" s="354">
        <v>-10.726431566839365</v>
      </c>
      <c r="L50" s="354">
        <v>-40</v>
      </c>
      <c r="M50" s="91">
        <v>0</v>
      </c>
    </row>
    <row r="51" spans="1:16">
      <c r="A51" s="155">
        <v>43800</v>
      </c>
      <c r="B51" s="354">
        <v>50</v>
      </c>
      <c r="C51" s="354">
        <v>-13.732230404323273</v>
      </c>
      <c r="D51" s="354">
        <v>8.3333333333333304</v>
      </c>
      <c r="E51" s="354">
        <v>8.3333333333333304</v>
      </c>
      <c r="F51" s="354">
        <v>66.6666666666667</v>
      </c>
      <c r="G51" s="360">
        <v>-10.346495301049066</v>
      </c>
      <c r="H51" s="354">
        <v>33.3333333333333</v>
      </c>
      <c r="I51" s="354">
        <v>16.6666666666667</v>
      </c>
      <c r="J51" s="354">
        <v>-50</v>
      </c>
      <c r="K51" s="354">
        <v>-36.539822038007472</v>
      </c>
      <c r="L51" s="354">
        <v>-25</v>
      </c>
      <c r="M51" s="354">
        <v>0</v>
      </c>
      <c r="N51" s="354"/>
    </row>
    <row r="52" spans="1:16">
      <c r="A52" s="155">
        <v>43891</v>
      </c>
      <c r="B52" s="354">
        <v>-6.6666666666666696</v>
      </c>
      <c r="C52" s="354">
        <v>32.07817845609457</v>
      </c>
      <c r="D52" s="354">
        <v>-20</v>
      </c>
      <c r="E52" s="354">
        <v>33.3333333333333</v>
      </c>
      <c r="F52" s="354">
        <v>0</v>
      </c>
      <c r="G52" s="360">
        <v>10.894547430044733</v>
      </c>
      <c r="H52" s="354">
        <v>14.285714285714299</v>
      </c>
      <c r="I52" s="354">
        <v>0</v>
      </c>
      <c r="J52" s="354">
        <v>-100</v>
      </c>
      <c r="K52" s="354">
        <v>-39.750756723739642</v>
      </c>
      <c r="L52" s="354">
        <v>-50</v>
      </c>
      <c r="M52" s="354">
        <v>-50</v>
      </c>
    </row>
    <row r="53" spans="1:16">
      <c r="A53" s="155">
        <v>43983</v>
      </c>
      <c r="B53" s="354">
        <v>-40</v>
      </c>
      <c r="C53" s="354">
        <v>5.8048641912739993E-2</v>
      </c>
      <c r="D53" s="354">
        <v>-30</v>
      </c>
      <c r="E53" s="354">
        <v>-30</v>
      </c>
      <c r="F53" s="354">
        <v>-80</v>
      </c>
      <c r="G53" s="360">
        <v>-0.18749303812203069</v>
      </c>
      <c r="H53" s="354">
        <v>-10</v>
      </c>
      <c r="I53" s="354">
        <v>0</v>
      </c>
      <c r="J53" s="354">
        <v>-25</v>
      </c>
      <c r="K53" s="354">
        <v>-23.561429367284472</v>
      </c>
      <c r="L53" s="354">
        <v>-0.25</v>
      </c>
      <c r="M53" s="354">
        <v>0</v>
      </c>
    </row>
    <row r="54" spans="1:16">
      <c r="A54" s="155">
        <v>44075</v>
      </c>
      <c r="B54" s="354">
        <v>-36.363636363636395</v>
      </c>
      <c r="C54" s="354">
        <v>-46.427860516098399</v>
      </c>
      <c r="D54" s="354">
        <v>-45.454545454545496</v>
      </c>
      <c r="E54" s="354">
        <v>-27.272727272727298</v>
      </c>
      <c r="F54" s="354">
        <v>33.3333333333333</v>
      </c>
      <c r="G54" s="360">
        <v>-4.4681434572664722</v>
      </c>
      <c r="H54" s="354">
        <v>11.1111111111111</v>
      </c>
      <c r="I54" s="354">
        <v>11.1111111111111</v>
      </c>
      <c r="J54" s="354">
        <v>33.3333333333333</v>
      </c>
      <c r="K54" s="354">
        <v>-14.442967695537607</v>
      </c>
      <c r="L54" s="354">
        <v>0</v>
      </c>
      <c r="M54" s="354">
        <v>0</v>
      </c>
      <c r="N54" s="354"/>
    </row>
    <row r="55" spans="1:16">
      <c r="A55" s="155">
        <v>44166</v>
      </c>
      <c r="B55" s="354">
        <v>0</v>
      </c>
      <c r="C55" s="354">
        <v>-21.199988087096315</v>
      </c>
      <c r="D55" s="354">
        <v>30.769230769230798</v>
      </c>
      <c r="E55" s="354">
        <v>-7.6923076923076898</v>
      </c>
      <c r="F55" s="354">
        <v>0</v>
      </c>
      <c r="G55" s="354">
        <v>-12.5</v>
      </c>
      <c r="H55" s="354">
        <v>0</v>
      </c>
      <c r="I55" s="15">
        <v>12.5</v>
      </c>
      <c r="J55" s="360">
        <v>100</v>
      </c>
      <c r="K55" s="354">
        <v>23.552017107242932</v>
      </c>
      <c r="L55" s="354">
        <v>0</v>
      </c>
      <c r="M55" s="354">
        <v>50</v>
      </c>
      <c r="N55" s="354"/>
    </row>
    <row r="56" spans="1:16">
      <c r="A56" s="155">
        <v>44256</v>
      </c>
      <c r="B56" s="92">
        <v>41.6666666666667</v>
      </c>
      <c r="C56" s="92">
        <v>16.055788465594649</v>
      </c>
      <c r="D56" s="92">
        <v>8.3333333333333304</v>
      </c>
      <c r="E56" s="92">
        <v>16.6666666666667</v>
      </c>
      <c r="F56" s="92">
        <v>14.285714285714299</v>
      </c>
      <c r="G56" s="92">
        <v>21.34951088146309</v>
      </c>
      <c r="H56" s="92">
        <v>14.285714285714299</v>
      </c>
      <c r="I56" s="92">
        <v>14.285714285714299</v>
      </c>
      <c r="J56" s="360">
        <v>50</v>
      </c>
      <c r="K56" s="354">
        <v>25</v>
      </c>
      <c r="L56" s="354">
        <v>25</v>
      </c>
      <c r="M56" s="360">
        <v>100</v>
      </c>
    </row>
    <row r="57" spans="1:16">
      <c r="A57" s="155">
        <v>44348</v>
      </c>
      <c r="B57" s="354">
        <v>26.6666666666667</v>
      </c>
      <c r="C57" s="354">
        <v>41.496784623011315</v>
      </c>
      <c r="D57" s="354">
        <v>33.3333333333333</v>
      </c>
      <c r="E57" s="354">
        <v>0</v>
      </c>
      <c r="F57" s="354">
        <v>11.1111111111111</v>
      </c>
      <c r="G57" s="354">
        <v>-22.974394910910561</v>
      </c>
      <c r="H57" s="354">
        <v>22.2222222222222</v>
      </c>
      <c r="I57" s="354">
        <v>-11.1111111111111</v>
      </c>
      <c r="J57" s="354">
        <v>33.3333333333333</v>
      </c>
      <c r="K57" s="354">
        <v>0</v>
      </c>
      <c r="L57" s="354">
        <v>33.3333333333333</v>
      </c>
      <c r="M57" s="354">
        <v>-33.3333333333333</v>
      </c>
    </row>
    <row r="58" spans="1:16">
      <c r="A58" s="155">
        <v>44440</v>
      </c>
      <c r="B58" s="354">
        <v>65</v>
      </c>
      <c r="C58" s="354">
        <v>43.792117325007418</v>
      </c>
      <c r="D58" s="354">
        <v>35</v>
      </c>
      <c r="E58" s="354">
        <v>15</v>
      </c>
      <c r="F58" s="92">
        <v>44.4444444444444</v>
      </c>
      <c r="G58" s="92">
        <v>1.8224018362117369</v>
      </c>
      <c r="H58" s="92">
        <v>33.3333333333333</v>
      </c>
      <c r="I58" s="92">
        <v>11.1111111111111</v>
      </c>
      <c r="J58" s="354">
        <v>100</v>
      </c>
      <c r="K58" s="354">
        <v>25</v>
      </c>
      <c r="L58" s="354">
        <v>50</v>
      </c>
      <c r="M58" s="354">
        <v>25</v>
      </c>
      <c r="O58" s="19"/>
    </row>
    <row r="59" spans="1:16">
      <c r="A59" s="155">
        <v>44531</v>
      </c>
      <c r="B59" s="354">
        <v>70.588235294117595</v>
      </c>
      <c r="C59" s="354">
        <v>27.750096608419149</v>
      </c>
      <c r="D59" s="354">
        <v>17.647058823529399</v>
      </c>
      <c r="E59" s="354">
        <v>23.529411764705898</v>
      </c>
      <c r="F59" s="92">
        <v>42.857142857142897</v>
      </c>
      <c r="G59" s="92">
        <v>7.5254656590712896</v>
      </c>
      <c r="H59" s="92">
        <v>14.285714285714299</v>
      </c>
      <c r="I59" s="92">
        <v>14.285714285714299</v>
      </c>
      <c r="J59" s="354">
        <v>80</v>
      </c>
      <c r="K59" s="354">
        <v>12.022011596171694</v>
      </c>
      <c r="L59" s="354">
        <v>60</v>
      </c>
      <c r="M59" s="354">
        <v>20</v>
      </c>
    </row>
    <row r="60" spans="1:16">
      <c r="A60" s="155">
        <v>44621</v>
      </c>
      <c r="B60" s="354">
        <v>50</v>
      </c>
      <c r="C60" s="354">
        <v>24.71090022709646</v>
      </c>
      <c r="D60" s="354">
        <v>25</v>
      </c>
      <c r="E60" s="354">
        <v>6.25</v>
      </c>
      <c r="F60" s="92">
        <v>66.6666666666667</v>
      </c>
      <c r="G60" s="92">
        <v>25.926065069590692</v>
      </c>
      <c r="H60" s="92">
        <v>33.3333333333333</v>
      </c>
      <c r="I60" s="92">
        <v>0</v>
      </c>
      <c r="J60" s="354">
        <v>50</v>
      </c>
      <c r="K60" s="354">
        <v>1.4153345999082467</v>
      </c>
      <c r="L60" s="354">
        <v>0</v>
      </c>
      <c r="M60" s="354">
        <v>25</v>
      </c>
    </row>
    <row r="61" spans="1:16">
      <c r="A61" s="155">
        <v>44713</v>
      </c>
      <c r="B61" s="354">
        <v>40</v>
      </c>
      <c r="C61" s="354">
        <v>43.484215749183662</v>
      </c>
      <c r="D61" s="354">
        <v>33.3333333333333</v>
      </c>
      <c r="E61" s="354">
        <v>6.6666666666666696</v>
      </c>
      <c r="F61" s="92">
        <v>44.4444444444444</v>
      </c>
      <c r="G61" s="92">
        <v>2.6857512040312161</v>
      </c>
      <c r="H61" s="92">
        <v>33.3333333333333</v>
      </c>
      <c r="I61" s="92">
        <v>0</v>
      </c>
      <c r="J61" s="354">
        <v>20</v>
      </c>
      <c r="K61" s="354">
        <v>2.7981273491535763</v>
      </c>
      <c r="L61" s="354">
        <v>0</v>
      </c>
      <c r="M61" s="354">
        <v>20</v>
      </c>
    </row>
    <row r="63" spans="1:16">
      <c r="P63" s="245" t="s">
        <v>339</v>
      </c>
    </row>
    <row r="64" spans="1:16">
      <c r="F64" s="361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B1:N43"/>
  <sheetViews>
    <sheetView view="pageBreakPreview" zoomScale="89" zoomScaleNormal="100" zoomScaleSheetLayoutView="89" workbookViewId="0">
      <selection activeCell="B9" sqref="B9:E24"/>
    </sheetView>
  </sheetViews>
  <sheetFormatPr baseColWidth="10" defaultColWidth="11.42578125" defaultRowHeight="14.25"/>
  <cols>
    <col min="1" max="1" width="11.42578125" style="15"/>
    <col min="2" max="2" width="13.85546875" style="15" bestFit="1" customWidth="1"/>
    <col min="3" max="3" width="14.28515625" style="15" customWidth="1"/>
    <col min="4" max="4" width="11.42578125" style="15"/>
    <col min="5" max="5" width="11.85546875" style="15" bestFit="1" customWidth="1"/>
    <col min="6" max="16384" width="11.42578125" style="15"/>
  </cols>
  <sheetData>
    <row r="1" spans="2:14">
      <c r="B1" s="15" t="s">
        <v>132</v>
      </c>
    </row>
    <row r="2" spans="2:14">
      <c r="C2" s="15" t="s">
        <v>138</v>
      </c>
      <c r="D2" s="194"/>
      <c r="E2" s="194"/>
      <c r="F2" s="194"/>
      <c r="G2" s="194"/>
      <c r="H2" s="194"/>
    </row>
    <row r="3" spans="2:14">
      <c r="C3" s="15" t="s">
        <v>192</v>
      </c>
      <c r="D3" s="15" t="s">
        <v>191</v>
      </c>
      <c r="E3" s="194"/>
      <c r="F3" s="194"/>
      <c r="G3" s="194"/>
      <c r="H3" s="194"/>
    </row>
    <row r="4" spans="2:14">
      <c r="B4" s="15" t="s">
        <v>0</v>
      </c>
      <c r="E4" s="194"/>
      <c r="F4" s="194"/>
      <c r="G4" s="194"/>
      <c r="H4" s="194"/>
    </row>
    <row r="5" spans="2:14" ht="15">
      <c r="B5" s="15" t="s">
        <v>1</v>
      </c>
      <c r="C5" s="18" t="s">
        <v>301</v>
      </c>
      <c r="D5" s="18" t="s">
        <v>302</v>
      </c>
    </row>
    <row r="6" spans="2:14">
      <c r="B6" s="15" t="s">
        <v>16</v>
      </c>
    </row>
    <row r="7" spans="2:14" ht="15">
      <c r="B7" s="11" t="s">
        <v>304</v>
      </c>
      <c r="C7" s="3"/>
      <c r="D7" s="3"/>
      <c r="E7" s="3"/>
      <c r="F7" s="3"/>
      <c r="G7" s="3"/>
      <c r="H7" s="3"/>
    </row>
    <row r="8" spans="2:14" ht="15">
      <c r="B8" s="11"/>
      <c r="C8" s="3"/>
      <c r="D8" s="3"/>
      <c r="E8" s="3"/>
      <c r="F8" s="3"/>
      <c r="G8" s="3"/>
      <c r="H8" s="3"/>
    </row>
    <row r="9" spans="2:14" ht="15">
      <c r="B9" s="155">
        <v>44713</v>
      </c>
      <c r="C9" s="195"/>
      <c r="D9" s="327" t="s">
        <v>190</v>
      </c>
      <c r="E9" s="328" t="s">
        <v>189</v>
      </c>
      <c r="F9" s="3"/>
      <c r="G9" s="3"/>
      <c r="H9" s="13"/>
    </row>
    <row r="10" spans="2:14" ht="15">
      <c r="B10" s="383" t="s">
        <v>0</v>
      </c>
      <c r="C10" s="347" t="s">
        <v>2</v>
      </c>
      <c r="D10" s="332">
        <v>6.7157142857142897</v>
      </c>
      <c r="E10" s="332">
        <v>8.6428571428571406</v>
      </c>
      <c r="F10" s="320"/>
      <c r="G10" s="321"/>
      <c r="H10" s="3"/>
      <c r="J10" s="161"/>
      <c r="K10" s="161"/>
      <c r="L10" s="161"/>
      <c r="M10" s="161"/>
    </row>
    <row r="11" spans="2:14" ht="15">
      <c r="B11" s="384"/>
      <c r="C11" s="329" t="s">
        <v>3</v>
      </c>
      <c r="D11" s="330">
        <v>4.7153571428571404</v>
      </c>
      <c r="E11" s="330">
        <v>5.1428571428571397</v>
      </c>
      <c r="F11" s="320"/>
      <c r="G11" s="321"/>
      <c r="H11" s="3"/>
      <c r="J11" s="161"/>
      <c r="K11" s="161"/>
      <c r="L11" s="161"/>
      <c r="M11" s="161"/>
    </row>
    <row r="12" spans="2:14" ht="15">
      <c r="B12" s="384"/>
      <c r="C12" s="329" t="s">
        <v>4</v>
      </c>
      <c r="D12" s="330">
        <v>4.4615384615384599</v>
      </c>
      <c r="E12" s="330">
        <v>3.4615384615384599</v>
      </c>
      <c r="F12" s="320"/>
      <c r="G12" s="321"/>
      <c r="H12" s="3"/>
      <c r="J12" s="161"/>
      <c r="K12" s="161"/>
      <c r="L12" s="161"/>
      <c r="M12" s="161"/>
    </row>
    <row r="13" spans="2:14" ht="15">
      <c r="B13" s="384"/>
      <c r="C13" s="329" t="s">
        <v>5</v>
      </c>
      <c r="D13" s="330">
        <v>5.0833333333333304</v>
      </c>
      <c r="E13" s="330">
        <v>7.5833333333333304</v>
      </c>
      <c r="F13" s="320"/>
      <c r="G13" s="321"/>
      <c r="H13" s="3"/>
      <c r="J13" s="161"/>
      <c r="K13" s="161"/>
      <c r="L13" s="161"/>
      <c r="M13" s="161"/>
    </row>
    <row r="14" spans="2:14" ht="15" customHeight="1">
      <c r="B14" s="385"/>
      <c r="C14" s="331" t="s">
        <v>188</v>
      </c>
      <c r="D14" s="348">
        <f>+AVERAGE(D10:D13)</f>
        <v>5.2439858058608051</v>
      </c>
      <c r="E14" s="348">
        <f>+AVERAGE(E10:E13)</f>
        <v>6.2076465201465183</v>
      </c>
      <c r="F14" s="3"/>
      <c r="G14" s="3"/>
      <c r="H14" s="3"/>
      <c r="J14" s="161"/>
      <c r="K14" s="161"/>
      <c r="L14" s="161"/>
      <c r="M14" s="161"/>
      <c r="N14" s="161"/>
    </row>
    <row r="15" spans="2:14" ht="15">
      <c r="B15" s="383" t="s">
        <v>1</v>
      </c>
      <c r="C15" s="347" t="s">
        <v>2</v>
      </c>
      <c r="D15" s="332">
        <v>5</v>
      </c>
      <c r="E15" s="332">
        <v>6.5</v>
      </c>
      <c r="F15" s="3"/>
      <c r="G15" s="321"/>
      <c r="H15" s="321"/>
      <c r="J15" s="161"/>
      <c r="K15" s="161"/>
      <c r="L15" s="161"/>
      <c r="M15" s="161"/>
    </row>
    <row r="16" spans="2:14" ht="15">
      <c r="B16" s="384"/>
      <c r="C16" s="329" t="s">
        <v>3</v>
      </c>
      <c r="D16" s="330">
        <v>11.3333333333333</v>
      </c>
      <c r="E16" s="330">
        <v>9.3333333333333304</v>
      </c>
      <c r="F16" s="10"/>
      <c r="G16" s="321"/>
      <c r="H16" s="321"/>
      <c r="J16" s="161"/>
      <c r="K16" s="161"/>
      <c r="L16" s="161"/>
      <c r="M16" s="161"/>
    </row>
    <row r="17" spans="2:14" ht="15">
      <c r="B17" s="384"/>
      <c r="C17" s="329" t="s">
        <v>4</v>
      </c>
      <c r="D17" s="330">
        <v>0</v>
      </c>
      <c r="E17" s="330">
        <v>0</v>
      </c>
      <c r="F17" s="10"/>
      <c r="G17" s="321"/>
      <c r="H17" s="321"/>
      <c r="J17" s="161"/>
      <c r="K17" s="161"/>
      <c r="L17" s="161"/>
      <c r="M17" s="161"/>
    </row>
    <row r="18" spans="2:14" ht="15">
      <c r="B18" s="384"/>
      <c r="C18" s="329" t="s">
        <v>5</v>
      </c>
      <c r="D18" s="330">
        <v>0</v>
      </c>
      <c r="E18" s="330">
        <v>0</v>
      </c>
      <c r="F18" s="10"/>
      <c r="G18" s="321"/>
      <c r="H18" s="321"/>
      <c r="J18" s="161"/>
      <c r="K18" s="161"/>
      <c r="L18" s="161"/>
      <c r="M18" s="161"/>
    </row>
    <row r="19" spans="2:14" ht="15">
      <c r="B19" s="385"/>
      <c r="C19" s="333" t="s">
        <v>188</v>
      </c>
      <c r="D19" s="348">
        <f>+AVERAGE(D15:D18)</f>
        <v>4.083333333333325</v>
      </c>
      <c r="E19" s="348">
        <f>+AVERAGE(E15:E18)</f>
        <v>3.9583333333333326</v>
      </c>
      <c r="F19" s="10"/>
      <c r="G19" s="10"/>
      <c r="H19" s="322"/>
      <c r="I19" s="208"/>
      <c r="J19" s="208"/>
      <c r="K19" s="161"/>
      <c r="L19" s="161"/>
      <c r="M19" s="161"/>
      <c r="N19" s="161"/>
    </row>
    <row r="20" spans="2:14" ht="15">
      <c r="B20" s="383" t="s">
        <v>51</v>
      </c>
      <c r="C20" s="347" t="s">
        <v>2</v>
      </c>
      <c r="D20" s="332">
        <v>1.5</v>
      </c>
      <c r="E20" s="332">
        <v>2</v>
      </c>
      <c r="F20" s="3"/>
      <c r="G20" s="3"/>
      <c r="H20" s="3"/>
    </row>
    <row r="21" spans="2:14" ht="15">
      <c r="B21" s="384"/>
      <c r="C21" s="329" t="s">
        <v>3</v>
      </c>
      <c r="D21" s="330">
        <v>4.5</v>
      </c>
      <c r="E21" s="330">
        <v>2.75</v>
      </c>
      <c r="F21" s="3"/>
      <c r="G21" s="3"/>
      <c r="H21" s="3"/>
    </row>
    <row r="22" spans="2:14" ht="15">
      <c r="B22" s="384"/>
      <c r="C22" s="329" t="s">
        <v>4</v>
      </c>
      <c r="D22" s="330">
        <v>0.25</v>
      </c>
      <c r="E22" s="330">
        <v>0.25</v>
      </c>
      <c r="F22" s="10"/>
      <c r="G22" s="10"/>
      <c r="H22" s="3"/>
    </row>
    <row r="23" spans="2:14" ht="15">
      <c r="B23" s="384"/>
      <c r="C23" s="329" t="s">
        <v>5</v>
      </c>
      <c r="D23" s="330">
        <v>6</v>
      </c>
      <c r="E23" s="330">
        <v>4.25</v>
      </c>
      <c r="F23" s="10"/>
      <c r="G23" s="10"/>
      <c r="H23" s="3"/>
    </row>
    <row r="24" spans="2:14" ht="15">
      <c r="B24" s="385"/>
      <c r="C24" s="333" t="s">
        <v>188</v>
      </c>
      <c r="D24" s="348">
        <f>+AVERAGE(D20:D23)</f>
        <v>3.0625</v>
      </c>
      <c r="E24" s="348">
        <f>+AVERAGE(E20:E23)</f>
        <v>2.3125</v>
      </c>
      <c r="F24" s="10"/>
      <c r="G24" s="10"/>
      <c r="H24" s="3"/>
    </row>
    <row r="25" spans="2:14" ht="15">
      <c r="B25" s="245" t="s">
        <v>338</v>
      </c>
      <c r="C25" s="3"/>
      <c r="D25" s="3"/>
      <c r="E25" s="3"/>
      <c r="F25" s="10"/>
      <c r="G25" s="10"/>
      <c r="H25" s="3"/>
    </row>
    <row r="26" spans="2:14" ht="15">
      <c r="B26" s="3"/>
      <c r="C26" s="3"/>
      <c r="D26" s="3"/>
      <c r="E26" s="3"/>
      <c r="F26" s="3"/>
      <c r="G26" s="3"/>
      <c r="H26" s="3"/>
    </row>
    <row r="28" spans="2:14" ht="15">
      <c r="B28" s="155">
        <v>44621</v>
      </c>
      <c r="C28" s="195"/>
      <c r="D28" s="327" t="s">
        <v>190</v>
      </c>
      <c r="E28" s="328" t="s">
        <v>189</v>
      </c>
      <c r="F28" s="161"/>
      <c r="G28" s="161"/>
    </row>
    <row r="29" spans="2:14">
      <c r="B29" s="383" t="s">
        <v>0</v>
      </c>
      <c r="C29" s="329" t="s">
        <v>2</v>
      </c>
      <c r="D29" s="332">
        <v>6.6742857142857099</v>
      </c>
      <c r="E29" s="332">
        <v>6.6442857142857097</v>
      </c>
      <c r="F29" s="161"/>
      <c r="G29" s="161"/>
    </row>
    <row r="30" spans="2:14">
      <c r="B30" s="384"/>
      <c r="C30" s="329" t="s">
        <v>3</v>
      </c>
      <c r="D30" s="330">
        <v>2.8214285714285698</v>
      </c>
      <c r="E30" s="330">
        <v>5.3807142857142898</v>
      </c>
      <c r="F30" s="161"/>
      <c r="G30" s="161"/>
    </row>
    <row r="31" spans="2:14">
      <c r="B31" s="384"/>
      <c r="C31" s="329" t="s">
        <v>4</v>
      </c>
      <c r="D31" s="330">
        <v>4.78571428571429</v>
      </c>
      <c r="E31" s="330">
        <v>4.9285714285714297</v>
      </c>
    </row>
    <row r="32" spans="2:14">
      <c r="B32" s="384"/>
      <c r="C32" s="329" t="s">
        <v>5</v>
      </c>
      <c r="D32" s="330">
        <v>10.75</v>
      </c>
      <c r="E32" s="330">
        <v>10.8333333333333</v>
      </c>
    </row>
    <row r="33" spans="2:5">
      <c r="B33" s="385"/>
      <c r="C33" s="331" t="s">
        <v>188</v>
      </c>
      <c r="D33" s="348">
        <v>6.2578571428571426</v>
      </c>
      <c r="E33" s="348">
        <v>6.9467261904761823</v>
      </c>
    </row>
    <row r="34" spans="2:5">
      <c r="B34" s="383" t="s">
        <v>1</v>
      </c>
      <c r="C34" s="329" t="s">
        <v>2</v>
      </c>
      <c r="D34" s="332">
        <v>7.3333333333333304</v>
      </c>
      <c r="E34" s="332">
        <v>12</v>
      </c>
    </row>
    <row r="35" spans="2:5">
      <c r="B35" s="384"/>
      <c r="C35" s="329" t="s">
        <v>3</v>
      </c>
      <c r="D35" s="330">
        <v>17.5</v>
      </c>
      <c r="E35" s="330">
        <v>12</v>
      </c>
    </row>
    <row r="36" spans="2:5">
      <c r="B36" s="384"/>
      <c r="C36" s="329" t="s">
        <v>4</v>
      </c>
      <c r="D36" s="330">
        <v>0</v>
      </c>
      <c r="E36" s="330">
        <v>0</v>
      </c>
    </row>
    <row r="37" spans="2:5">
      <c r="B37" s="384"/>
      <c r="C37" s="329" t="s">
        <v>5</v>
      </c>
      <c r="D37" s="330">
        <v>0</v>
      </c>
      <c r="E37" s="330">
        <v>0</v>
      </c>
    </row>
    <row r="38" spans="2:5">
      <c r="B38" s="385"/>
      <c r="C38" s="333" t="s">
        <v>188</v>
      </c>
      <c r="D38" s="348">
        <v>6.2083333333333321</v>
      </c>
      <c r="E38" s="348">
        <v>6</v>
      </c>
    </row>
    <row r="39" spans="2:5">
      <c r="B39" s="383" t="s">
        <v>51</v>
      </c>
      <c r="C39" s="329" t="s">
        <v>2</v>
      </c>
      <c r="D39" s="332">
        <v>6.8949999999999996</v>
      </c>
      <c r="E39" s="332">
        <v>4.96</v>
      </c>
    </row>
    <row r="40" spans="2:5">
      <c r="B40" s="384"/>
      <c r="C40" s="329" t="s">
        <v>3</v>
      </c>
      <c r="D40" s="330">
        <v>7.1725000000000003</v>
      </c>
      <c r="E40" s="330">
        <v>3.9474999999999998</v>
      </c>
    </row>
    <row r="41" spans="2:5">
      <c r="B41" s="384"/>
      <c r="C41" s="329" t="s">
        <v>4</v>
      </c>
      <c r="D41" s="330">
        <v>0.25</v>
      </c>
      <c r="E41" s="330">
        <v>0</v>
      </c>
    </row>
    <row r="42" spans="2:5">
      <c r="B42" s="384"/>
      <c r="C42" s="329" t="s">
        <v>5</v>
      </c>
      <c r="D42" s="330">
        <v>13.135</v>
      </c>
      <c r="E42" s="330">
        <v>6.83</v>
      </c>
    </row>
    <row r="43" spans="2:5">
      <c r="B43" s="385"/>
      <c r="C43" s="333" t="s">
        <v>188</v>
      </c>
      <c r="D43" s="348">
        <v>6.8631250000000001</v>
      </c>
      <c r="E43" s="348">
        <v>3.9343749999999997</v>
      </c>
    </row>
  </sheetData>
  <mergeCells count="6">
    <mergeCell ref="B39:B43"/>
    <mergeCell ref="B10:B14"/>
    <mergeCell ref="B15:B19"/>
    <mergeCell ref="B20:B24"/>
    <mergeCell ref="B29:B33"/>
    <mergeCell ref="B34:B38"/>
  </mergeCells>
  <conditionalFormatting sqref="D10:E24">
    <cfRule type="cellIs" dxfId="175" priority="3" operator="lessThan">
      <formula>D29</formula>
    </cfRule>
    <cfRule type="cellIs" dxfId="174" priority="4" operator="greaterThan">
      <formula>D29</formula>
    </cfRule>
  </conditionalFormatting>
  <conditionalFormatting sqref="D29:E43">
    <cfRule type="cellIs" dxfId="173" priority="1" operator="lessThan">
      <formula>D48</formula>
    </cfRule>
    <cfRule type="cellIs" dxfId="172" priority="2" operator="greaterThan">
      <formula>D48</formula>
    </cfRule>
  </conditionalFormatting>
  <pageMargins left="0.7" right="0.7" top="0.75" bottom="0.75" header="0.3" footer="0.3"/>
  <pageSetup scale="84" orientation="portrait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B1:P45"/>
  <sheetViews>
    <sheetView tabSelected="1" view="pageBreakPreview" zoomScale="80" zoomScaleNormal="100" zoomScaleSheetLayoutView="80" workbookViewId="0">
      <selection activeCell="S12" sqref="S12"/>
    </sheetView>
  </sheetViews>
  <sheetFormatPr baseColWidth="10" defaultColWidth="11.42578125" defaultRowHeight="15"/>
  <cols>
    <col min="1" max="1" width="11.42578125" style="3"/>
    <col min="2" max="2" width="13.85546875" style="3" bestFit="1" customWidth="1"/>
    <col min="3" max="3" width="14.28515625" style="3" customWidth="1"/>
    <col min="4" max="5" width="11.42578125" style="3"/>
    <col min="6" max="6" width="15.28515625" style="3" customWidth="1"/>
    <col min="7" max="16384" width="11.42578125" style="3"/>
  </cols>
  <sheetData>
    <row r="1" spans="2:16">
      <c r="B1" s="3" t="s">
        <v>107</v>
      </c>
    </row>
    <row r="2" spans="2:16">
      <c r="C2" s="3" t="s">
        <v>138</v>
      </c>
      <c r="D2" s="323"/>
      <c r="E2" s="323"/>
      <c r="F2" s="323"/>
      <c r="G2" s="323"/>
      <c r="H2" s="323"/>
      <c r="I2" s="323"/>
      <c r="J2" s="323"/>
    </row>
    <row r="3" spans="2:16">
      <c r="B3" s="3" t="s">
        <v>0</v>
      </c>
      <c r="D3" s="323"/>
      <c r="E3" s="323"/>
      <c r="F3" s="323"/>
      <c r="G3" s="323"/>
      <c r="H3" s="323"/>
      <c r="I3" s="323"/>
      <c r="J3" s="323"/>
    </row>
    <row r="4" spans="2:16">
      <c r="B4" s="3" t="s">
        <v>1</v>
      </c>
      <c r="C4" s="11" t="s">
        <v>277</v>
      </c>
      <c r="D4" s="323">
        <v>100</v>
      </c>
      <c r="E4" s="323"/>
      <c r="F4" s="323"/>
      <c r="G4" s="323"/>
      <c r="H4" s="323"/>
      <c r="I4" s="323"/>
      <c r="J4" s="323"/>
    </row>
    <row r="5" spans="2:16">
      <c r="B5" s="3" t="s">
        <v>16</v>
      </c>
      <c r="D5" s="323"/>
      <c r="E5" s="323"/>
      <c r="F5" s="323"/>
      <c r="G5" s="323"/>
      <c r="H5" s="323"/>
      <c r="I5" s="323"/>
      <c r="J5" s="323"/>
    </row>
    <row r="6" spans="2:16">
      <c r="C6" s="323"/>
      <c r="D6" s="323"/>
      <c r="E6" s="323"/>
      <c r="F6" s="323"/>
      <c r="G6" s="323"/>
      <c r="H6" s="323"/>
      <c r="I6" s="323"/>
      <c r="J6" s="323"/>
    </row>
    <row r="7" spans="2:16">
      <c r="B7" s="11" t="s">
        <v>321</v>
      </c>
      <c r="C7" s="11"/>
    </row>
    <row r="8" spans="2:16">
      <c r="E8" s="13"/>
      <c r="F8" s="13"/>
    </row>
    <row r="9" spans="2:16">
      <c r="B9" s="155">
        <v>44713</v>
      </c>
      <c r="C9" s="195"/>
      <c r="D9" s="350" t="s">
        <v>196</v>
      </c>
      <c r="E9" s="351" t="s">
        <v>195</v>
      </c>
      <c r="F9" s="351" t="s">
        <v>194</v>
      </c>
      <c r="G9" s="352" t="s">
        <v>193</v>
      </c>
      <c r="J9" s="13"/>
    </row>
    <row r="10" spans="2:16">
      <c r="B10" s="383" t="s">
        <v>0</v>
      </c>
      <c r="C10" s="329" t="s">
        <v>2</v>
      </c>
      <c r="D10" s="345">
        <v>91.7</v>
      </c>
      <c r="E10" s="346">
        <v>8.3000000000000007</v>
      </c>
      <c r="F10" s="346">
        <v>0</v>
      </c>
      <c r="G10" s="200">
        <v>0</v>
      </c>
      <c r="H10" s="10"/>
      <c r="I10" s="10"/>
      <c r="J10" s="10"/>
      <c r="K10" s="10"/>
      <c r="L10" s="10"/>
      <c r="M10" s="10"/>
      <c r="N10" s="10"/>
      <c r="O10" s="10"/>
    </row>
    <row r="11" spans="2:16">
      <c r="B11" s="384"/>
      <c r="C11" s="329" t="s">
        <v>3</v>
      </c>
      <c r="D11" s="206">
        <v>83.3</v>
      </c>
      <c r="E11" s="237">
        <v>8.3000000000000007</v>
      </c>
      <c r="F11" s="237">
        <v>0</v>
      </c>
      <c r="G11" s="201">
        <v>8.3000000000000007</v>
      </c>
      <c r="H11" s="10"/>
      <c r="I11" s="10"/>
      <c r="J11" s="10"/>
      <c r="K11" s="10"/>
      <c r="L11" s="10"/>
      <c r="M11" s="10"/>
      <c r="N11" s="10"/>
      <c r="O11" s="10"/>
    </row>
    <row r="12" spans="2:16">
      <c r="B12" s="384"/>
      <c r="C12" s="329" t="s">
        <v>4</v>
      </c>
      <c r="D12" s="206">
        <v>100</v>
      </c>
      <c r="E12" s="237">
        <v>0</v>
      </c>
      <c r="F12" s="237">
        <v>0</v>
      </c>
      <c r="G12" s="201">
        <v>0</v>
      </c>
      <c r="H12" s="10"/>
      <c r="I12" s="10"/>
      <c r="J12" s="10"/>
      <c r="K12" s="10"/>
      <c r="L12" s="10"/>
      <c r="M12" s="10"/>
      <c r="N12" s="10"/>
      <c r="O12" s="10"/>
    </row>
    <row r="13" spans="2:16">
      <c r="B13" s="384"/>
      <c r="C13" s="329" t="s">
        <v>5</v>
      </c>
      <c r="D13" s="206">
        <v>100</v>
      </c>
      <c r="E13" s="237">
        <v>0</v>
      </c>
      <c r="F13" s="237">
        <v>0</v>
      </c>
      <c r="G13" s="201">
        <v>0</v>
      </c>
      <c r="H13" s="10"/>
      <c r="I13" s="10"/>
      <c r="J13" s="10"/>
      <c r="K13" s="10"/>
      <c r="L13" s="10"/>
      <c r="M13" s="10"/>
      <c r="N13" s="10"/>
      <c r="O13" s="10"/>
    </row>
    <row r="14" spans="2:16" ht="15" customHeight="1">
      <c r="B14" s="385"/>
      <c r="C14" s="331" t="s">
        <v>188</v>
      </c>
      <c r="D14" s="203">
        <f>+AVERAGE(D10:D13)</f>
        <v>93.75</v>
      </c>
      <c r="E14" s="204">
        <f>+AVERAGE(E10:E13)</f>
        <v>4.1500000000000004</v>
      </c>
      <c r="F14" s="204">
        <f>+AVERAGE(F10:F13)</f>
        <v>0</v>
      </c>
      <c r="G14" s="205">
        <f>+AVERAGE(G10:G13)</f>
        <v>2.0750000000000002</v>
      </c>
      <c r="H14" s="10"/>
      <c r="L14" s="10"/>
      <c r="M14" s="10"/>
      <c r="N14" s="10"/>
      <c r="O14" s="10"/>
      <c r="P14" s="10"/>
    </row>
    <row r="15" spans="2:16">
      <c r="B15" s="383" t="s">
        <v>1</v>
      </c>
      <c r="C15" s="329" t="s">
        <v>2</v>
      </c>
      <c r="D15" s="345">
        <v>100</v>
      </c>
      <c r="E15" s="346">
        <v>0</v>
      </c>
      <c r="F15" s="346">
        <v>0</v>
      </c>
      <c r="G15" s="200">
        <v>0</v>
      </c>
      <c r="H15" s="10"/>
      <c r="I15" s="10"/>
      <c r="J15" s="10"/>
      <c r="K15" s="10"/>
      <c r="L15" s="10"/>
      <c r="M15" s="10"/>
      <c r="N15" s="10"/>
      <c r="O15" s="10"/>
    </row>
    <row r="16" spans="2:16">
      <c r="B16" s="384"/>
      <c r="C16" s="329" t="s">
        <v>3</v>
      </c>
      <c r="D16" s="206">
        <v>100</v>
      </c>
      <c r="E16" s="237">
        <v>0</v>
      </c>
      <c r="F16" s="237">
        <v>0</v>
      </c>
      <c r="G16" s="201">
        <v>0</v>
      </c>
      <c r="H16" s="10"/>
      <c r="I16" s="10"/>
      <c r="J16" s="10"/>
      <c r="K16" s="10"/>
      <c r="L16" s="10"/>
      <c r="M16" s="10"/>
      <c r="N16" s="10"/>
      <c r="O16" s="10"/>
    </row>
    <row r="17" spans="2:16">
      <c r="B17" s="384"/>
      <c r="C17" s="329" t="s">
        <v>4</v>
      </c>
      <c r="D17" s="206">
        <v>100</v>
      </c>
      <c r="E17" s="237">
        <v>0</v>
      </c>
      <c r="F17" s="237">
        <v>0</v>
      </c>
      <c r="G17" s="201">
        <v>0</v>
      </c>
      <c r="H17" s="10"/>
      <c r="I17" s="10"/>
      <c r="J17" s="10"/>
      <c r="K17" s="10"/>
      <c r="L17" s="10"/>
      <c r="M17" s="10"/>
      <c r="N17" s="10"/>
      <c r="O17" s="10"/>
    </row>
    <row r="18" spans="2:16">
      <c r="B18" s="384"/>
      <c r="C18" s="329" t="s">
        <v>5</v>
      </c>
      <c r="D18" s="206">
        <v>100</v>
      </c>
      <c r="E18" s="237">
        <v>0</v>
      </c>
      <c r="F18" s="237">
        <v>0</v>
      </c>
      <c r="G18" s="201">
        <v>0</v>
      </c>
      <c r="H18" s="10"/>
      <c r="I18" s="10"/>
      <c r="J18" s="10"/>
      <c r="K18" s="10"/>
      <c r="L18" s="10"/>
      <c r="M18" s="10"/>
      <c r="N18" s="10"/>
      <c r="O18" s="10"/>
    </row>
    <row r="19" spans="2:16">
      <c r="B19" s="385"/>
      <c r="C19" s="333" t="s">
        <v>188</v>
      </c>
      <c r="D19" s="203">
        <f>+AVERAGE(D15:D18)</f>
        <v>100</v>
      </c>
      <c r="E19" s="204">
        <f>+AVERAGE(E15:E18)</f>
        <v>0</v>
      </c>
      <c r="F19" s="204">
        <f>+AVERAGE(F15:F18)</f>
        <v>0</v>
      </c>
      <c r="G19" s="205">
        <f>+AVERAGE(G15:G18)</f>
        <v>0</v>
      </c>
      <c r="H19" s="10"/>
      <c r="I19" s="10"/>
      <c r="J19" s="10"/>
      <c r="K19" s="10"/>
      <c r="L19" s="322"/>
      <c r="M19" s="10"/>
      <c r="N19" s="10"/>
      <c r="O19" s="10"/>
      <c r="P19" s="10"/>
    </row>
    <row r="20" spans="2:16">
      <c r="B20" s="383" t="s">
        <v>16</v>
      </c>
      <c r="C20" s="329" t="s">
        <v>2</v>
      </c>
      <c r="D20" s="206">
        <v>60</v>
      </c>
      <c r="E20" s="237">
        <v>0</v>
      </c>
      <c r="F20" s="237">
        <v>0</v>
      </c>
      <c r="G20" s="201">
        <v>40</v>
      </c>
      <c r="H20" s="10"/>
      <c r="I20" s="10"/>
      <c r="J20" s="10"/>
      <c r="K20" s="10"/>
      <c r="L20" s="10"/>
      <c r="M20" s="10"/>
      <c r="N20" s="10"/>
      <c r="O20" s="10"/>
    </row>
    <row r="21" spans="2:16">
      <c r="B21" s="384"/>
      <c r="C21" s="329" t="s">
        <v>3</v>
      </c>
      <c r="D21" s="206">
        <v>75</v>
      </c>
      <c r="E21" s="237">
        <v>0</v>
      </c>
      <c r="F21" s="237">
        <v>0</v>
      </c>
      <c r="G21" s="201">
        <v>25</v>
      </c>
      <c r="H21" s="10"/>
      <c r="I21" s="10"/>
      <c r="J21" s="10"/>
      <c r="K21" s="10"/>
      <c r="L21" s="10"/>
      <c r="M21" s="10"/>
      <c r="N21" s="10"/>
      <c r="O21" s="10"/>
    </row>
    <row r="22" spans="2:16">
      <c r="B22" s="384"/>
      <c r="C22" s="329" t="s">
        <v>4</v>
      </c>
      <c r="D22" s="206">
        <v>66.7</v>
      </c>
      <c r="E22" s="237">
        <v>0</v>
      </c>
      <c r="F22" s="237">
        <v>0</v>
      </c>
      <c r="G22" s="201">
        <v>33.300000000000004</v>
      </c>
      <c r="H22" s="10"/>
      <c r="I22" s="10"/>
      <c r="J22" s="10"/>
      <c r="K22" s="10"/>
      <c r="L22" s="10"/>
      <c r="M22" s="10"/>
      <c r="N22" s="10"/>
      <c r="O22" s="10"/>
    </row>
    <row r="23" spans="2:16">
      <c r="B23" s="384"/>
      <c r="C23" s="329" t="s">
        <v>5</v>
      </c>
      <c r="D23" s="206">
        <v>75</v>
      </c>
      <c r="E23" s="237">
        <v>0</v>
      </c>
      <c r="F23" s="237">
        <v>0</v>
      </c>
      <c r="G23" s="201">
        <v>25</v>
      </c>
      <c r="H23" s="10"/>
      <c r="I23" s="10"/>
      <c r="J23" s="10"/>
      <c r="K23" s="10"/>
      <c r="L23" s="10"/>
      <c r="M23" s="10"/>
      <c r="N23" s="10"/>
      <c r="O23" s="10"/>
    </row>
    <row r="24" spans="2:16">
      <c r="B24" s="385"/>
      <c r="C24" s="349" t="s">
        <v>188</v>
      </c>
      <c r="D24" s="203">
        <f>+AVERAGE(D20:D23)</f>
        <v>69.174999999999997</v>
      </c>
      <c r="E24" s="204">
        <f>+AVERAGE(E20:E23)</f>
        <v>0</v>
      </c>
      <c r="F24" s="204">
        <f>+AVERAGE(F20:F23)</f>
        <v>0</v>
      </c>
      <c r="G24" s="205">
        <f>+AVERAGE(G20:G23)</f>
        <v>30.825000000000003</v>
      </c>
      <c r="H24" s="10"/>
      <c r="L24" s="10"/>
      <c r="M24" s="10"/>
      <c r="N24" s="10"/>
      <c r="O24" s="10"/>
      <c r="P24" s="10"/>
    </row>
    <row r="25" spans="2:16">
      <c r="C25" s="324"/>
    </row>
    <row r="26" spans="2:16">
      <c r="B26" s="245" t="s">
        <v>335</v>
      </c>
    </row>
    <row r="30" spans="2:16">
      <c r="B30" s="155">
        <v>44621</v>
      </c>
      <c r="C30" s="195"/>
      <c r="D30" s="196" t="s">
        <v>196</v>
      </c>
      <c r="E30" s="197" t="s">
        <v>195</v>
      </c>
      <c r="F30" s="197" t="s">
        <v>194</v>
      </c>
      <c r="G30" s="198" t="s">
        <v>193</v>
      </c>
    </row>
    <row r="31" spans="2:16">
      <c r="B31" s="383" t="s">
        <v>0</v>
      </c>
      <c r="C31" s="199" t="s">
        <v>2</v>
      </c>
      <c r="D31" s="345">
        <v>92.9</v>
      </c>
      <c r="E31" s="346">
        <v>0</v>
      </c>
      <c r="F31" s="346">
        <v>7.1</v>
      </c>
      <c r="G31" s="200">
        <v>0</v>
      </c>
    </row>
    <row r="32" spans="2:16">
      <c r="B32" s="384"/>
      <c r="C32" s="199" t="s">
        <v>3</v>
      </c>
      <c r="D32" s="206">
        <v>93.300000000000011</v>
      </c>
      <c r="E32" s="237">
        <v>0</v>
      </c>
      <c r="F32" s="237">
        <v>6.7</v>
      </c>
      <c r="G32" s="201">
        <v>0</v>
      </c>
    </row>
    <row r="33" spans="2:7">
      <c r="B33" s="384"/>
      <c r="C33" s="199" t="s">
        <v>4</v>
      </c>
      <c r="D33" s="206">
        <v>100</v>
      </c>
      <c r="E33" s="237">
        <v>0</v>
      </c>
      <c r="F33" s="237">
        <v>0</v>
      </c>
      <c r="G33" s="201">
        <v>0</v>
      </c>
    </row>
    <row r="34" spans="2:7">
      <c r="B34" s="384"/>
      <c r="C34" s="199" t="s">
        <v>5</v>
      </c>
      <c r="D34" s="206">
        <v>100</v>
      </c>
      <c r="E34" s="237">
        <v>0</v>
      </c>
      <c r="F34" s="237">
        <v>0</v>
      </c>
      <c r="G34" s="201">
        <v>0</v>
      </c>
    </row>
    <row r="35" spans="2:7">
      <c r="B35" s="385"/>
      <c r="C35" s="202" t="s">
        <v>188</v>
      </c>
      <c r="D35" s="203">
        <v>96.550000000000011</v>
      </c>
      <c r="E35" s="204">
        <v>0</v>
      </c>
      <c r="F35" s="204">
        <v>3.45</v>
      </c>
      <c r="G35" s="205">
        <v>0</v>
      </c>
    </row>
    <row r="36" spans="2:7">
      <c r="B36" s="383" t="s">
        <v>1</v>
      </c>
      <c r="C36" s="199" t="s">
        <v>2</v>
      </c>
      <c r="D36" s="345">
        <v>100</v>
      </c>
      <c r="E36" s="346">
        <v>0</v>
      </c>
      <c r="F36" s="346">
        <v>0</v>
      </c>
      <c r="G36" s="200">
        <v>0</v>
      </c>
    </row>
    <row r="37" spans="2:7">
      <c r="B37" s="384"/>
      <c r="C37" s="199" t="s">
        <v>3</v>
      </c>
      <c r="D37" s="206">
        <v>100</v>
      </c>
      <c r="E37" s="237">
        <v>0</v>
      </c>
      <c r="F37" s="237">
        <v>0</v>
      </c>
      <c r="G37" s="201">
        <v>0</v>
      </c>
    </row>
    <row r="38" spans="2:7">
      <c r="B38" s="384"/>
      <c r="C38" s="199" t="s">
        <v>4</v>
      </c>
      <c r="D38" s="206">
        <v>0</v>
      </c>
      <c r="E38" s="237">
        <v>0</v>
      </c>
      <c r="F38" s="237">
        <v>0</v>
      </c>
      <c r="G38" s="201">
        <v>0</v>
      </c>
    </row>
    <row r="39" spans="2:7">
      <c r="B39" s="384"/>
      <c r="C39" s="199" t="s">
        <v>5</v>
      </c>
      <c r="D39" s="206">
        <v>0</v>
      </c>
      <c r="E39" s="237">
        <v>0</v>
      </c>
      <c r="F39" s="237">
        <v>0</v>
      </c>
      <c r="G39" s="201">
        <v>0</v>
      </c>
    </row>
    <row r="40" spans="2:7">
      <c r="B40" s="385"/>
      <c r="C40" s="207" t="s">
        <v>188</v>
      </c>
      <c r="D40" s="203">
        <v>50</v>
      </c>
      <c r="E40" s="204">
        <v>0</v>
      </c>
      <c r="F40" s="204">
        <v>0</v>
      </c>
      <c r="G40" s="205">
        <v>0</v>
      </c>
    </row>
    <row r="41" spans="2:7">
      <c r="B41" s="383" t="s">
        <v>16</v>
      </c>
      <c r="C41" s="199" t="s">
        <v>2</v>
      </c>
      <c r="D41" s="206">
        <v>75</v>
      </c>
      <c r="E41" s="237">
        <v>0</v>
      </c>
      <c r="F41" s="237">
        <v>0</v>
      </c>
      <c r="G41" s="201">
        <v>25</v>
      </c>
    </row>
    <row r="42" spans="2:7">
      <c r="B42" s="384"/>
      <c r="C42" s="199" t="s">
        <v>3</v>
      </c>
      <c r="D42" s="206">
        <v>66.7</v>
      </c>
      <c r="E42" s="237">
        <v>0</v>
      </c>
      <c r="F42" s="237">
        <v>0</v>
      </c>
      <c r="G42" s="201">
        <v>33.300000000000004</v>
      </c>
    </row>
    <row r="43" spans="2:7">
      <c r="B43" s="384"/>
      <c r="C43" s="199" t="s">
        <v>4</v>
      </c>
      <c r="D43" s="206">
        <v>66.7</v>
      </c>
      <c r="E43" s="237">
        <v>0</v>
      </c>
      <c r="F43" s="237">
        <v>0</v>
      </c>
      <c r="G43" s="201">
        <v>33.300000000000004</v>
      </c>
    </row>
    <row r="44" spans="2:7">
      <c r="B44" s="384"/>
      <c r="C44" s="199" t="s">
        <v>5</v>
      </c>
      <c r="D44" s="206">
        <v>66.7</v>
      </c>
      <c r="E44" s="237">
        <v>0</v>
      </c>
      <c r="F44" s="237">
        <v>0</v>
      </c>
      <c r="G44" s="201">
        <v>33.300000000000004</v>
      </c>
    </row>
    <row r="45" spans="2:7">
      <c r="B45" s="385"/>
      <c r="C45" s="209" t="s">
        <v>188</v>
      </c>
      <c r="D45" s="203">
        <v>68.774999999999991</v>
      </c>
      <c r="E45" s="204">
        <v>0</v>
      </c>
      <c r="F45" s="204">
        <v>0</v>
      </c>
      <c r="G45" s="205">
        <v>31.225000000000001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0:G24">
    <cfRule type="cellIs" dxfId="171" priority="3" operator="lessThan">
      <formula>D31</formula>
    </cfRule>
    <cfRule type="cellIs" dxfId="170" priority="4" operator="greaterThan">
      <formula>D31</formula>
    </cfRule>
  </conditionalFormatting>
  <conditionalFormatting sqref="D31:G45">
    <cfRule type="cellIs" dxfId="169" priority="1" operator="lessThan">
      <formula>D52</formula>
    </cfRule>
    <cfRule type="cellIs" dxfId="168" priority="2" operator="greaterThan">
      <formula>D52</formula>
    </cfRule>
  </conditionalFormatting>
  <pageMargins left="0.7" right="0.7" top="0.75" bottom="0.75" header="0.3" footer="0.3"/>
  <pageSetup scale="68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A904-03A9-4B44-B2C3-3A84A6A696BD}">
  <sheetPr>
    <tabColor rgb="FF92D050"/>
  </sheetPr>
  <dimension ref="A1:G6"/>
  <sheetViews>
    <sheetView showGridLines="0" workbookViewId="0"/>
  </sheetViews>
  <sheetFormatPr baseColWidth="10" defaultRowHeight="1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>
      <c r="A1" s="363" t="s">
        <v>342</v>
      </c>
    </row>
    <row r="2" spans="1:7">
      <c r="A2" s="363" t="s">
        <v>138</v>
      </c>
    </row>
    <row r="3" spans="1:7">
      <c r="A3" s="363">
        <v>100</v>
      </c>
    </row>
    <row r="4" spans="1:7">
      <c r="B4" s="386" t="s">
        <v>0</v>
      </c>
      <c r="C4" s="386"/>
      <c r="D4" s="386" t="s">
        <v>1</v>
      </c>
      <c r="E4" s="386"/>
      <c r="F4" s="386" t="s">
        <v>16</v>
      </c>
      <c r="G4" s="386"/>
    </row>
    <row r="5" spans="1:7" ht="45">
      <c r="A5" t="s">
        <v>75</v>
      </c>
      <c r="B5" s="364" t="s">
        <v>343</v>
      </c>
      <c r="C5" s="364" t="s">
        <v>344</v>
      </c>
      <c r="D5" s="364" t="s">
        <v>343</v>
      </c>
      <c r="E5" s="364" t="s">
        <v>344</v>
      </c>
      <c r="F5" s="364" t="s">
        <v>343</v>
      </c>
      <c r="G5" s="364" t="s">
        <v>344</v>
      </c>
    </row>
    <row r="6" spans="1:7">
      <c r="A6" s="362">
        <v>44713</v>
      </c>
      <c r="B6" s="365">
        <v>80</v>
      </c>
      <c r="C6" s="365">
        <v>20</v>
      </c>
      <c r="D6" s="365">
        <v>77.777777777777786</v>
      </c>
      <c r="E6" s="365">
        <v>22.222222222222221</v>
      </c>
      <c r="F6" s="365">
        <v>80</v>
      </c>
      <c r="G6" s="365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2558-3A3F-4A71-B553-044DEA35FB8F}">
  <sheetPr>
    <tabColor rgb="FF92D050"/>
  </sheetPr>
  <dimension ref="A1:G26"/>
  <sheetViews>
    <sheetView showGridLines="0" view="pageBreakPreview" zoomScale="115" zoomScaleNormal="100" zoomScaleSheetLayoutView="115" workbookViewId="0">
      <selection activeCell="C5" sqref="C5:C18"/>
    </sheetView>
  </sheetViews>
  <sheetFormatPr baseColWidth="10" defaultRowHeight="15"/>
  <cols>
    <col min="2" max="4" width="12.5703125" bestFit="1" customWidth="1"/>
    <col min="5" max="5" width="20.140625" customWidth="1"/>
    <col min="6" max="6" width="25.42578125" customWidth="1"/>
    <col min="7" max="7" width="20.140625" customWidth="1"/>
  </cols>
  <sheetData>
    <row r="1" spans="1:7">
      <c r="A1" s="363" t="s">
        <v>348</v>
      </c>
    </row>
    <row r="2" spans="1:7">
      <c r="A2" s="363" t="s">
        <v>138</v>
      </c>
    </row>
    <row r="3" spans="1:7">
      <c r="A3" s="363"/>
    </row>
    <row r="4" spans="1:7">
      <c r="A4" t="s">
        <v>75</v>
      </c>
      <c r="B4" s="364" t="s">
        <v>0</v>
      </c>
      <c r="C4" s="364" t="s">
        <v>1</v>
      </c>
      <c r="D4" s="364" t="s">
        <v>16</v>
      </c>
      <c r="E4" s="364"/>
      <c r="F4" s="364"/>
      <c r="G4" s="364"/>
    </row>
    <row r="5" spans="1:7">
      <c r="A5" s="367">
        <v>43525</v>
      </c>
      <c r="B5" s="366">
        <v>23.6</v>
      </c>
      <c r="C5" s="366">
        <v>36.888888888888886</v>
      </c>
      <c r="D5" s="366">
        <v>30.2</v>
      </c>
      <c r="F5" s="18" t="s">
        <v>350</v>
      </c>
    </row>
    <row r="6" spans="1:7">
      <c r="A6" s="367">
        <v>43617</v>
      </c>
      <c r="B6" s="366">
        <v>24.466666666666665</v>
      </c>
      <c r="C6" s="366">
        <v>37.333333333333336</v>
      </c>
      <c r="D6" s="366">
        <v>31.8</v>
      </c>
    </row>
    <row r="7" spans="1:7">
      <c r="A7" s="367">
        <v>43709</v>
      </c>
      <c r="B7" s="366">
        <v>24.466666666666665</v>
      </c>
      <c r="C7" s="366">
        <v>37.555555555555557</v>
      </c>
      <c r="D7" s="366">
        <v>32</v>
      </c>
    </row>
    <row r="8" spans="1:7">
      <c r="A8" s="367">
        <v>43800</v>
      </c>
      <c r="B8" s="366">
        <v>24.2</v>
      </c>
      <c r="C8" s="366">
        <v>37.222222222222221</v>
      </c>
      <c r="D8" s="366">
        <v>30.6</v>
      </c>
    </row>
    <row r="9" spans="1:7">
      <c r="A9" s="367">
        <v>43891</v>
      </c>
      <c r="B9" s="366">
        <v>26.2</v>
      </c>
      <c r="C9" s="366">
        <v>38.333333333333336</v>
      </c>
      <c r="D9" s="366">
        <v>30.6</v>
      </c>
    </row>
    <row r="10" spans="1:7">
      <c r="A10" s="367">
        <v>43983</v>
      </c>
      <c r="B10" s="366">
        <v>28.333333333333332</v>
      </c>
      <c r="C10" s="366">
        <v>38.555555555555557</v>
      </c>
      <c r="D10" s="366">
        <v>28.2</v>
      </c>
    </row>
    <row r="11" spans="1:7">
      <c r="A11" s="367">
        <v>44075</v>
      </c>
      <c r="B11" s="366">
        <v>27</v>
      </c>
      <c r="C11" s="366">
        <v>39.333333333333336</v>
      </c>
      <c r="D11" s="366">
        <v>28.2</v>
      </c>
    </row>
    <row r="12" spans="1:7">
      <c r="A12" s="367">
        <v>44166</v>
      </c>
      <c r="B12" s="366">
        <v>26.6</v>
      </c>
      <c r="C12" s="366">
        <v>38.888888888888886</v>
      </c>
      <c r="D12" s="366">
        <v>30.6</v>
      </c>
    </row>
    <row r="13" spans="1:7">
      <c r="A13" s="367">
        <v>44256</v>
      </c>
      <c r="B13" s="366">
        <v>27.333333333333332</v>
      </c>
      <c r="C13" s="366">
        <v>39.444444444444443</v>
      </c>
      <c r="D13" s="366">
        <v>31.6</v>
      </c>
    </row>
    <row r="14" spans="1:7">
      <c r="A14" s="367">
        <v>44348</v>
      </c>
      <c r="B14" s="366">
        <v>27.6</v>
      </c>
      <c r="C14" s="366">
        <v>38.333333333333336</v>
      </c>
      <c r="D14" s="366">
        <v>31.2</v>
      </c>
    </row>
    <row r="15" spans="1:7">
      <c r="A15" s="367">
        <v>44440</v>
      </c>
      <c r="B15" s="366">
        <v>26.8</v>
      </c>
      <c r="C15" s="366">
        <v>37.444444444444443</v>
      </c>
      <c r="D15" s="366">
        <v>29.6</v>
      </c>
    </row>
    <row r="16" spans="1:7">
      <c r="A16" s="367">
        <v>44531</v>
      </c>
      <c r="B16" s="366">
        <v>27.133333333333333</v>
      </c>
      <c r="C16" s="366">
        <v>36.666666666666664</v>
      </c>
      <c r="D16" s="366">
        <v>37.200000000000003</v>
      </c>
    </row>
    <row r="17" spans="1:4">
      <c r="A17" s="367">
        <v>44621</v>
      </c>
      <c r="B17" s="366">
        <v>26.866666666666667</v>
      </c>
      <c r="C17" s="366">
        <v>37.333333333333336</v>
      </c>
      <c r="D17" s="366">
        <v>32.799999999999997</v>
      </c>
    </row>
    <row r="18" spans="1:4">
      <c r="A18" s="367">
        <v>44713</v>
      </c>
      <c r="B18" s="366">
        <v>28.333333333333332</v>
      </c>
      <c r="C18" s="366">
        <v>38.111111111111114</v>
      </c>
      <c r="D18" s="366">
        <v>33.6</v>
      </c>
    </row>
    <row r="26" spans="1:4">
      <c r="B26" s="367"/>
    </row>
  </sheetData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D264-5C49-40B6-A2C1-7699A9AF61AE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RowHeight="1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>
      <c r="A1" s="363" t="s">
        <v>347</v>
      </c>
    </row>
    <row r="2" spans="1:7">
      <c r="A2" s="363" t="s">
        <v>138</v>
      </c>
    </row>
    <row r="3" spans="1:7">
      <c r="A3" s="363"/>
    </row>
    <row r="4" spans="1:7">
      <c r="A4">
        <v>100</v>
      </c>
      <c r="B4" s="386" t="s">
        <v>0</v>
      </c>
      <c r="C4" s="386"/>
      <c r="D4" s="386" t="s">
        <v>1</v>
      </c>
      <c r="E4" s="386"/>
      <c r="F4" s="386" t="s">
        <v>16</v>
      </c>
      <c r="G4" s="386"/>
    </row>
    <row r="5" spans="1:7" ht="45">
      <c r="A5" t="s">
        <v>75</v>
      </c>
      <c r="B5" s="364" t="s">
        <v>345</v>
      </c>
      <c r="C5" s="364" t="s">
        <v>346</v>
      </c>
      <c r="D5" s="364" t="s">
        <v>345</v>
      </c>
      <c r="E5" s="364" t="s">
        <v>346</v>
      </c>
      <c r="F5" s="364" t="s">
        <v>345</v>
      </c>
      <c r="G5" s="364" t="s">
        <v>346</v>
      </c>
    </row>
    <row r="6" spans="1:7">
      <c r="A6" s="362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BD68"/>
  <sheetViews>
    <sheetView showGridLines="0" zoomScale="70" zoomScaleNormal="70" workbookViewId="0">
      <pane xSplit="2" ySplit="5" topLeftCell="AU30" activePane="bottomRight" state="frozen"/>
      <selection activeCell="A56" sqref="A56"/>
      <selection pane="topRight" activeCell="A56" sqref="A56"/>
      <selection pane="bottomLeft" activeCell="A56" sqref="A56"/>
      <selection pane="bottomRight" activeCell="BF61" sqref="BF61"/>
    </sheetView>
  </sheetViews>
  <sheetFormatPr baseColWidth="10" defaultColWidth="11.42578125" defaultRowHeight="15"/>
  <cols>
    <col min="1" max="1" width="3.5703125" style="219" customWidth="1"/>
    <col min="2" max="2" width="48" style="3" customWidth="1"/>
    <col min="3" max="78" width="9.85546875" style="219" customWidth="1"/>
    <col min="79" max="16384" width="11.42578125" style="219"/>
  </cols>
  <sheetData>
    <row r="2" spans="1:56" ht="15.75" customHeight="1">
      <c r="B2" s="341" t="s">
        <v>247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5" spans="1:56" ht="80.25" customHeight="1">
      <c r="A5" s="221"/>
      <c r="B5" s="342" t="s">
        <v>246</v>
      </c>
      <c r="C5" s="224">
        <v>39873</v>
      </c>
      <c r="D5" s="224">
        <v>39965</v>
      </c>
      <c r="E5" s="224">
        <v>40057</v>
      </c>
      <c r="F5" s="224">
        <v>40148</v>
      </c>
      <c r="G5" s="224">
        <v>40238</v>
      </c>
      <c r="H5" s="224">
        <v>40330</v>
      </c>
      <c r="I5" s="224">
        <v>40422</v>
      </c>
      <c r="J5" s="224">
        <v>40513</v>
      </c>
      <c r="K5" s="224">
        <v>40603</v>
      </c>
      <c r="L5" s="224">
        <v>40695</v>
      </c>
      <c r="M5" s="224">
        <v>40787</v>
      </c>
      <c r="N5" s="224">
        <v>40878</v>
      </c>
      <c r="O5" s="224">
        <v>40969</v>
      </c>
      <c r="P5" s="224">
        <v>41061</v>
      </c>
      <c r="Q5" s="224">
        <v>41153</v>
      </c>
      <c r="R5" s="224">
        <v>41244</v>
      </c>
      <c r="S5" s="224">
        <v>41334</v>
      </c>
      <c r="T5" s="224">
        <v>41426</v>
      </c>
      <c r="U5" s="224">
        <v>41518</v>
      </c>
      <c r="V5" s="224">
        <v>41609</v>
      </c>
      <c r="W5" s="224">
        <v>41699</v>
      </c>
      <c r="X5" s="224">
        <v>41791</v>
      </c>
      <c r="Y5" s="224">
        <v>41883</v>
      </c>
      <c r="Z5" s="224">
        <v>41974</v>
      </c>
      <c r="AA5" s="224">
        <v>42064</v>
      </c>
      <c r="AB5" s="224">
        <v>42156</v>
      </c>
      <c r="AC5" s="224">
        <v>42248</v>
      </c>
      <c r="AD5" s="224">
        <v>42339</v>
      </c>
      <c r="AE5" s="224">
        <v>42430</v>
      </c>
      <c r="AF5" s="224">
        <v>42522</v>
      </c>
      <c r="AG5" s="224">
        <v>42614</v>
      </c>
      <c r="AH5" s="224">
        <v>42705</v>
      </c>
      <c r="AI5" s="224">
        <v>42795</v>
      </c>
      <c r="AJ5" s="224">
        <v>42887</v>
      </c>
      <c r="AK5" s="224">
        <v>42979</v>
      </c>
      <c r="AL5" s="224">
        <v>43070</v>
      </c>
      <c r="AM5" s="224">
        <v>43160</v>
      </c>
      <c r="AN5" s="224">
        <v>43252</v>
      </c>
      <c r="AO5" s="224">
        <v>43344</v>
      </c>
      <c r="AP5" s="224">
        <v>43435</v>
      </c>
      <c r="AQ5" s="224">
        <v>43525</v>
      </c>
      <c r="AR5" s="224">
        <v>43617</v>
      </c>
      <c r="AS5" s="224">
        <v>43709</v>
      </c>
      <c r="AT5" s="224">
        <v>43800</v>
      </c>
      <c r="AU5" s="224">
        <v>43891</v>
      </c>
      <c r="AV5" s="224">
        <v>43983</v>
      </c>
      <c r="AW5" s="224">
        <v>44075</v>
      </c>
      <c r="AX5" s="224">
        <v>44166</v>
      </c>
      <c r="AY5" s="224">
        <v>44256</v>
      </c>
      <c r="AZ5" s="224">
        <v>44348</v>
      </c>
      <c r="BA5" s="224">
        <v>44440</v>
      </c>
      <c r="BB5" s="224">
        <v>44531</v>
      </c>
      <c r="BC5" s="224">
        <v>44621</v>
      </c>
      <c r="BD5" s="224">
        <v>44713</v>
      </c>
    </row>
    <row r="6" spans="1:56">
      <c r="A6" s="387" t="s">
        <v>0</v>
      </c>
      <c r="B6" s="340" t="s">
        <v>224</v>
      </c>
      <c r="C6" s="221">
        <v>1</v>
      </c>
      <c r="D6" s="221">
        <v>1</v>
      </c>
      <c r="E6" s="221">
        <v>1</v>
      </c>
      <c r="F6" s="221">
        <v>1</v>
      </c>
      <c r="G6" s="221">
        <v>1</v>
      </c>
      <c r="H6" s="221">
        <v>1</v>
      </c>
      <c r="I6" s="221">
        <v>1</v>
      </c>
      <c r="J6" s="221">
        <v>1</v>
      </c>
      <c r="K6" s="221">
        <v>1</v>
      </c>
      <c r="L6" s="221">
        <v>1</v>
      </c>
      <c r="M6" s="221">
        <v>1</v>
      </c>
      <c r="N6" s="221">
        <v>1</v>
      </c>
      <c r="O6" s="221">
        <v>1</v>
      </c>
      <c r="P6" s="221">
        <v>0</v>
      </c>
      <c r="Q6" s="221">
        <v>0</v>
      </c>
      <c r="R6" s="221">
        <v>0</v>
      </c>
      <c r="S6" s="221" t="s">
        <v>279</v>
      </c>
      <c r="T6" s="221" t="s">
        <v>279</v>
      </c>
      <c r="U6" s="221" t="s">
        <v>279</v>
      </c>
      <c r="V6" s="221" t="s">
        <v>279</v>
      </c>
      <c r="W6" s="221" t="s">
        <v>279</v>
      </c>
      <c r="X6" s="221" t="s">
        <v>279</v>
      </c>
      <c r="Y6" s="221" t="s">
        <v>279</v>
      </c>
      <c r="Z6" s="221" t="s">
        <v>279</v>
      </c>
      <c r="AA6" s="221" t="s">
        <v>279</v>
      </c>
      <c r="AB6" s="221" t="s">
        <v>279</v>
      </c>
      <c r="AC6" s="221" t="s">
        <v>279</v>
      </c>
      <c r="AD6" s="221" t="s">
        <v>279</v>
      </c>
      <c r="AE6" s="221" t="s">
        <v>279</v>
      </c>
      <c r="AF6" s="221" t="s">
        <v>279</v>
      </c>
      <c r="AG6" s="221" t="s">
        <v>279</v>
      </c>
      <c r="AH6" s="221" t="s">
        <v>279</v>
      </c>
      <c r="AI6" s="221" t="s">
        <v>279</v>
      </c>
      <c r="AJ6" s="221" t="s">
        <v>279</v>
      </c>
      <c r="AK6" s="221" t="s">
        <v>279</v>
      </c>
      <c r="AL6" s="221" t="s">
        <v>279</v>
      </c>
      <c r="AM6" s="221" t="s">
        <v>279</v>
      </c>
      <c r="AN6" s="221" t="s">
        <v>279</v>
      </c>
      <c r="AO6" s="221" t="s">
        <v>279</v>
      </c>
      <c r="AP6" s="221" t="s">
        <v>279</v>
      </c>
      <c r="AQ6" s="221" t="s">
        <v>279</v>
      </c>
      <c r="AR6" s="221" t="s">
        <v>279</v>
      </c>
      <c r="AS6" s="221" t="s">
        <v>279</v>
      </c>
      <c r="AT6" s="221" t="s">
        <v>279</v>
      </c>
      <c r="AU6" s="221" t="s">
        <v>279</v>
      </c>
      <c r="AV6" s="221" t="s">
        <v>279</v>
      </c>
      <c r="AW6" s="221" t="s">
        <v>279</v>
      </c>
      <c r="AX6" s="221" t="s">
        <v>279</v>
      </c>
      <c r="AY6" s="221" t="s">
        <v>279</v>
      </c>
      <c r="AZ6" s="221" t="s">
        <v>279</v>
      </c>
      <c r="BA6" s="221" t="s">
        <v>279</v>
      </c>
      <c r="BB6" s="221" t="s">
        <v>279</v>
      </c>
      <c r="BC6" s="221" t="s">
        <v>279</v>
      </c>
      <c r="BD6" s="221" t="s">
        <v>279</v>
      </c>
    </row>
    <row r="7" spans="1:56">
      <c r="A7" s="387"/>
      <c r="B7" s="340" t="s">
        <v>242</v>
      </c>
      <c r="C7" s="221">
        <v>1</v>
      </c>
      <c r="D7" s="221">
        <v>1</v>
      </c>
      <c r="E7" s="221">
        <v>1</v>
      </c>
      <c r="F7" s="221">
        <v>1</v>
      </c>
      <c r="G7" s="221">
        <v>1</v>
      </c>
      <c r="H7" s="221">
        <v>1</v>
      </c>
      <c r="I7" s="221">
        <v>1</v>
      </c>
      <c r="J7" s="221">
        <v>1</v>
      </c>
      <c r="K7" s="221">
        <v>1</v>
      </c>
      <c r="L7" s="221">
        <v>1</v>
      </c>
      <c r="M7" s="221">
        <v>1</v>
      </c>
      <c r="N7" s="221">
        <v>1</v>
      </c>
      <c r="O7" s="221">
        <v>1</v>
      </c>
      <c r="P7" s="221">
        <v>1</v>
      </c>
      <c r="Q7" s="221">
        <v>1</v>
      </c>
      <c r="R7" s="221">
        <v>1</v>
      </c>
      <c r="S7" s="221">
        <v>1</v>
      </c>
      <c r="T7" s="221">
        <v>1</v>
      </c>
      <c r="U7" s="221">
        <v>1</v>
      </c>
      <c r="V7" s="221">
        <v>1</v>
      </c>
      <c r="W7" s="221">
        <v>0</v>
      </c>
      <c r="X7" s="221">
        <v>0</v>
      </c>
      <c r="Y7" s="221">
        <v>1</v>
      </c>
      <c r="Z7" s="221">
        <v>0</v>
      </c>
      <c r="AA7" s="221">
        <v>0</v>
      </c>
      <c r="AB7" s="221">
        <v>0</v>
      </c>
      <c r="AC7" s="221">
        <v>1</v>
      </c>
      <c r="AD7" s="221">
        <v>1</v>
      </c>
      <c r="AE7" s="221">
        <v>0</v>
      </c>
      <c r="AF7" s="221">
        <v>0</v>
      </c>
      <c r="AG7" s="221">
        <v>1</v>
      </c>
      <c r="AH7" s="221">
        <v>0</v>
      </c>
      <c r="AI7" s="221">
        <v>0</v>
      </c>
      <c r="AJ7" s="221">
        <v>1</v>
      </c>
      <c r="AK7" s="221">
        <v>1</v>
      </c>
      <c r="AL7" s="221">
        <v>0</v>
      </c>
      <c r="AM7" s="221">
        <v>1</v>
      </c>
      <c r="AN7" s="221">
        <v>1</v>
      </c>
      <c r="AO7" s="221">
        <v>1</v>
      </c>
      <c r="AP7" s="221">
        <v>0</v>
      </c>
      <c r="AQ7" s="221">
        <v>1</v>
      </c>
      <c r="AR7" s="221">
        <v>1</v>
      </c>
      <c r="AS7" s="221">
        <v>1</v>
      </c>
      <c r="AT7" s="221">
        <v>1</v>
      </c>
      <c r="AU7" s="221">
        <v>1</v>
      </c>
      <c r="AV7" s="221">
        <v>1</v>
      </c>
      <c r="AW7" s="221">
        <v>0</v>
      </c>
      <c r="AX7" s="221">
        <v>1</v>
      </c>
      <c r="AY7" s="221">
        <v>1</v>
      </c>
      <c r="AZ7" s="221">
        <v>1</v>
      </c>
      <c r="BA7" s="221">
        <v>1</v>
      </c>
      <c r="BB7" s="221">
        <v>0</v>
      </c>
      <c r="BC7" s="221">
        <v>0</v>
      </c>
      <c r="BD7" s="221">
        <v>0</v>
      </c>
    </row>
    <row r="8" spans="1:56">
      <c r="A8" s="387"/>
      <c r="B8" s="340" t="s">
        <v>241</v>
      </c>
      <c r="C8" s="221">
        <v>1</v>
      </c>
      <c r="D8" s="221">
        <v>1</v>
      </c>
      <c r="E8" s="221">
        <v>1</v>
      </c>
      <c r="F8" s="221">
        <v>1</v>
      </c>
      <c r="G8" s="221">
        <v>1</v>
      </c>
      <c r="H8" s="221">
        <v>1</v>
      </c>
      <c r="I8" s="221">
        <v>1</v>
      </c>
      <c r="J8" s="221">
        <v>1</v>
      </c>
      <c r="K8" s="221">
        <v>1</v>
      </c>
      <c r="L8" s="221">
        <v>1</v>
      </c>
      <c r="M8" s="221">
        <v>1</v>
      </c>
      <c r="N8" s="221">
        <v>1</v>
      </c>
      <c r="O8" s="221">
        <v>1</v>
      </c>
      <c r="P8" s="221">
        <v>1</v>
      </c>
      <c r="Q8" s="221">
        <v>1</v>
      </c>
      <c r="R8" s="221">
        <v>1</v>
      </c>
      <c r="S8" s="221">
        <v>1</v>
      </c>
      <c r="T8" s="221">
        <v>1</v>
      </c>
      <c r="U8" s="221">
        <v>1</v>
      </c>
      <c r="V8" s="221">
        <v>0</v>
      </c>
      <c r="W8" s="221">
        <v>1</v>
      </c>
      <c r="X8" s="221">
        <v>1</v>
      </c>
      <c r="Y8" s="221">
        <v>1</v>
      </c>
      <c r="Z8" s="221">
        <v>0</v>
      </c>
      <c r="AA8" s="221">
        <v>0</v>
      </c>
      <c r="AB8" s="221">
        <v>0</v>
      </c>
      <c r="AC8" s="221">
        <v>0</v>
      </c>
      <c r="AD8" s="221">
        <v>1</v>
      </c>
      <c r="AE8" s="221">
        <v>1</v>
      </c>
      <c r="AF8" s="221">
        <v>0</v>
      </c>
      <c r="AG8" s="221">
        <v>1</v>
      </c>
      <c r="AH8" s="221">
        <v>0</v>
      </c>
      <c r="AI8" s="221">
        <v>0</v>
      </c>
      <c r="AJ8" s="221">
        <v>1</v>
      </c>
      <c r="AK8" s="221">
        <v>1</v>
      </c>
      <c r="AL8" s="221">
        <v>1</v>
      </c>
      <c r="AM8" s="221">
        <v>1</v>
      </c>
      <c r="AN8" s="221">
        <v>1</v>
      </c>
      <c r="AO8" s="221">
        <v>1</v>
      </c>
      <c r="AP8" s="221">
        <v>1</v>
      </c>
      <c r="AQ8" s="221">
        <v>1</v>
      </c>
      <c r="AR8" s="221">
        <v>1</v>
      </c>
      <c r="AS8" s="221">
        <v>0</v>
      </c>
      <c r="AT8" s="221">
        <v>0</v>
      </c>
      <c r="AU8" s="221">
        <v>1</v>
      </c>
      <c r="AV8" s="221">
        <v>1</v>
      </c>
      <c r="AW8" s="221">
        <v>1</v>
      </c>
      <c r="AX8" s="221">
        <v>1</v>
      </c>
      <c r="AY8" s="221">
        <v>1</v>
      </c>
      <c r="AZ8" s="221">
        <v>1</v>
      </c>
      <c r="BA8" s="221">
        <v>1</v>
      </c>
      <c r="BB8" s="221">
        <v>1</v>
      </c>
      <c r="BC8" s="221">
        <v>1</v>
      </c>
      <c r="BD8" s="221">
        <v>1</v>
      </c>
    </row>
    <row r="9" spans="1:56">
      <c r="A9" s="387"/>
      <c r="B9" s="340" t="s">
        <v>243</v>
      </c>
      <c r="C9" s="221">
        <v>1</v>
      </c>
      <c r="D9" s="221">
        <v>1</v>
      </c>
      <c r="E9" s="221">
        <v>1</v>
      </c>
      <c r="F9" s="221">
        <v>0</v>
      </c>
      <c r="G9" s="221">
        <v>1</v>
      </c>
      <c r="H9" s="221">
        <v>1</v>
      </c>
      <c r="I9" s="221">
        <v>1</v>
      </c>
      <c r="J9" s="221">
        <v>1</v>
      </c>
      <c r="K9" s="221">
        <v>1</v>
      </c>
      <c r="L9" s="221">
        <v>0</v>
      </c>
      <c r="M9" s="221">
        <v>1</v>
      </c>
      <c r="N9" s="221">
        <v>1</v>
      </c>
      <c r="O9" s="221">
        <v>1</v>
      </c>
      <c r="P9" s="221">
        <v>1</v>
      </c>
      <c r="Q9" s="221">
        <v>1</v>
      </c>
      <c r="R9" s="221">
        <v>1</v>
      </c>
      <c r="S9" s="221">
        <v>1</v>
      </c>
      <c r="T9" s="221">
        <v>0</v>
      </c>
      <c r="U9" s="221">
        <v>0</v>
      </c>
      <c r="V9" s="221">
        <v>0</v>
      </c>
      <c r="W9" s="221">
        <v>0</v>
      </c>
      <c r="X9" s="221">
        <v>0</v>
      </c>
      <c r="Y9" s="221">
        <v>0</v>
      </c>
      <c r="Z9" s="221">
        <v>0</v>
      </c>
      <c r="AA9" s="221">
        <v>0</v>
      </c>
      <c r="AB9" s="221">
        <v>0</v>
      </c>
      <c r="AC9" s="221">
        <v>0</v>
      </c>
      <c r="AD9" s="221">
        <v>0</v>
      </c>
      <c r="AE9" s="221">
        <v>0</v>
      </c>
      <c r="AF9" s="221">
        <v>0</v>
      </c>
      <c r="AG9" s="221">
        <v>0</v>
      </c>
      <c r="AH9" s="221">
        <v>0</v>
      </c>
      <c r="AI9" s="221">
        <v>0</v>
      </c>
      <c r="AJ9" s="221">
        <v>0</v>
      </c>
      <c r="AK9" s="221">
        <v>0</v>
      </c>
      <c r="AL9" s="221">
        <v>0</v>
      </c>
      <c r="AM9" s="221">
        <v>0</v>
      </c>
      <c r="AN9" s="221">
        <v>0</v>
      </c>
      <c r="AO9" s="221">
        <v>0</v>
      </c>
      <c r="AP9" s="221">
        <v>0</v>
      </c>
      <c r="AQ9" s="221">
        <v>0</v>
      </c>
      <c r="AR9" s="221">
        <v>0</v>
      </c>
      <c r="AS9" s="221">
        <v>0</v>
      </c>
      <c r="AT9" s="221">
        <v>0</v>
      </c>
      <c r="AU9" s="221">
        <v>0</v>
      </c>
      <c r="AV9" s="221">
        <v>0</v>
      </c>
      <c r="AW9" s="221">
        <v>0</v>
      </c>
      <c r="AX9" s="221">
        <v>0</v>
      </c>
      <c r="AY9" s="221">
        <v>0</v>
      </c>
      <c r="AZ9" s="221">
        <v>0</v>
      </c>
      <c r="BA9" s="221">
        <v>1</v>
      </c>
      <c r="BB9" s="221">
        <v>1</v>
      </c>
      <c r="BC9" s="221">
        <v>1</v>
      </c>
      <c r="BD9" s="221">
        <v>1</v>
      </c>
    </row>
    <row r="10" spans="1:56">
      <c r="A10" s="387"/>
      <c r="B10" s="340" t="s">
        <v>240</v>
      </c>
      <c r="C10" s="221">
        <v>1</v>
      </c>
      <c r="D10" s="221">
        <v>1</v>
      </c>
      <c r="E10" s="221">
        <v>1</v>
      </c>
      <c r="F10" s="221">
        <v>1</v>
      </c>
      <c r="G10" s="221">
        <v>1</v>
      </c>
      <c r="H10" s="221">
        <v>1</v>
      </c>
      <c r="I10" s="221">
        <v>1</v>
      </c>
      <c r="J10" s="221">
        <v>1</v>
      </c>
      <c r="K10" s="221">
        <v>1</v>
      </c>
      <c r="L10" s="221">
        <v>1</v>
      </c>
      <c r="M10" s="221">
        <v>1</v>
      </c>
      <c r="N10" s="221">
        <v>1</v>
      </c>
      <c r="O10" s="221">
        <v>1</v>
      </c>
      <c r="P10" s="221">
        <v>1</v>
      </c>
      <c r="Q10" s="221">
        <v>1</v>
      </c>
      <c r="R10" s="221">
        <v>1</v>
      </c>
      <c r="S10" s="221">
        <v>1</v>
      </c>
      <c r="T10" s="221">
        <v>1</v>
      </c>
      <c r="U10" s="221">
        <v>1</v>
      </c>
      <c r="V10" s="221">
        <v>1</v>
      </c>
      <c r="W10" s="221">
        <v>1</v>
      </c>
      <c r="X10" s="221">
        <v>1</v>
      </c>
      <c r="Y10" s="221">
        <v>1</v>
      </c>
      <c r="Z10" s="221">
        <v>1</v>
      </c>
      <c r="AA10" s="221">
        <v>1</v>
      </c>
      <c r="AB10" s="221">
        <v>1</v>
      </c>
      <c r="AC10" s="221">
        <v>1</v>
      </c>
      <c r="AD10" s="221">
        <v>1</v>
      </c>
      <c r="AE10" s="221">
        <v>1</v>
      </c>
      <c r="AF10" s="221">
        <v>1</v>
      </c>
      <c r="AG10" s="221">
        <v>1</v>
      </c>
      <c r="AH10" s="221">
        <v>1</v>
      </c>
      <c r="AI10" s="221">
        <v>1</v>
      </c>
      <c r="AJ10" s="221">
        <v>1</v>
      </c>
      <c r="AK10" s="221">
        <v>1</v>
      </c>
      <c r="AL10" s="221">
        <v>0</v>
      </c>
      <c r="AM10" s="221">
        <v>0</v>
      </c>
      <c r="AN10" s="221">
        <v>0</v>
      </c>
      <c r="AO10" s="221">
        <v>1</v>
      </c>
      <c r="AP10" s="221">
        <v>0</v>
      </c>
      <c r="AQ10" s="221">
        <v>0</v>
      </c>
      <c r="AR10" s="221">
        <v>1</v>
      </c>
      <c r="AS10" s="221">
        <v>1</v>
      </c>
      <c r="AT10" s="221">
        <v>1</v>
      </c>
      <c r="AU10" s="221">
        <v>1</v>
      </c>
      <c r="AV10" s="221">
        <v>0</v>
      </c>
      <c r="AW10" s="221">
        <v>0</v>
      </c>
      <c r="AX10" s="221">
        <v>1</v>
      </c>
      <c r="AY10" s="221">
        <v>0</v>
      </c>
      <c r="AZ10" s="221">
        <v>1</v>
      </c>
      <c r="BA10" s="221">
        <v>1</v>
      </c>
      <c r="BB10" s="221">
        <v>1</v>
      </c>
      <c r="BC10" s="221">
        <v>1</v>
      </c>
      <c r="BD10" s="221">
        <v>1</v>
      </c>
    </row>
    <row r="11" spans="1:56">
      <c r="A11" s="387"/>
      <c r="B11" s="340" t="s">
        <v>239</v>
      </c>
      <c r="C11" s="221">
        <v>1</v>
      </c>
      <c r="D11" s="221">
        <v>1</v>
      </c>
      <c r="E11" s="221">
        <v>1</v>
      </c>
      <c r="F11" s="221">
        <v>1</v>
      </c>
      <c r="G11" s="221">
        <v>0</v>
      </c>
      <c r="H11" s="221">
        <v>1</v>
      </c>
      <c r="I11" s="221">
        <v>1</v>
      </c>
      <c r="J11" s="221">
        <v>1</v>
      </c>
      <c r="K11" s="221">
        <v>1</v>
      </c>
      <c r="L11" s="221">
        <v>0</v>
      </c>
      <c r="M11" s="221">
        <v>1</v>
      </c>
      <c r="N11" s="221">
        <v>0</v>
      </c>
      <c r="O11" s="221">
        <v>0</v>
      </c>
      <c r="P11" s="221">
        <v>0</v>
      </c>
      <c r="Q11" s="221">
        <v>0</v>
      </c>
      <c r="R11" s="221">
        <v>1</v>
      </c>
      <c r="S11" s="221">
        <v>1</v>
      </c>
      <c r="T11" s="221">
        <v>0</v>
      </c>
      <c r="U11" s="221">
        <v>0</v>
      </c>
      <c r="V11" s="221">
        <v>0</v>
      </c>
      <c r="W11" s="221">
        <v>0</v>
      </c>
      <c r="X11" s="221">
        <v>1</v>
      </c>
      <c r="Y11" s="221">
        <v>0</v>
      </c>
      <c r="Z11" s="221">
        <v>0</v>
      </c>
      <c r="AA11" s="221">
        <v>0</v>
      </c>
      <c r="AB11" s="221">
        <v>1</v>
      </c>
      <c r="AC11" s="221">
        <v>0</v>
      </c>
      <c r="AD11" s="221">
        <v>0</v>
      </c>
      <c r="AE11" s="221">
        <v>0</v>
      </c>
      <c r="AF11" s="221">
        <v>0</v>
      </c>
      <c r="AG11" s="221">
        <v>0</v>
      </c>
      <c r="AH11" s="221">
        <v>0</v>
      </c>
      <c r="AI11" s="221">
        <v>0</v>
      </c>
      <c r="AJ11" s="221">
        <v>0</v>
      </c>
      <c r="AK11" s="221">
        <v>0</v>
      </c>
      <c r="AL11" s="221">
        <v>0</v>
      </c>
      <c r="AM11" s="221">
        <v>0</v>
      </c>
      <c r="AN11" s="221">
        <v>0</v>
      </c>
      <c r="AO11" s="221">
        <v>0</v>
      </c>
      <c r="AP11" s="221">
        <v>0</v>
      </c>
      <c r="AQ11" s="221">
        <v>0</v>
      </c>
      <c r="AR11" s="221">
        <v>0</v>
      </c>
      <c r="AS11" s="221">
        <v>0</v>
      </c>
      <c r="AT11" s="221">
        <v>0</v>
      </c>
      <c r="AU11" s="221">
        <v>1</v>
      </c>
      <c r="AV11" s="221">
        <v>0</v>
      </c>
      <c r="AW11" s="221">
        <v>1</v>
      </c>
      <c r="AX11" s="221">
        <v>1</v>
      </c>
      <c r="AY11" s="221">
        <v>1</v>
      </c>
      <c r="AZ11" s="221">
        <v>1</v>
      </c>
      <c r="BA11" s="221">
        <v>0</v>
      </c>
      <c r="BB11" s="221">
        <v>0</v>
      </c>
      <c r="BC11" s="221">
        <v>1</v>
      </c>
      <c r="BD11" s="221">
        <v>0</v>
      </c>
    </row>
    <row r="12" spans="1:56">
      <c r="A12" s="387"/>
      <c r="B12" s="340" t="s">
        <v>238</v>
      </c>
      <c r="C12" s="221">
        <v>0</v>
      </c>
      <c r="D12" s="221">
        <v>1</v>
      </c>
      <c r="E12" s="221">
        <v>1</v>
      </c>
      <c r="F12" s="221">
        <v>1</v>
      </c>
      <c r="G12" s="221">
        <v>1</v>
      </c>
      <c r="H12" s="221">
        <v>1</v>
      </c>
      <c r="I12" s="221">
        <v>1</v>
      </c>
      <c r="J12" s="221">
        <v>1</v>
      </c>
      <c r="K12" s="221">
        <v>1</v>
      </c>
      <c r="L12" s="221">
        <v>1</v>
      </c>
      <c r="M12" s="221">
        <v>1</v>
      </c>
      <c r="N12" s="221">
        <v>1</v>
      </c>
      <c r="O12" s="221">
        <v>1</v>
      </c>
      <c r="P12" s="221">
        <v>1</v>
      </c>
      <c r="Q12" s="221">
        <v>1</v>
      </c>
      <c r="R12" s="221">
        <v>1</v>
      </c>
      <c r="S12" s="221">
        <v>1</v>
      </c>
      <c r="T12" s="221">
        <v>1</v>
      </c>
      <c r="U12" s="221">
        <v>1</v>
      </c>
      <c r="V12" s="221">
        <v>1</v>
      </c>
      <c r="W12" s="221">
        <v>1</v>
      </c>
      <c r="X12" s="221">
        <v>1</v>
      </c>
      <c r="Y12" s="221">
        <v>1</v>
      </c>
      <c r="Z12" s="221">
        <v>1</v>
      </c>
      <c r="AA12" s="221">
        <v>1</v>
      </c>
      <c r="AB12" s="221">
        <v>1</v>
      </c>
      <c r="AC12" s="221">
        <v>1</v>
      </c>
      <c r="AD12" s="221">
        <v>1</v>
      </c>
      <c r="AE12" s="221">
        <v>1</v>
      </c>
      <c r="AF12" s="221">
        <v>1</v>
      </c>
      <c r="AG12" s="221">
        <v>1</v>
      </c>
      <c r="AH12" s="221">
        <v>0</v>
      </c>
      <c r="AI12" s="221">
        <v>0</v>
      </c>
      <c r="AJ12" s="221">
        <v>0</v>
      </c>
      <c r="AK12" s="221">
        <v>0</v>
      </c>
      <c r="AL12" s="221">
        <v>0</v>
      </c>
      <c r="AM12" s="221">
        <v>1</v>
      </c>
      <c r="AN12" s="221">
        <v>1</v>
      </c>
      <c r="AO12" s="221">
        <v>1</v>
      </c>
      <c r="AP12" s="221">
        <v>1</v>
      </c>
      <c r="AQ12" s="221" t="s">
        <v>279</v>
      </c>
      <c r="AR12" s="221" t="s">
        <v>279</v>
      </c>
      <c r="AS12" s="221" t="s">
        <v>279</v>
      </c>
      <c r="AT12" s="221" t="s">
        <v>279</v>
      </c>
      <c r="AU12" s="221" t="s">
        <v>279</v>
      </c>
      <c r="AV12" s="221" t="s">
        <v>279</v>
      </c>
      <c r="AW12" s="221" t="s">
        <v>279</v>
      </c>
      <c r="AX12" s="221" t="s">
        <v>279</v>
      </c>
      <c r="AY12" s="221" t="s">
        <v>279</v>
      </c>
      <c r="AZ12" s="221" t="s">
        <v>279</v>
      </c>
      <c r="BA12" s="221" t="s">
        <v>279</v>
      </c>
      <c r="BB12" s="221" t="s">
        <v>279</v>
      </c>
      <c r="BC12" s="221" t="s">
        <v>279</v>
      </c>
      <c r="BD12" s="221" t="s">
        <v>279</v>
      </c>
    </row>
    <row r="13" spans="1:56">
      <c r="A13" s="387"/>
      <c r="B13" s="340" t="s">
        <v>223</v>
      </c>
      <c r="C13" s="221" t="s">
        <v>279</v>
      </c>
      <c r="D13" s="221" t="s">
        <v>279</v>
      </c>
      <c r="E13" s="221" t="s">
        <v>279</v>
      </c>
      <c r="F13" s="221" t="s">
        <v>279</v>
      </c>
      <c r="G13" s="221" t="s">
        <v>279</v>
      </c>
      <c r="H13" s="221" t="s">
        <v>279</v>
      </c>
      <c r="I13" s="221" t="s">
        <v>279</v>
      </c>
      <c r="J13" s="221" t="s">
        <v>279</v>
      </c>
      <c r="K13" s="221" t="s">
        <v>279</v>
      </c>
      <c r="L13" s="221" t="s">
        <v>279</v>
      </c>
      <c r="M13" s="221" t="s">
        <v>279</v>
      </c>
      <c r="N13" s="221" t="s">
        <v>279</v>
      </c>
      <c r="O13" s="221" t="s">
        <v>279</v>
      </c>
      <c r="P13" s="221" t="s">
        <v>279</v>
      </c>
      <c r="Q13" s="221" t="s">
        <v>279</v>
      </c>
      <c r="R13" s="221" t="s">
        <v>279</v>
      </c>
      <c r="S13" s="221" t="s">
        <v>279</v>
      </c>
      <c r="T13" s="221" t="s">
        <v>279</v>
      </c>
      <c r="U13" s="221" t="s">
        <v>279</v>
      </c>
      <c r="V13" s="221" t="s">
        <v>279</v>
      </c>
      <c r="W13" s="221">
        <v>1</v>
      </c>
      <c r="X13" s="221">
        <v>1</v>
      </c>
      <c r="Y13" s="221">
        <v>1</v>
      </c>
      <c r="Z13" s="221">
        <v>1</v>
      </c>
      <c r="AA13" s="221">
        <v>1</v>
      </c>
      <c r="AB13" s="221">
        <v>1</v>
      </c>
      <c r="AC13" s="221">
        <v>0</v>
      </c>
      <c r="AD13" s="221">
        <v>1</v>
      </c>
      <c r="AE13" s="221">
        <v>1</v>
      </c>
      <c r="AF13" s="221">
        <v>1</v>
      </c>
      <c r="AG13" s="221">
        <v>1</v>
      </c>
      <c r="AH13" s="221">
        <v>0</v>
      </c>
      <c r="AI13" s="221">
        <v>0</v>
      </c>
      <c r="AJ13" s="221">
        <v>0</v>
      </c>
      <c r="AK13" s="221">
        <v>0</v>
      </c>
      <c r="AL13" s="221">
        <v>1</v>
      </c>
      <c r="AM13" s="221">
        <v>0</v>
      </c>
      <c r="AN13" s="221">
        <v>0</v>
      </c>
      <c r="AO13" s="221">
        <v>0</v>
      </c>
      <c r="AP13" s="221">
        <v>1</v>
      </c>
      <c r="AQ13" s="221">
        <v>1</v>
      </c>
      <c r="AR13" s="221">
        <v>1</v>
      </c>
      <c r="AS13" s="221">
        <v>1</v>
      </c>
      <c r="AT13" s="221">
        <v>1</v>
      </c>
      <c r="AU13" s="221">
        <v>0</v>
      </c>
      <c r="AV13" s="221">
        <v>1</v>
      </c>
      <c r="AW13" s="221">
        <v>1</v>
      </c>
      <c r="AX13" s="221">
        <v>1</v>
      </c>
      <c r="AY13" s="221">
        <v>0</v>
      </c>
      <c r="AZ13" s="221">
        <v>0</v>
      </c>
      <c r="BA13" s="221">
        <v>1</v>
      </c>
      <c r="BB13" s="221">
        <v>1</v>
      </c>
      <c r="BC13" s="221">
        <v>1</v>
      </c>
      <c r="BD13" s="221">
        <v>1</v>
      </c>
    </row>
    <row r="14" spans="1:56">
      <c r="A14" s="387"/>
      <c r="B14" s="340" t="s">
        <v>229</v>
      </c>
      <c r="C14" s="221">
        <v>1</v>
      </c>
      <c r="D14" s="221">
        <v>1</v>
      </c>
      <c r="E14" s="221">
        <v>0</v>
      </c>
      <c r="F14" s="221">
        <v>1</v>
      </c>
      <c r="G14" s="221">
        <v>1</v>
      </c>
      <c r="H14" s="221">
        <v>0</v>
      </c>
      <c r="I14" s="221">
        <v>1</v>
      </c>
      <c r="J14" s="221">
        <v>1</v>
      </c>
      <c r="K14" s="221">
        <v>0</v>
      </c>
      <c r="L14" s="221">
        <v>1</v>
      </c>
      <c r="M14" s="221">
        <v>0</v>
      </c>
      <c r="N14" s="221">
        <v>1</v>
      </c>
      <c r="O14" s="221">
        <v>0</v>
      </c>
      <c r="P14" s="221">
        <v>1</v>
      </c>
      <c r="Q14" s="221">
        <v>0</v>
      </c>
      <c r="R14" s="221">
        <v>1</v>
      </c>
      <c r="S14" s="221">
        <v>1</v>
      </c>
      <c r="T14" s="221">
        <v>1</v>
      </c>
      <c r="U14" s="221">
        <v>1</v>
      </c>
      <c r="V14" s="221">
        <v>1</v>
      </c>
      <c r="W14" s="221">
        <v>1</v>
      </c>
      <c r="X14" s="221">
        <v>1</v>
      </c>
      <c r="Y14" s="221">
        <v>0</v>
      </c>
      <c r="Z14" s="221">
        <v>1</v>
      </c>
      <c r="AA14" s="221">
        <v>1</v>
      </c>
      <c r="AB14" s="221">
        <v>1</v>
      </c>
      <c r="AC14" s="221">
        <v>0</v>
      </c>
      <c r="AD14" s="221">
        <v>0</v>
      </c>
      <c r="AE14" s="221">
        <v>0</v>
      </c>
      <c r="AF14" s="221">
        <v>0</v>
      </c>
      <c r="AG14" s="221">
        <v>1</v>
      </c>
      <c r="AH14" s="221">
        <v>1</v>
      </c>
      <c r="AI14" s="221">
        <v>1</v>
      </c>
      <c r="AJ14" s="221" t="s">
        <v>279</v>
      </c>
      <c r="AK14" s="221" t="s">
        <v>279</v>
      </c>
      <c r="AL14" s="221" t="s">
        <v>279</v>
      </c>
      <c r="AM14" s="221" t="s">
        <v>279</v>
      </c>
      <c r="AN14" s="221" t="s">
        <v>279</v>
      </c>
      <c r="AO14" s="221" t="s">
        <v>279</v>
      </c>
      <c r="AP14" s="221" t="s">
        <v>279</v>
      </c>
      <c r="AQ14" s="221" t="s">
        <v>279</v>
      </c>
      <c r="AR14" s="221" t="s">
        <v>279</v>
      </c>
      <c r="AS14" s="221" t="s">
        <v>279</v>
      </c>
      <c r="AT14" s="221" t="s">
        <v>279</v>
      </c>
      <c r="AU14" s="221" t="s">
        <v>279</v>
      </c>
      <c r="AV14" s="221" t="s">
        <v>279</v>
      </c>
      <c r="AW14" s="221" t="s">
        <v>279</v>
      </c>
      <c r="AX14" s="221" t="s">
        <v>279</v>
      </c>
      <c r="AY14" s="221" t="s">
        <v>279</v>
      </c>
      <c r="AZ14" s="221" t="s">
        <v>279</v>
      </c>
      <c r="BA14" s="221" t="s">
        <v>279</v>
      </c>
      <c r="BB14" s="221" t="s">
        <v>279</v>
      </c>
      <c r="BC14" s="221" t="s">
        <v>279</v>
      </c>
      <c r="BD14" s="221" t="s">
        <v>279</v>
      </c>
    </row>
    <row r="15" spans="1:56">
      <c r="A15" s="387"/>
      <c r="B15" s="340" t="s">
        <v>282</v>
      </c>
      <c r="C15" s="221" t="s">
        <v>279</v>
      </c>
      <c r="D15" s="221" t="s">
        <v>279</v>
      </c>
      <c r="E15" s="221" t="s">
        <v>279</v>
      </c>
      <c r="F15" s="221" t="s">
        <v>279</v>
      </c>
      <c r="G15" s="221" t="s">
        <v>279</v>
      </c>
      <c r="H15" s="221" t="s">
        <v>279</v>
      </c>
      <c r="I15" s="221" t="s">
        <v>279</v>
      </c>
      <c r="J15" s="221" t="s">
        <v>279</v>
      </c>
      <c r="K15" s="221" t="s">
        <v>279</v>
      </c>
      <c r="L15" s="221" t="s">
        <v>279</v>
      </c>
      <c r="M15" s="221" t="s">
        <v>279</v>
      </c>
      <c r="N15" s="221" t="s">
        <v>279</v>
      </c>
      <c r="O15" s="221" t="s">
        <v>279</v>
      </c>
      <c r="P15" s="221" t="s">
        <v>279</v>
      </c>
      <c r="Q15" s="221" t="s">
        <v>279</v>
      </c>
      <c r="R15" s="221" t="s">
        <v>279</v>
      </c>
      <c r="S15" s="221" t="s">
        <v>279</v>
      </c>
      <c r="T15" s="221" t="s">
        <v>279</v>
      </c>
      <c r="U15" s="221" t="s">
        <v>279</v>
      </c>
      <c r="V15" s="221" t="s">
        <v>279</v>
      </c>
      <c r="W15" s="221" t="s">
        <v>279</v>
      </c>
      <c r="X15" s="221" t="s">
        <v>279</v>
      </c>
      <c r="Y15" s="221" t="s">
        <v>279</v>
      </c>
      <c r="Z15" s="221" t="s">
        <v>279</v>
      </c>
      <c r="AA15" s="221" t="s">
        <v>279</v>
      </c>
      <c r="AB15" s="221" t="s">
        <v>279</v>
      </c>
      <c r="AC15" s="221" t="s">
        <v>279</v>
      </c>
      <c r="AD15" s="221" t="s">
        <v>279</v>
      </c>
      <c r="AE15" s="221" t="s">
        <v>279</v>
      </c>
      <c r="AF15" s="221" t="s">
        <v>279</v>
      </c>
      <c r="AG15" s="221" t="s">
        <v>279</v>
      </c>
      <c r="AH15" s="221" t="s">
        <v>279</v>
      </c>
      <c r="AI15" s="221" t="s">
        <v>279</v>
      </c>
      <c r="AJ15" s="221" t="s">
        <v>279</v>
      </c>
      <c r="AK15" s="221" t="s">
        <v>279</v>
      </c>
      <c r="AL15" s="221" t="s">
        <v>279</v>
      </c>
      <c r="AM15" s="221" t="s">
        <v>279</v>
      </c>
      <c r="AN15" s="221" t="s">
        <v>279</v>
      </c>
      <c r="AO15" s="221" t="s">
        <v>279</v>
      </c>
      <c r="AP15" s="221" t="s">
        <v>279</v>
      </c>
      <c r="AQ15" s="221" t="s">
        <v>279</v>
      </c>
      <c r="AR15" s="221" t="s">
        <v>279</v>
      </c>
      <c r="AS15" s="221" t="s">
        <v>279</v>
      </c>
      <c r="AT15" s="221" t="s">
        <v>279</v>
      </c>
      <c r="AU15" s="221">
        <v>1</v>
      </c>
      <c r="AV15" s="221">
        <v>1</v>
      </c>
      <c r="AW15" s="221">
        <v>1</v>
      </c>
      <c r="AX15" s="221">
        <v>0</v>
      </c>
      <c r="AY15" s="221">
        <v>0</v>
      </c>
      <c r="AZ15" s="221">
        <v>1</v>
      </c>
      <c r="BA15" s="221">
        <v>1</v>
      </c>
      <c r="BB15" s="221">
        <v>1</v>
      </c>
      <c r="BC15" s="221">
        <v>0</v>
      </c>
      <c r="BD15" s="221">
        <v>1</v>
      </c>
    </row>
    <row r="16" spans="1:56">
      <c r="A16" s="387"/>
      <c r="B16" s="340" t="s">
        <v>237</v>
      </c>
      <c r="C16" s="221">
        <v>1</v>
      </c>
      <c r="D16" s="221">
        <v>1</v>
      </c>
      <c r="E16" s="221">
        <v>1</v>
      </c>
      <c r="F16" s="221">
        <v>1</v>
      </c>
      <c r="G16" s="221">
        <v>1</v>
      </c>
      <c r="H16" s="221">
        <v>1</v>
      </c>
      <c r="I16" s="221">
        <v>1</v>
      </c>
      <c r="J16" s="221">
        <v>1</v>
      </c>
      <c r="K16" s="221">
        <v>1</v>
      </c>
      <c r="L16" s="221">
        <v>1</v>
      </c>
      <c r="M16" s="221">
        <v>1</v>
      </c>
      <c r="N16" s="221">
        <v>1</v>
      </c>
      <c r="O16" s="221">
        <v>1</v>
      </c>
      <c r="P16" s="221">
        <v>1</v>
      </c>
      <c r="Q16" s="221">
        <v>1</v>
      </c>
      <c r="R16" s="221">
        <v>1</v>
      </c>
      <c r="S16" s="221">
        <v>1</v>
      </c>
      <c r="T16" s="221">
        <v>1</v>
      </c>
      <c r="U16" s="221">
        <v>1</v>
      </c>
      <c r="V16" s="221">
        <v>1</v>
      </c>
      <c r="W16" s="221">
        <v>1</v>
      </c>
      <c r="X16" s="221">
        <v>1</v>
      </c>
      <c r="Y16" s="221">
        <v>0</v>
      </c>
      <c r="Z16" s="221">
        <v>1</v>
      </c>
      <c r="AA16" s="221">
        <v>1</v>
      </c>
      <c r="AB16" s="221">
        <v>1</v>
      </c>
      <c r="AC16" s="221">
        <v>0</v>
      </c>
      <c r="AD16" s="221">
        <v>1</v>
      </c>
      <c r="AE16" s="221">
        <v>0</v>
      </c>
      <c r="AF16" s="221">
        <v>1</v>
      </c>
      <c r="AG16" s="221">
        <v>1</v>
      </c>
      <c r="AH16" s="221">
        <v>1</v>
      </c>
      <c r="AI16" s="221">
        <v>1</v>
      </c>
      <c r="AJ16" s="221">
        <v>0</v>
      </c>
      <c r="AK16" s="221">
        <v>1</v>
      </c>
      <c r="AL16" s="221">
        <v>1</v>
      </c>
      <c r="AM16" s="221">
        <v>0</v>
      </c>
      <c r="AN16" s="221">
        <v>0</v>
      </c>
      <c r="AO16" s="221">
        <v>1</v>
      </c>
      <c r="AP16" s="221">
        <v>0</v>
      </c>
      <c r="AQ16" s="221">
        <v>0</v>
      </c>
      <c r="AR16" s="221">
        <v>0</v>
      </c>
      <c r="AS16" s="221">
        <v>1</v>
      </c>
      <c r="AT16" s="221">
        <v>1</v>
      </c>
      <c r="AU16" s="221">
        <v>1</v>
      </c>
      <c r="AV16" s="221">
        <v>1</v>
      </c>
      <c r="AW16" s="221">
        <v>1</v>
      </c>
      <c r="AX16" s="221">
        <v>1</v>
      </c>
      <c r="AY16" s="221">
        <v>0</v>
      </c>
      <c r="AZ16" s="221">
        <v>1</v>
      </c>
      <c r="BA16" s="221">
        <v>1</v>
      </c>
      <c r="BB16" s="221">
        <v>1</v>
      </c>
      <c r="BC16" s="221">
        <v>1</v>
      </c>
      <c r="BD16" s="221">
        <v>1</v>
      </c>
    </row>
    <row r="17" spans="1:56">
      <c r="A17" s="387"/>
      <c r="B17" s="340" t="s">
        <v>236</v>
      </c>
      <c r="C17" s="221">
        <v>1</v>
      </c>
      <c r="D17" s="221">
        <v>1</v>
      </c>
      <c r="E17" s="221">
        <v>1</v>
      </c>
      <c r="F17" s="221">
        <v>1</v>
      </c>
      <c r="G17" s="221">
        <v>1</v>
      </c>
      <c r="H17" s="221">
        <v>1</v>
      </c>
      <c r="I17" s="221">
        <v>1</v>
      </c>
      <c r="J17" s="221">
        <v>1</v>
      </c>
      <c r="K17" s="221">
        <v>1</v>
      </c>
      <c r="L17" s="221">
        <v>1</v>
      </c>
      <c r="M17" s="221">
        <v>1</v>
      </c>
      <c r="N17" s="221">
        <v>1</v>
      </c>
      <c r="O17" s="221">
        <v>1</v>
      </c>
      <c r="P17" s="221">
        <v>1</v>
      </c>
      <c r="Q17" s="221">
        <v>1</v>
      </c>
      <c r="R17" s="221">
        <v>1</v>
      </c>
      <c r="S17" s="221">
        <v>1</v>
      </c>
      <c r="T17" s="221">
        <v>1</v>
      </c>
      <c r="U17" s="221">
        <v>1</v>
      </c>
      <c r="V17" s="221">
        <v>1</v>
      </c>
      <c r="W17" s="221">
        <v>1</v>
      </c>
      <c r="X17" s="221">
        <v>1</v>
      </c>
      <c r="Y17" s="221">
        <v>1</v>
      </c>
      <c r="Z17" s="221">
        <v>1</v>
      </c>
      <c r="AA17" s="221">
        <v>0</v>
      </c>
      <c r="AB17" s="221">
        <v>1</v>
      </c>
      <c r="AC17" s="221">
        <v>1</v>
      </c>
      <c r="AD17" s="221">
        <v>1</v>
      </c>
      <c r="AE17" s="221">
        <v>1</v>
      </c>
      <c r="AF17" s="221">
        <v>1</v>
      </c>
      <c r="AG17" s="221">
        <v>1</v>
      </c>
      <c r="AH17" s="221">
        <v>1</v>
      </c>
      <c r="AI17" s="221">
        <v>1</v>
      </c>
      <c r="AJ17" s="221">
        <v>1</v>
      </c>
      <c r="AK17" s="221">
        <v>1</v>
      </c>
      <c r="AL17" s="221">
        <v>0</v>
      </c>
      <c r="AM17" s="221">
        <v>0</v>
      </c>
      <c r="AN17" s="221">
        <v>0</v>
      </c>
      <c r="AO17" s="221">
        <v>1</v>
      </c>
      <c r="AP17" s="221">
        <v>1</v>
      </c>
      <c r="AQ17" s="221">
        <v>1</v>
      </c>
      <c r="AR17" s="221">
        <v>0</v>
      </c>
      <c r="AS17" s="221">
        <v>0</v>
      </c>
      <c r="AT17" s="221">
        <v>0</v>
      </c>
      <c r="AU17" s="221">
        <v>0</v>
      </c>
      <c r="AV17" s="221">
        <v>0</v>
      </c>
      <c r="AW17" s="221">
        <v>0</v>
      </c>
      <c r="AX17" s="221">
        <v>0</v>
      </c>
      <c r="AY17" s="221">
        <v>0</v>
      </c>
      <c r="AZ17" s="221">
        <v>0</v>
      </c>
      <c r="BA17" s="221">
        <v>1</v>
      </c>
      <c r="BB17" s="221">
        <v>0</v>
      </c>
      <c r="BC17" s="221">
        <v>0</v>
      </c>
      <c r="BD17" s="221">
        <v>0</v>
      </c>
    </row>
    <row r="18" spans="1:56">
      <c r="A18" s="387"/>
      <c r="B18" s="340" t="s">
        <v>235</v>
      </c>
      <c r="C18" s="221">
        <v>1</v>
      </c>
      <c r="D18" s="221">
        <v>1</v>
      </c>
      <c r="E18" s="221">
        <v>1</v>
      </c>
      <c r="F18" s="221">
        <v>1</v>
      </c>
      <c r="G18" s="221">
        <v>1</v>
      </c>
      <c r="H18" s="221">
        <v>1</v>
      </c>
      <c r="I18" s="221">
        <v>1</v>
      </c>
      <c r="J18" s="221">
        <v>1</v>
      </c>
      <c r="K18" s="221">
        <v>1</v>
      </c>
      <c r="L18" s="221">
        <v>1</v>
      </c>
      <c r="M18" s="221">
        <v>1</v>
      </c>
      <c r="N18" s="221">
        <v>1</v>
      </c>
      <c r="O18" s="221">
        <v>1</v>
      </c>
      <c r="P18" s="221">
        <v>1</v>
      </c>
      <c r="Q18" s="221">
        <v>1</v>
      </c>
      <c r="R18" s="221">
        <v>1</v>
      </c>
      <c r="S18" s="221">
        <v>1</v>
      </c>
      <c r="T18" s="221">
        <v>1</v>
      </c>
      <c r="U18" s="221">
        <v>1</v>
      </c>
      <c r="V18" s="221">
        <v>0</v>
      </c>
      <c r="W18" s="221">
        <v>0</v>
      </c>
      <c r="X18" s="221">
        <v>1</v>
      </c>
      <c r="Y18" s="221" t="s">
        <v>279</v>
      </c>
      <c r="Z18" s="221" t="s">
        <v>279</v>
      </c>
      <c r="AA18" s="221" t="s">
        <v>279</v>
      </c>
      <c r="AB18" s="221" t="s">
        <v>279</v>
      </c>
      <c r="AC18" s="221" t="s">
        <v>279</v>
      </c>
      <c r="AD18" s="221" t="s">
        <v>279</v>
      </c>
      <c r="AE18" s="221" t="s">
        <v>279</v>
      </c>
      <c r="AF18" s="221" t="s">
        <v>279</v>
      </c>
      <c r="AG18" s="221" t="s">
        <v>279</v>
      </c>
      <c r="AH18" s="221" t="s">
        <v>279</v>
      </c>
      <c r="AI18" s="221" t="s">
        <v>279</v>
      </c>
      <c r="AJ18" s="221" t="s">
        <v>279</v>
      </c>
      <c r="AK18" s="221" t="s">
        <v>279</v>
      </c>
      <c r="AL18" s="221" t="s">
        <v>279</v>
      </c>
      <c r="AM18" s="221" t="s">
        <v>279</v>
      </c>
      <c r="AN18" s="221" t="s">
        <v>279</v>
      </c>
      <c r="AO18" s="221" t="s">
        <v>279</v>
      </c>
      <c r="AP18" s="221" t="s">
        <v>279</v>
      </c>
      <c r="AQ18" s="221" t="s">
        <v>279</v>
      </c>
      <c r="AR18" s="221" t="s">
        <v>279</v>
      </c>
      <c r="AS18" s="221" t="s">
        <v>279</v>
      </c>
      <c r="AT18" s="221" t="s">
        <v>279</v>
      </c>
      <c r="AU18" s="221" t="s">
        <v>279</v>
      </c>
      <c r="AV18" s="221" t="s">
        <v>279</v>
      </c>
      <c r="AW18" s="221" t="s">
        <v>279</v>
      </c>
      <c r="AX18" s="221" t="s">
        <v>279</v>
      </c>
      <c r="AY18" s="221" t="s">
        <v>279</v>
      </c>
      <c r="AZ18" s="221" t="s">
        <v>279</v>
      </c>
      <c r="BA18" s="221" t="s">
        <v>279</v>
      </c>
      <c r="BB18" s="221" t="s">
        <v>279</v>
      </c>
      <c r="BC18" s="221" t="s">
        <v>279</v>
      </c>
      <c r="BD18" s="221" t="s">
        <v>279</v>
      </c>
    </row>
    <row r="19" spans="1:56">
      <c r="A19" s="387"/>
      <c r="B19" s="340" t="s">
        <v>234</v>
      </c>
      <c r="C19" s="221">
        <v>1</v>
      </c>
      <c r="D19" s="221">
        <v>1</v>
      </c>
      <c r="E19" s="221">
        <v>1</v>
      </c>
      <c r="F19" s="221">
        <v>1</v>
      </c>
      <c r="G19" s="221">
        <v>1</v>
      </c>
      <c r="H19" s="221">
        <v>1</v>
      </c>
      <c r="I19" s="221">
        <v>1</v>
      </c>
      <c r="J19" s="221">
        <v>0</v>
      </c>
      <c r="K19" s="221">
        <v>1</v>
      </c>
      <c r="L19" s="221">
        <v>1</v>
      </c>
      <c r="M19" s="221">
        <v>1</v>
      </c>
      <c r="N19" s="221">
        <v>1</v>
      </c>
      <c r="O19" s="221">
        <v>0</v>
      </c>
      <c r="P19" s="221">
        <v>1</v>
      </c>
      <c r="Q19" s="221">
        <v>1</v>
      </c>
      <c r="R19" s="221">
        <v>1</v>
      </c>
      <c r="S19" s="221">
        <v>1</v>
      </c>
      <c r="T19" s="221">
        <v>1</v>
      </c>
      <c r="U19" s="221">
        <v>1</v>
      </c>
      <c r="V19" s="221">
        <v>1</v>
      </c>
      <c r="W19" s="221">
        <v>1</v>
      </c>
      <c r="X19" s="221">
        <v>1</v>
      </c>
      <c r="Y19" s="221">
        <v>1</v>
      </c>
      <c r="Z19" s="221">
        <v>1</v>
      </c>
      <c r="AA19" s="221">
        <v>1</v>
      </c>
      <c r="AB19" s="221">
        <v>1</v>
      </c>
      <c r="AC19" s="221">
        <v>1</v>
      </c>
      <c r="AD19" s="221">
        <v>1</v>
      </c>
      <c r="AE19" s="221">
        <v>1</v>
      </c>
      <c r="AF19" s="221">
        <v>1</v>
      </c>
      <c r="AG19" s="221">
        <v>1</v>
      </c>
      <c r="AH19" s="221">
        <v>1</v>
      </c>
      <c r="AI19" s="221">
        <v>1</v>
      </c>
      <c r="AJ19" s="221">
        <v>1</v>
      </c>
      <c r="AK19" s="221">
        <v>1</v>
      </c>
      <c r="AL19" s="221">
        <v>0</v>
      </c>
      <c r="AM19" s="221">
        <v>1</v>
      </c>
      <c r="AN19" s="221">
        <v>1</v>
      </c>
      <c r="AO19" s="221">
        <v>0</v>
      </c>
      <c r="AP19" s="221">
        <v>0</v>
      </c>
      <c r="AQ19" s="221">
        <v>1</v>
      </c>
      <c r="AR19" s="221">
        <v>1</v>
      </c>
      <c r="AS19" s="221">
        <v>0</v>
      </c>
      <c r="AT19" s="221">
        <v>1</v>
      </c>
      <c r="AU19" s="221">
        <v>0</v>
      </c>
      <c r="AV19" s="221">
        <v>0</v>
      </c>
      <c r="AW19" s="221">
        <v>0</v>
      </c>
      <c r="AX19" s="221">
        <v>0</v>
      </c>
      <c r="AY19" s="221">
        <v>0</v>
      </c>
      <c r="AZ19" s="221">
        <v>1</v>
      </c>
      <c r="BA19" s="221">
        <v>0</v>
      </c>
      <c r="BB19" s="221">
        <v>1</v>
      </c>
      <c r="BC19" s="221">
        <v>0</v>
      </c>
      <c r="BD19" s="221">
        <v>1</v>
      </c>
    </row>
    <row r="20" spans="1:56">
      <c r="A20" s="387"/>
      <c r="B20" s="340" t="s">
        <v>233</v>
      </c>
      <c r="C20" s="221" t="s">
        <v>279</v>
      </c>
      <c r="D20" s="221" t="s">
        <v>279</v>
      </c>
      <c r="E20" s="221" t="s">
        <v>279</v>
      </c>
      <c r="F20" s="221" t="s">
        <v>279</v>
      </c>
      <c r="G20" s="221" t="s">
        <v>279</v>
      </c>
      <c r="H20" s="221" t="s">
        <v>279</v>
      </c>
      <c r="I20" s="221" t="s">
        <v>279</v>
      </c>
      <c r="J20" s="221" t="s">
        <v>279</v>
      </c>
      <c r="K20" s="221" t="s">
        <v>279</v>
      </c>
      <c r="L20" s="221" t="s">
        <v>279</v>
      </c>
      <c r="M20" s="221">
        <v>1</v>
      </c>
      <c r="N20" s="221">
        <v>1</v>
      </c>
      <c r="O20" s="221">
        <v>1</v>
      </c>
      <c r="P20" s="221">
        <v>1</v>
      </c>
      <c r="Q20" s="221">
        <v>0</v>
      </c>
      <c r="R20" s="221">
        <v>1</v>
      </c>
      <c r="S20" s="221">
        <v>1</v>
      </c>
      <c r="T20" s="221">
        <v>1</v>
      </c>
      <c r="U20" s="221">
        <v>1</v>
      </c>
      <c r="V20" s="221">
        <v>1</v>
      </c>
      <c r="W20" s="221">
        <v>1</v>
      </c>
      <c r="X20" s="221">
        <v>1</v>
      </c>
      <c r="Y20" s="221">
        <v>0</v>
      </c>
      <c r="Z20" s="221">
        <v>0</v>
      </c>
      <c r="AA20" s="221">
        <v>0</v>
      </c>
      <c r="AB20" s="221">
        <v>1</v>
      </c>
      <c r="AC20" s="221">
        <v>1</v>
      </c>
      <c r="AD20" s="221">
        <v>0</v>
      </c>
      <c r="AE20" s="221">
        <v>1</v>
      </c>
      <c r="AF20" s="221">
        <v>1</v>
      </c>
      <c r="AG20" s="221">
        <v>0</v>
      </c>
      <c r="AH20" s="221">
        <v>1</v>
      </c>
      <c r="AI20" s="221">
        <v>0</v>
      </c>
      <c r="AJ20" s="221">
        <v>1</v>
      </c>
      <c r="AK20" s="221">
        <v>1</v>
      </c>
      <c r="AL20" s="221">
        <v>1</v>
      </c>
      <c r="AM20" s="221">
        <v>0</v>
      </c>
      <c r="AN20" s="221">
        <v>0</v>
      </c>
      <c r="AO20" s="221">
        <v>0</v>
      </c>
      <c r="AP20" s="221">
        <v>1</v>
      </c>
      <c r="AQ20" s="221">
        <v>1</v>
      </c>
      <c r="AR20" s="221">
        <v>1</v>
      </c>
      <c r="AS20" s="221">
        <v>1</v>
      </c>
      <c r="AT20" s="221">
        <v>1</v>
      </c>
      <c r="AU20" s="221">
        <v>1</v>
      </c>
      <c r="AV20" s="221">
        <v>0</v>
      </c>
      <c r="AW20" s="221">
        <v>0</v>
      </c>
      <c r="AX20" s="221">
        <v>1</v>
      </c>
      <c r="AY20" s="221">
        <v>0</v>
      </c>
      <c r="AZ20" s="221">
        <v>0</v>
      </c>
      <c r="BA20" s="221">
        <v>1</v>
      </c>
      <c r="BB20" s="221">
        <v>1</v>
      </c>
      <c r="BC20" s="221">
        <v>0</v>
      </c>
      <c r="BD20" s="221">
        <v>0</v>
      </c>
    </row>
    <row r="21" spans="1:56">
      <c r="A21" s="387"/>
      <c r="B21" s="340" t="s">
        <v>244</v>
      </c>
      <c r="C21" s="221" t="s">
        <v>279</v>
      </c>
      <c r="D21" s="221" t="s">
        <v>279</v>
      </c>
      <c r="E21" s="221" t="s">
        <v>279</v>
      </c>
      <c r="F21" s="221" t="s">
        <v>279</v>
      </c>
      <c r="G21" s="221" t="s">
        <v>279</v>
      </c>
      <c r="H21" s="221" t="s">
        <v>279</v>
      </c>
      <c r="I21" s="221" t="s">
        <v>279</v>
      </c>
      <c r="J21" s="221" t="s">
        <v>279</v>
      </c>
      <c r="K21" s="221">
        <v>1</v>
      </c>
      <c r="L21" s="221">
        <v>1</v>
      </c>
      <c r="M21" s="221">
        <v>1</v>
      </c>
      <c r="N21" s="221">
        <v>1</v>
      </c>
      <c r="O21" s="221">
        <v>1</v>
      </c>
      <c r="P21" s="221">
        <v>1</v>
      </c>
      <c r="Q21" s="221">
        <v>1</v>
      </c>
      <c r="R21" s="221">
        <v>1</v>
      </c>
      <c r="S21" s="221">
        <v>1</v>
      </c>
      <c r="T21" s="221">
        <v>1</v>
      </c>
      <c r="U21" s="221">
        <v>1</v>
      </c>
      <c r="V21" s="221">
        <v>0</v>
      </c>
      <c r="W21" s="221">
        <v>1</v>
      </c>
      <c r="X21" s="221">
        <v>0</v>
      </c>
      <c r="Y21" s="221">
        <v>0</v>
      </c>
      <c r="Z21" s="221">
        <v>1</v>
      </c>
      <c r="AA21" s="221">
        <v>1</v>
      </c>
      <c r="AB21" s="221">
        <v>1</v>
      </c>
      <c r="AC21" s="221">
        <v>1</v>
      </c>
      <c r="AD21" s="221">
        <v>1</v>
      </c>
      <c r="AE21" s="221">
        <v>0</v>
      </c>
      <c r="AF21" s="221">
        <v>1</v>
      </c>
      <c r="AG21" s="221">
        <v>1</v>
      </c>
      <c r="AH21" s="221">
        <v>1</v>
      </c>
      <c r="AI21" s="221">
        <v>1</v>
      </c>
      <c r="AJ21" s="221">
        <v>1</v>
      </c>
      <c r="AK21" s="221">
        <v>1</v>
      </c>
      <c r="AL21" s="221">
        <v>1</v>
      </c>
      <c r="AM21" s="221">
        <v>1</v>
      </c>
      <c r="AN21" s="221">
        <v>1</v>
      </c>
      <c r="AO21" s="221">
        <v>0</v>
      </c>
      <c r="AP21" s="221">
        <v>1</v>
      </c>
      <c r="AQ21" s="221">
        <v>0</v>
      </c>
      <c r="AR21" s="221">
        <v>1</v>
      </c>
      <c r="AS21" s="221">
        <v>0</v>
      </c>
      <c r="AT21" s="221">
        <v>0</v>
      </c>
      <c r="AU21" s="221">
        <v>1</v>
      </c>
      <c r="AV21" s="221">
        <v>0</v>
      </c>
      <c r="AW21" s="221">
        <v>1</v>
      </c>
      <c r="AX21" s="221">
        <v>1</v>
      </c>
      <c r="AY21" s="221">
        <v>1</v>
      </c>
      <c r="AZ21" s="221">
        <v>1</v>
      </c>
      <c r="BA21" s="221">
        <v>1</v>
      </c>
      <c r="BB21" s="221">
        <v>0</v>
      </c>
      <c r="BC21" s="221">
        <v>0</v>
      </c>
      <c r="BD21" s="221">
        <v>0</v>
      </c>
    </row>
    <row r="22" spans="1:56">
      <c r="A22" s="387"/>
      <c r="B22" s="340" t="s">
        <v>232</v>
      </c>
      <c r="C22" s="221">
        <v>1</v>
      </c>
      <c r="D22" s="221">
        <v>1</v>
      </c>
      <c r="E22" s="221">
        <v>1</v>
      </c>
      <c r="F22" s="221">
        <v>1</v>
      </c>
      <c r="G22" s="221">
        <v>1</v>
      </c>
      <c r="H22" s="221">
        <v>1</v>
      </c>
      <c r="I22" s="221">
        <v>1</v>
      </c>
      <c r="J22" s="221">
        <v>1</v>
      </c>
      <c r="K22" s="221">
        <v>1</v>
      </c>
      <c r="L22" s="221">
        <v>1</v>
      </c>
      <c r="M22" s="221">
        <v>1</v>
      </c>
      <c r="N22" s="221">
        <v>1</v>
      </c>
      <c r="O22" s="221">
        <v>1</v>
      </c>
      <c r="P22" s="221">
        <v>1</v>
      </c>
      <c r="Q22" s="221">
        <v>1</v>
      </c>
      <c r="R22" s="221">
        <v>1</v>
      </c>
      <c r="S22" s="221">
        <v>1</v>
      </c>
      <c r="T22" s="221">
        <v>1</v>
      </c>
      <c r="U22" s="221">
        <v>1</v>
      </c>
      <c r="V22" s="221">
        <v>1</v>
      </c>
      <c r="W22" s="221">
        <v>1</v>
      </c>
      <c r="X22" s="221">
        <v>1</v>
      </c>
      <c r="Y22" s="221">
        <v>1</v>
      </c>
      <c r="Z22" s="221">
        <v>0</v>
      </c>
      <c r="AA22" s="221">
        <v>1</v>
      </c>
      <c r="AB22" s="221">
        <v>1</v>
      </c>
      <c r="AC22" s="221">
        <v>1</v>
      </c>
      <c r="AD22" s="221">
        <v>0</v>
      </c>
      <c r="AE22" s="221">
        <v>1</v>
      </c>
      <c r="AF22" s="221">
        <v>1</v>
      </c>
      <c r="AG22" s="221">
        <v>1</v>
      </c>
      <c r="AH22" s="221">
        <v>1</v>
      </c>
      <c r="AI22" s="221">
        <v>1</v>
      </c>
      <c r="AJ22" s="221">
        <v>1</v>
      </c>
      <c r="AK22" s="221">
        <v>1</v>
      </c>
      <c r="AL22" s="221">
        <v>1</v>
      </c>
      <c r="AM22" s="221">
        <v>1</v>
      </c>
      <c r="AN22" s="221">
        <v>1</v>
      </c>
      <c r="AO22" s="221">
        <v>1</v>
      </c>
      <c r="AP22" s="221">
        <v>1</v>
      </c>
      <c r="AQ22" s="221">
        <v>1</v>
      </c>
      <c r="AR22" s="221">
        <v>1</v>
      </c>
      <c r="AS22" s="221">
        <v>1</v>
      </c>
      <c r="AT22" s="221">
        <v>0</v>
      </c>
      <c r="AU22" s="221">
        <v>1</v>
      </c>
      <c r="AV22" s="221">
        <v>1</v>
      </c>
      <c r="AW22" s="221">
        <v>1</v>
      </c>
      <c r="AX22" s="221">
        <v>1</v>
      </c>
      <c r="AY22" s="221">
        <v>1</v>
      </c>
      <c r="AZ22" s="221">
        <v>1</v>
      </c>
      <c r="BA22" s="221">
        <v>1</v>
      </c>
      <c r="BB22" s="221">
        <v>1</v>
      </c>
      <c r="BC22" s="221">
        <v>1</v>
      </c>
      <c r="BD22" s="221">
        <v>1</v>
      </c>
    </row>
    <row r="23" spans="1:56">
      <c r="A23" s="387"/>
      <c r="B23" s="340" t="s">
        <v>249</v>
      </c>
      <c r="C23" s="221" t="s">
        <v>279</v>
      </c>
      <c r="D23" s="221" t="s">
        <v>279</v>
      </c>
      <c r="E23" s="221" t="s">
        <v>279</v>
      </c>
      <c r="F23" s="221" t="s">
        <v>279</v>
      </c>
      <c r="G23" s="221" t="s">
        <v>279</v>
      </c>
      <c r="H23" s="221" t="s">
        <v>279</v>
      </c>
      <c r="I23" s="221" t="s">
        <v>279</v>
      </c>
      <c r="J23" s="221" t="s">
        <v>279</v>
      </c>
      <c r="K23" s="221" t="s">
        <v>279</v>
      </c>
      <c r="L23" s="221" t="s">
        <v>279</v>
      </c>
      <c r="M23" s="221" t="s">
        <v>279</v>
      </c>
      <c r="N23" s="221" t="s">
        <v>279</v>
      </c>
      <c r="O23" s="221" t="s">
        <v>279</v>
      </c>
      <c r="P23" s="221" t="s">
        <v>279</v>
      </c>
      <c r="Q23" s="221" t="s">
        <v>279</v>
      </c>
      <c r="R23" s="221" t="s">
        <v>279</v>
      </c>
      <c r="S23" s="221" t="s">
        <v>279</v>
      </c>
      <c r="T23" s="221" t="s">
        <v>279</v>
      </c>
      <c r="U23" s="221" t="s">
        <v>279</v>
      </c>
      <c r="V23" s="221" t="s">
        <v>279</v>
      </c>
      <c r="W23" s="221" t="s">
        <v>279</v>
      </c>
      <c r="X23" s="221" t="s">
        <v>279</v>
      </c>
      <c r="Y23" s="221" t="s">
        <v>279</v>
      </c>
      <c r="Z23" s="221" t="s">
        <v>279</v>
      </c>
      <c r="AA23" s="221" t="s">
        <v>279</v>
      </c>
      <c r="AB23" s="221" t="s">
        <v>279</v>
      </c>
      <c r="AC23" s="221" t="s">
        <v>279</v>
      </c>
      <c r="AD23" s="221" t="s">
        <v>279</v>
      </c>
      <c r="AE23" s="221" t="s">
        <v>279</v>
      </c>
      <c r="AF23" s="221" t="s">
        <v>279</v>
      </c>
      <c r="AG23" s="221" t="s">
        <v>279</v>
      </c>
      <c r="AH23" s="221" t="s">
        <v>279</v>
      </c>
      <c r="AI23" s="221" t="s">
        <v>279</v>
      </c>
      <c r="AJ23" s="221">
        <v>0</v>
      </c>
      <c r="AK23" s="221">
        <v>0</v>
      </c>
      <c r="AL23" s="221">
        <v>0</v>
      </c>
      <c r="AM23" s="221">
        <v>0</v>
      </c>
      <c r="AN23" s="221">
        <v>0</v>
      </c>
      <c r="AO23" s="221">
        <v>0</v>
      </c>
      <c r="AP23" s="221">
        <v>0</v>
      </c>
      <c r="AQ23" s="221">
        <v>0</v>
      </c>
      <c r="AR23" s="221">
        <v>0</v>
      </c>
      <c r="AS23" s="221">
        <v>0</v>
      </c>
      <c r="AT23" s="221">
        <v>0</v>
      </c>
      <c r="AU23" s="221">
        <v>0</v>
      </c>
      <c r="AV23" s="221">
        <v>0</v>
      </c>
      <c r="AW23" s="221">
        <v>0</v>
      </c>
      <c r="AX23" s="221">
        <v>0</v>
      </c>
      <c r="AY23" s="221">
        <v>0</v>
      </c>
      <c r="AZ23" s="221">
        <v>0</v>
      </c>
      <c r="BA23" s="221">
        <v>1</v>
      </c>
      <c r="BB23" s="221">
        <v>0</v>
      </c>
      <c r="BC23" s="221">
        <v>1</v>
      </c>
      <c r="BD23" s="221">
        <v>1</v>
      </c>
    </row>
    <row r="24" spans="1:56">
      <c r="A24" s="387"/>
      <c r="B24" s="340" t="s">
        <v>219</v>
      </c>
      <c r="C24" s="221" t="s">
        <v>279</v>
      </c>
      <c r="D24" s="221" t="s">
        <v>279</v>
      </c>
      <c r="E24" s="221" t="s">
        <v>279</v>
      </c>
      <c r="F24" s="221" t="s">
        <v>279</v>
      </c>
      <c r="G24" s="221" t="s">
        <v>279</v>
      </c>
      <c r="H24" s="221" t="s">
        <v>279</v>
      </c>
      <c r="I24" s="221" t="s">
        <v>279</v>
      </c>
      <c r="J24" s="221" t="s">
        <v>279</v>
      </c>
      <c r="K24" s="221" t="s">
        <v>279</v>
      </c>
      <c r="L24" s="221" t="s">
        <v>279</v>
      </c>
      <c r="M24" s="221" t="s">
        <v>279</v>
      </c>
      <c r="N24" s="221" t="s">
        <v>279</v>
      </c>
      <c r="O24" s="221" t="s">
        <v>279</v>
      </c>
      <c r="P24" s="221" t="s">
        <v>279</v>
      </c>
      <c r="Q24" s="221" t="s">
        <v>279</v>
      </c>
      <c r="R24" s="221" t="s">
        <v>279</v>
      </c>
      <c r="S24" s="221" t="s">
        <v>279</v>
      </c>
      <c r="T24" s="221" t="s">
        <v>279</v>
      </c>
      <c r="U24" s="221" t="s">
        <v>279</v>
      </c>
      <c r="V24" s="221" t="s">
        <v>279</v>
      </c>
      <c r="W24" s="221" t="s">
        <v>279</v>
      </c>
      <c r="X24" s="221" t="s">
        <v>279</v>
      </c>
      <c r="Y24" s="221" t="s">
        <v>279</v>
      </c>
      <c r="Z24" s="221" t="s">
        <v>279</v>
      </c>
      <c r="AA24" s="221">
        <v>0</v>
      </c>
      <c r="AB24" s="221">
        <v>0</v>
      </c>
      <c r="AC24" s="221">
        <v>0</v>
      </c>
      <c r="AD24" s="221">
        <v>0</v>
      </c>
      <c r="AE24" s="221">
        <v>0</v>
      </c>
      <c r="AF24" s="221">
        <v>1</v>
      </c>
      <c r="AG24" s="221">
        <v>0</v>
      </c>
      <c r="AH24" s="221">
        <v>1</v>
      </c>
      <c r="AI24" s="221">
        <v>1</v>
      </c>
      <c r="AJ24" s="221">
        <v>0</v>
      </c>
      <c r="AK24" s="221">
        <v>1</v>
      </c>
      <c r="AL24" s="221">
        <v>0</v>
      </c>
      <c r="AM24" s="221">
        <v>1</v>
      </c>
      <c r="AN24" s="221">
        <v>1</v>
      </c>
      <c r="AO24" s="221">
        <v>0</v>
      </c>
      <c r="AP24" s="221">
        <v>0</v>
      </c>
      <c r="AQ24" s="221">
        <v>0</v>
      </c>
      <c r="AR24" s="221">
        <v>0</v>
      </c>
      <c r="AS24" s="221">
        <v>0</v>
      </c>
      <c r="AT24" s="221">
        <v>1</v>
      </c>
      <c r="AU24" s="221">
        <v>0</v>
      </c>
      <c r="AV24" s="221">
        <v>0</v>
      </c>
      <c r="AW24" s="221">
        <v>0</v>
      </c>
      <c r="AX24" s="221">
        <v>0</v>
      </c>
      <c r="AY24" s="221">
        <v>0</v>
      </c>
      <c r="AZ24" s="221">
        <v>1</v>
      </c>
      <c r="BA24" s="221">
        <v>1</v>
      </c>
      <c r="BB24" s="221">
        <v>0</v>
      </c>
      <c r="BC24" s="221">
        <v>0</v>
      </c>
      <c r="BD24" s="221">
        <v>0</v>
      </c>
    </row>
    <row r="25" spans="1:56">
      <c r="A25" s="387"/>
      <c r="B25" s="340" t="s">
        <v>231</v>
      </c>
      <c r="C25" s="221" t="s">
        <v>279</v>
      </c>
      <c r="D25" s="221" t="s">
        <v>279</v>
      </c>
      <c r="E25" s="221" t="s">
        <v>279</v>
      </c>
      <c r="F25" s="221" t="s">
        <v>279</v>
      </c>
      <c r="G25" s="221" t="s">
        <v>279</v>
      </c>
      <c r="H25" s="221" t="s">
        <v>279</v>
      </c>
      <c r="I25" s="221" t="s">
        <v>279</v>
      </c>
      <c r="J25" s="221" t="s">
        <v>279</v>
      </c>
      <c r="K25" s="221" t="s">
        <v>279</v>
      </c>
      <c r="L25" s="221" t="s">
        <v>279</v>
      </c>
      <c r="M25" s="221">
        <v>1</v>
      </c>
      <c r="N25" s="221">
        <v>1</v>
      </c>
      <c r="O25" s="221">
        <v>1</v>
      </c>
      <c r="P25" s="221">
        <v>1</v>
      </c>
      <c r="Q25" s="221">
        <v>1</v>
      </c>
      <c r="R25" s="221">
        <v>1</v>
      </c>
      <c r="S25" s="221">
        <v>1</v>
      </c>
      <c r="T25" s="221">
        <v>0</v>
      </c>
      <c r="U25" s="221">
        <v>1</v>
      </c>
      <c r="V25" s="221">
        <v>1</v>
      </c>
      <c r="W25" s="221">
        <v>1</v>
      </c>
      <c r="X25" s="221">
        <v>1</v>
      </c>
      <c r="Y25" s="221">
        <v>1</v>
      </c>
      <c r="Z25" s="221">
        <v>0</v>
      </c>
      <c r="AA25" s="221">
        <v>1</v>
      </c>
      <c r="AB25" s="221">
        <v>1</v>
      </c>
      <c r="AC25" s="221">
        <v>1</v>
      </c>
      <c r="AD25" s="221">
        <v>0</v>
      </c>
      <c r="AE25" s="221">
        <v>0</v>
      </c>
      <c r="AF25" s="221">
        <v>1</v>
      </c>
      <c r="AG25" s="221">
        <v>0</v>
      </c>
      <c r="AH25" s="221">
        <v>1</v>
      </c>
      <c r="AI25" s="221">
        <v>1</v>
      </c>
      <c r="AJ25" s="221">
        <v>1</v>
      </c>
      <c r="AK25" s="221">
        <v>1</v>
      </c>
      <c r="AL25" s="221">
        <v>0</v>
      </c>
      <c r="AM25" s="221">
        <v>1</v>
      </c>
      <c r="AN25" s="221">
        <v>1</v>
      </c>
      <c r="AO25" s="221">
        <v>0</v>
      </c>
      <c r="AP25" s="221">
        <v>1</v>
      </c>
      <c r="AQ25" s="221">
        <v>1</v>
      </c>
      <c r="AR25" s="221">
        <v>1</v>
      </c>
      <c r="AS25" s="221">
        <v>1</v>
      </c>
      <c r="AT25" s="221">
        <v>0</v>
      </c>
      <c r="AU25" s="221">
        <v>1</v>
      </c>
      <c r="AV25" s="221">
        <v>1</v>
      </c>
      <c r="AW25" s="221">
        <v>0</v>
      </c>
      <c r="AX25" s="221">
        <v>0</v>
      </c>
      <c r="AY25" s="221">
        <v>0</v>
      </c>
      <c r="AZ25" s="221">
        <v>0</v>
      </c>
      <c r="BA25" s="221">
        <v>0</v>
      </c>
      <c r="BB25" s="221">
        <v>1</v>
      </c>
      <c r="BC25" s="221">
        <v>0</v>
      </c>
      <c r="BD25" s="221">
        <v>0</v>
      </c>
    </row>
    <row r="26" spans="1:56">
      <c r="A26" s="387"/>
      <c r="B26" s="340" t="s">
        <v>230</v>
      </c>
      <c r="C26" s="221">
        <v>1</v>
      </c>
      <c r="D26" s="221">
        <v>1</v>
      </c>
      <c r="E26" s="221">
        <v>1</v>
      </c>
      <c r="F26" s="221">
        <v>0</v>
      </c>
      <c r="G26" s="221">
        <v>1</v>
      </c>
      <c r="H26" s="221">
        <v>1</v>
      </c>
      <c r="I26" s="221">
        <v>1</v>
      </c>
      <c r="J26" s="221">
        <v>0</v>
      </c>
      <c r="K26" s="221">
        <v>0</v>
      </c>
      <c r="L26" s="221">
        <v>0</v>
      </c>
      <c r="M26" s="221">
        <v>0</v>
      </c>
      <c r="N26" s="221">
        <v>0</v>
      </c>
      <c r="O26" s="221">
        <v>1</v>
      </c>
      <c r="P26" s="221">
        <v>0</v>
      </c>
      <c r="Q26" s="221">
        <v>0</v>
      </c>
      <c r="R26" s="221">
        <v>1</v>
      </c>
      <c r="S26" s="221">
        <v>1</v>
      </c>
      <c r="T26" s="221">
        <v>1</v>
      </c>
      <c r="U26" s="221">
        <v>1</v>
      </c>
      <c r="V26" s="221">
        <v>1</v>
      </c>
      <c r="W26" s="221">
        <v>1</v>
      </c>
      <c r="X26" s="221">
        <v>1</v>
      </c>
      <c r="Y26" s="221">
        <v>1</v>
      </c>
      <c r="Z26" s="221">
        <v>1</v>
      </c>
      <c r="AA26" s="221">
        <v>1</v>
      </c>
      <c r="AB26" s="221">
        <v>1</v>
      </c>
      <c r="AC26" s="221">
        <v>1</v>
      </c>
      <c r="AD26" s="221">
        <v>1</v>
      </c>
      <c r="AE26" s="221">
        <v>1</v>
      </c>
      <c r="AF26" s="221">
        <v>0</v>
      </c>
      <c r="AG26" s="221">
        <v>0</v>
      </c>
      <c r="AH26" s="221">
        <v>0</v>
      </c>
      <c r="AI26" s="221">
        <v>0</v>
      </c>
      <c r="AJ26" s="221">
        <v>1</v>
      </c>
      <c r="AK26" s="221">
        <v>1</v>
      </c>
      <c r="AL26" s="221">
        <v>0</v>
      </c>
      <c r="AM26" s="221">
        <v>0</v>
      </c>
      <c r="AN26" s="221">
        <v>0</v>
      </c>
      <c r="AO26" s="221">
        <v>0</v>
      </c>
      <c r="AP26" s="221">
        <v>0</v>
      </c>
      <c r="AQ26" s="221">
        <v>0</v>
      </c>
      <c r="AR26" s="221">
        <v>0</v>
      </c>
      <c r="AS26" s="221">
        <v>0</v>
      </c>
      <c r="AT26" s="221">
        <v>0</v>
      </c>
      <c r="AU26" s="221">
        <v>0</v>
      </c>
      <c r="AV26" s="221">
        <v>0</v>
      </c>
      <c r="AW26" s="221">
        <v>0</v>
      </c>
      <c r="AX26" s="221">
        <v>0</v>
      </c>
      <c r="AY26" s="221">
        <v>0</v>
      </c>
      <c r="AZ26" s="221">
        <v>0</v>
      </c>
      <c r="BA26" s="221">
        <v>1</v>
      </c>
      <c r="BB26" s="221">
        <v>0</v>
      </c>
      <c r="BC26" s="221">
        <v>1</v>
      </c>
      <c r="BD26" s="221">
        <v>1</v>
      </c>
    </row>
    <row r="27" spans="1:56">
      <c r="A27" s="387"/>
      <c r="B27" s="340" t="s">
        <v>222</v>
      </c>
      <c r="C27" s="221" t="s">
        <v>279</v>
      </c>
      <c r="D27" s="221" t="s">
        <v>279</v>
      </c>
      <c r="E27" s="221" t="s">
        <v>279</v>
      </c>
      <c r="F27" s="221" t="s">
        <v>279</v>
      </c>
      <c r="G27" s="221" t="s">
        <v>279</v>
      </c>
      <c r="H27" s="221" t="s">
        <v>279</v>
      </c>
      <c r="I27" s="221" t="s">
        <v>279</v>
      </c>
      <c r="J27" s="221" t="s">
        <v>279</v>
      </c>
      <c r="K27" s="221" t="s">
        <v>279</v>
      </c>
      <c r="L27" s="221" t="s">
        <v>279</v>
      </c>
      <c r="M27" s="221" t="s">
        <v>279</v>
      </c>
      <c r="N27" s="221" t="s">
        <v>279</v>
      </c>
      <c r="O27" s="221" t="s">
        <v>279</v>
      </c>
      <c r="P27" s="221" t="s">
        <v>279</v>
      </c>
      <c r="Q27" s="221" t="s">
        <v>279</v>
      </c>
      <c r="R27" s="221" t="s">
        <v>279</v>
      </c>
      <c r="S27" s="221" t="s">
        <v>279</v>
      </c>
      <c r="T27" s="221" t="s">
        <v>279</v>
      </c>
      <c r="U27" s="221" t="s">
        <v>279</v>
      </c>
      <c r="V27" s="221" t="s">
        <v>279</v>
      </c>
      <c r="W27" s="221">
        <v>1</v>
      </c>
      <c r="X27" s="221">
        <v>0</v>
      </c>
      <c r="Y27" s="221">
        <v>0</v>
      </c>
      <c r="Z27" s="221">
        <v>0</v>
      </c>
      <c r="AA27" s="221">
        <v>0</v>
      </c>
      <c r="AB27" s="221">
        <v>1</v>
      </c>
      <c r="AC27" s="221">
        <v>1</v>
      </c>
      <c r="AD27" s="221">
        <v>1</v>
      </c>
      <c r="AE27" s="221">
        <v>1</v>
      </c>
      <c r="AF27" s="221">
        <v>0</v>
      </c>
      <c r="AG27" s="221">
        <v>0</v>
      </c>
      <c r="AH27" s="221">
        <v>0</v>
      </c>
      <c r="AI27" s="221">
        <v>0</v>
      </c>
      <c r="AJ27" s="221">
        <v>0</v>
      </c>
      <c r="AK27" s="221">
        <v>0</v>
      </c>
      <c r="AL27" s="221">
        <v>0</v>
      </c>
      <c r="AM27" s="221">
        <v>0</v>
      </c>
      <c r="AN27" s="221">
        <v>0</v>
      </c>
      <c r="AO27" s="221">
        <v>1</v>
      </c>
      <c r="AP27" s="221">
        <v>1</v>
      </c>
      <c r="AQ27" s="221">
        <v>1</v>
      </c>
      <c r="AR27" s="221">
        <v>0</v>
      </c>
      <c r="AS27" s="221">
        <v>1</v>
      </c>
      <c r="AT27" s="221">
        <v>1</v>
      </c>
      <c r="AU27" s="221">
        <v>1</v>
      </c>
      <c r="AV27" s="221">
        <v>1</v>
      </c>
      <c r="AW27" s="221">
        <v>0</v>
      </c>
      <c r="AX27" s="221">
        <v>0</v>
      </c>
      <c r="AY27" s="221">
        <v>1</v>
      </c>
      <c r="AZ27" s="221">
        <v>1</v>
      </c>
      <c r="BA27" s="221">
        <v>0</v>
      </c>
      <c r="BB27" s="221">
        <v>1</v>
      </c>
      <c r="BC27" s="221">
        <v>1</v>
      </c>
      <c r="BD27" s="221">
        <v>0</v>
      </c>
    </row>
    <row r="28" spans="1:56">
      <c r="A28" s="387"/>
      <c r="B28" s="340" t="s">
        <v>217</v>
      </c>
      <c r="C28" s="221" t="s">
        <v>279</v>
      </c>
      <c r="D28" s="221" t="s">
        <v>279</v>
      </c>
      <c r="E28" s="221" t="s">
        <v>279</v>
      </c>
      <c r="F28" s="221" t="s">
        <v>279</v>
      </c>
      <c r="G28" s="221" t="s">
        <v>279</v>
      </c>
      <c r="H28" s="221" t="s">
        <v>279</v>
      </c>
      <c r="I28" s="221" t="s">
        <v>279</v>
      </c>
      <c r="J28" s="221" t="s">
        <v>279</v>
      </c>
      <c r="K28" s="221" t="s">
        <v>279</v>
      </c>
      <c r="L28" s="221" t="s">
        <v>279</v>
      </c>
      <c r="M28" s="221" t="s">
        <v>279</v>
      </c>
      <c r="N28" s="221" t="s">
        <v>279</v>
      </c>
      <c r="O28" s="221" t="s">
        <v>279</v>
      </c>
      <c r="P28" s="221" t="s">
        <v>279</v>
      </c>
      <c r="Q28" s="221" t="s">
        <v>279</v>
      </c>
      <c r="R28" s="221" t="s">
        <v>279</v>
      </c>
      <c r="S28" s="221" t="s">
        <v>279</v>
      </c>
      <c r="T28" s="221" t="s">
        <v>279</v>
      </c>
      <c r="U28" s="221" t="s">
        <v>279</v>
      </c>
      <c r="V28" s="221" t="s">
        <v>279</v>
      </c>
      <c r="W28" s="221" t="s">
        <v>279</v>
      </c>
      <c r="X28" s="221" t="s">
        <v>279</v>
      </c>
      <c r="Y28" s="221" t="s">
        <v>279</v>
      </c>
      <c r="Z28" s="221" t="s">
        <v>279</v>
      </c>
      <c r="AA28" s="221" t="s">
        <v>279</v>
      </c>
      <c r="AB28" s="221" t="s">
        <v>279</v>
      </c>
      <c r="AC28" s="221" t="s">
        <v>279</v>
      </c>
      <c r="AD28" s="221" t="s">
        <v>279</v>
      </c>
      <c r="AE28" s="221" t="s">
        <v>279</v>
      </c>
      <c r="AF28" s="221" t="s">
        <v>279</v>
      </c>
      <c r="AG28" s="221" t="s">
        <v>279</v>
      </c>
      <c r="AH28" s="221" t="s">
        <v>279</v>
      </c>
      <c r="AI28" s="221" t="s">
        <v>279</v>
      </c>
      <c r="AJ28" s="221" t="s">
        <v>279</v>
      </c>
      <c r="AK28" s="221" t="s">
        <v>279</v>
      </c>
      <c r="AL28" s="221" t="s">
        <v>279</v>
      </c>
      <c r="AM28" s="221" t="s">
        <v>279</v>
      </c>
      <c r="AN28" s="221" t="s">
        <v>279</v>
      </c>
      <c r="AO28" s="221" t="s">
        <v>279</v>
      </c>
      <c r="AP28" s="221" t="s">
        <v>279</v>
      </c>
      <c r="AQ28" s="221" t="s">
        <v>279</v>
      </c>
      <c r="AR28" s="221">
        <v>1</v>
      </c>
      <c r="AS28" s="221">
        <v>1</v>
      </c>
      <c r="AT28" s="221">
        <v>1</v>
      </c>
      <c r="AU28" s="221">
        <v>0</v>
      </c>
      <c r="AV28" s="221">
        <v>1</v>
      </c>
      <c r="AW28" s="221">
        <v>0</v>
      </c>
      <c r="AX28" s="221">
        <v>1</v>
      </c>
      <c r="AY28" s="221">
        <v>1</v>
      </c>
      <c r="AZ28" s="221">
        <v>1</v>
      </c>
      <c r="BA28" s="221">
        <v>1</v>
      </c>
      <c r="BB28" s="221">
        <v>1</v>
      </c>
      <c r="BC28" s="221">
        <v>1</v>
      </c>
      <c r="BD28" s="221">
        <v>1</v>
      </c>
    </row>
    <row r="29" spans="1:56">
      <c r="A29" s="387"/>
      <c r="B29" s="340" t="s">
        <v>245</v>
      </c>
      <c r="C29" s="221" t="s">
        <v>279</v>
      </c>
      <c r="D29" s="221" t="s">
        <v>279</v>
      </c>
      <c r="E29" s="221" t="s">
        <v>279</v>
      </c>
      <c r="F29" s="221" t="s">
        <v>279</v>
      </c>
      <c r="G29" s="221" t="s">
        <v>279</v>
      </c>
      <c r="H29" s="221" t="s">
        <v>279</v>
      </c>
      <c r="I29" s="221" t="s">
        <v>279</v>
      </c>
      <c r="J29" s="221" t="s">
        <v>279</v>
      </c>
      <c r="K29" s="221">
        <v>1</v>
      </c>
      <c r="L29" s="221">
        <v>1</v>
      </c>
      <c r="M29" s="221">
        <v>1</v>
      </c>
      <c r="N29" s="221">
        <v>1</v>
      </c>
      <c r="O29" s="221">
        <v>1</v>
      </c>
      <c r="P29" s="221">
        <v>1</v>
      </c>
      <c r="Q29" s="221">
        <v>1</v>
      </c>
      <c r="R29" s="221">
        <v>1</v>
      </c>
      <c r="S29" s="221">
        <v>1</v>
      </c>
      <c r="T29" s="221">
        <v>1</v>
      </c>
      <c r="U29" s="221">
        <v>1</v>
      </c>
      <c r="V29" s="221">
        <v>1</v>
      </c>
      <c r="W29" s="221">
        <v>0</v>
      </c>
      <c r="X29" s="221">
        <v>1</v>
      </c>
      <c r="Y29" s="221">
        <v>1</v>
      </c>
      <c r="Z29" s="221">
        <v>1</v>
      </c>
      <c r="AA29" s="221">
        <v>1</v>
      </c>
      <c r="AB29" s="221">
        <v>0</v>
      </c>
      <c r="AC29" s="221">
        <v>0</v>
      </c>
      <c r="AD29" s="221">
        <v>0</v>
      </c>
      <c r="AE29" s="221">
        <v>1</v>
      </c>
      <c r="AF29" s="221">
        <v>1</v>
      </c>
      <c r="AG29" s="221">
        <v>0</v>
      </c>
      <c r="AH29" s="221">
        <v>0</v>
      </c>
      <c r="AI29" s="221">
        <v>1</v>
      </c>
      <c r="AJ29" s="221">
        <v>0</v>
      </c>
      <c r="AK29" s="221">
        <v>0</v>
      </c>
      <c r="AL29" s="221">
        <v>0</v>
      </c>
      <c r="AM29" s="221">
        <v>1</v>
      </c>
      <c r="AN29" s="221">
        <v>1</v>
      </c>
      <c r="AO29" s="221">
        <v>0</v>
      </c>
      <c r="AP29" s="221">
        <v>1</v>
      </c>
      <c r="AQ29" s="221">
        <v>1</v>
      </c>
      <c r="AR29" s="221">
        <v>1</v>
      </c>
      <c r="AS29" s="221">
        <v>1</v>
      </c>
      <c r="AT29" s="221">
        <v>1</v>
      </c>
      <c r="AU29" s="221">
        <v>1</v>
      </c>
      <c r="AV29" s="221">
        <v>1</v>
      </c>
      <c r="AW29" s="221">
        <v>1</v>
      </c>
      <c r="AX29" s="221">
        <v>1</v>
      </c>
      <c r="AY29" s="221">
        <v>1</v>
      </c>
      <c r="AZ29" s="221">
        <v>1</v>
      </c>
      <c r="BA29" s="221">
        <v>1</v>
      </c>
      <c r="BB29" s="221">
        <v>1</v>
      </c>
      <c r="BC29" s="221">
        <v>1</v>
      </c>
      <c r="BD29" s="221">
        <v>1</v>
      </c>
    </row>
    <row r="30" spans="1:56">
      <c r="A30" s="387"/>
      <c r="B30" s="340" t="s">
        <v>228</v>
      </c>
      <c r="C30" s="221">
        <v>1</v>
      </c>
      <c r="D30" s="221">
        <v>1</v>
      </c>
      <c r="E30" s="221">
        <v>1</v>
      </c>
      <c r="F30" s="221">
        <v>1</v>
      </c>
      <c r="G30" s="221">
        <v>1</v>
      </c>
      <c r="H30" s="221">
        <v>1</v>
      </c>
      <c r="I30" s="221">
        <v>1</v>
      </c>
      <c r="J30" s="221">
        <v>1</v>
      </c>
      <c r="K30" s="221">
        <v>1</v>
      </c>
      <c r="L30" s="221">
        <v>1</v>
      </c>
      <c r="M30" s="221">
        <v>1</v>
      </c>
      <c r="N30" s="221">
        <v>1</v>
      </c>
      <c r="O30" s="221">
        <v>1</v>
      </c>
      <c r="P30" s="221">
        <v>1</v>
      </c>
      <c r="Q30" s="221">
        <v>1</v>
      </c>
      <c r="R30" s="221">
        <v>1</v>
      </c>
      <c r="S30" s="221">
        <v>1</v>
      </c>
      <c r="T30" s="221">
        <v>1</v>
      </c>
      <c r="U30" s="221">
        <v>1</v>
      </c>
      <c r="V30" s="221">
        <v>1</v>
      </c>
      <c r="W30" s="221">
        <v>1</v>
      </c>
      <c r="X30" s="221">
        <v>1</v>
      </c>
      <c r="Y30" s="221">
        <v>1</v>
      </c>
      <c r="Z30" s="221">
        <v>1</v>
      </c>
      <c r="AA30" s="221">
        <v>0</v>
      </c>
      <c r="AB30" s="221">
        <v>1</v>
      </c>
      <c r="AC30" s="221">
        <v>0</v>
      </c>
      <c r="AD30" s="221">
        <v>1</v>
      </c>
      <c r="AE30" s="221">
        <v>1</v>
      </c>
      <c r="AF30" s="221">
        <v>1</v>
      </c>
      <c r="AG30" s="221">
        <v>1</v>
      </c>
      <c r="AH30" s="221">
        <v>1</v>
      </c>
      <c r="AI30" s="221">
        <v>1</v>
      </c>
      <c r="AJ30" s="221">
        <v>1</v>
      </c>
      <c r="AK30" s="221">
        <v>1</v>
      </c>
      <c r="AL30" s="221" t="s">
        <v>279</v>
      </c>
      <c r="AM30" s="221" t="s">
        <v>279</v>
      </c>
      <c r="AN30" s="221" t="s">
        <v>279</v>
      </c>
      <c r="AO30" s="221" t="s">
        <v>279</v>
      </c>
      <c r="AP30" s="221" t="s">
        <v>279</v>
      </c>
      <c r="AQ30" s="221" t="s">
        <v>279</v>
      </c>
      <c r="AR30" s="221" t="s">
        <v>279</v>
      </c>
      <c r="AS30" s="221" t="s">
        <v>279</v>
      </c>
      <c r="AT30" s="221" t="s">
        <v>279</v>
      </c>
      <c r="AU30" s="221" t="s">
        <v>279</v>
      </c>
      <c r="AV30" s="221" t="s">
        <v>279</v>
      </c>
      <c r="AW30" s="221" t="s">
        <v>279</v>
      </c>
      <c r="AX30" s="221" t="s">
        <v>279</v>
      </c>
      <c r="AY30" s="221" t="s">
        <v>279</v>
      </c>
      <c r="AZ30" s="221" t="s">
        <v>279</v>
      </c>
      <c r="BA30" s="221" t="s">
        <v>279</v>
      </c>
      <c r="BB30" s="221" t="s">
        <v>279</v>
      </c>
      <c r="BC30" s="221" t="s">
        <v>279</v>
      </c>
      <c r="BD30" s="221" t="s">
        <v>279</v>
      </c>
    </row>
    <row r="31" spans="1:56">
      <c r="A31" s="387"/>
      <c r="B31" s="340" t="s">
        <v>227</v>
      </c>
      <c r="C31" s="221">
        <v>1</v>
      </c>
      <c r="D31" s="221">
        <v>1</v>
      </c>
      <c r="E31" s="221">
        <v>1</v>
      </c>
      <c r="F31" s="221">
        <v>1</v>
      </c>
      <c r="G31" s="221">
        <v>1</v>
      </c>
      <c r="H31" s="221">
        <v>1</v>
      </c>
      <c r="I31" s="221">
        <v>1</v>
      </c>
      <c r="J31" s="221">
        <v>1</v>
      </c>
      <c r="K31" s="221">
        <v>1</v>
      </c>
      <c r="L31" s="221">
        <v>1</v>
      </c>
      <c r="M31" s="221">
        <v>1</v>
      </c>
      <c r="N31" s="221">
        <v>1</v>
      </c>
      <c r="O31" s="221">
        <v>1</v>
      </c>
      <c r="P31" s="221">
        <v>1</v>
      </c>
      <c r="Q31" s="221">
        <v>1</v>
      </c>
      <c r="R31" s="221">
        <v>1</v>
      </c>
      <c r="S31" s="221">
        <v>1</v>
      </c>
      <c r="T31" s="221">
        <v>1</v>
      </c>
      <c r="U31" s="221">
        <v>1</v>
      </c>
      <c r="V31" s="221">
        <v>1</v>
      </c>
      <c r="W31" s="221">
        <v>1</v>
      </c>
      <c r="X31" s="221">
        <v>1</v>
      </c>
      <c r="Y31" s="221">
        <v>1</v>
      </c>
      <c r="Z31" s="221">
        <v>0</v>
      </c>
      <c r="AA31" s="221">
        <v>1</v>
      </c>
      <c r="AB31" s="221">
        <v>1</v>
      </c>
      <c r="AC31" s="221">
        <v>1</v>
      </c>
      <c r="AD31" s="221">
        <v>1</v>
      </c>
      <c r="AE31" s="221">
        <v>1</v>
      </c>
      <c r="AF31" s="221">
        <v>1</v>
      </c>
      <c r="AG31" s="221">
        <v>0</v>
      </c>
      <c r="AH31" s="221">
        <v>1</v>
      </c>
      <c r="AI31" s="221">
        <v>1</v>
      </c>
      <c r="AJ31" s="221">
        <v>1</v>
      </c>
      <c r="AK31" s="221">
        <v>1</v>
      </c>
      <c r="AL31" s="221">
        <v>1</v>
      </c>
      <c r="AM31" s="221">
        <v>1</v>
      </c>
      <c r="AN31" s="221">
        <v>1</v>
      </c>
      <c r="AO31" s="221">
        <v>1</v>
      </c>
      <c r="AP31" s="221">
        <v>1</v>
      </c>
      <c r="AQ31" s="221">
        <v>1</v>
      </c>
      <c r="AR31" s="221">
        <v>1</v>
      </c>
      <c r="AS31" s="221">
        <v>1</v>
      </c>
      <c r="AT31" s="221">
        <v>1</v>
      </c>
      <c r="AU31" s="221">
        <v>1</v>
      </c>
      <c r="AV31" s="221">
        <v>1</v>
      </c>
      <c r="AW31" s="221">
        <v>1</v>
      </c>
      <c r="AX31" s="221">
        <v>1</v>
      </c>
      <c r="AY31" s="221">
        <v>1</v>
      </c>
      <c r="AZ31" s="221">
        <v>1</v>
      </c>
      <c r="BA31" s="221">
        <v>1</v>
      </c>
      <c r="BB31" s="221">
        <v>1</v>
      </c>
      <c r="BC31" s="221">
        <v>1</v>
      </c>
      <c r="BD31" s="221">
        <v>1</v>
      </c>
    </row>
    <row r="32" spans="1:56">
      <c r="A32" s="387"/>
      <c r="B32" s="340" t="s">
        <v>220</v>
      </c>
      <c r="C32" s="221" t="s">
        <v>279</v>
      </c>
      <c r="D32" s="221" t="s">
        <v>279</v>
      </c>
      <c r="E32" s="221" t="s">
        <v>279</v>
      </c>
      <c r="F32" s="221" t="s">
        <v>279</v>
      </c>
      <c r="G32" s="221" t="s">
        <v>279</v>
      </c>
      <c r="H32" s="221" t="s">
        <v>279</v>
      </c>
      <c r="I32" s="221" t="s">
        <v>279</v>
      </c>
      <c r="J32" s="221" t="s">
        <v>279</v>
      </c>
      <c r="K32" s="221" t="s">
        <v>279</v>
      </c>
      <c r="L32" s="221" t="s">
        <v>279</v>
      </c>
      <c r="M32" s="221" t="s">
        <v>279</v>
      </c>
      <c r="N32" s="221" t="s">
        <v>279</v>
      </c>
      <c r="O32" s="221" t="s">
        <v>279</v>
      </c>
      <c r="P32" s="221" t="s">
        <v>279</v>
      </c>
      <c r="Q32" s="221" t="s">
        <v>279</v>
      </c>
      <c r="R32" s="221" t="s">
        <v>279</v>
      </c>
      <c r="S32" s="221" t="s">
        <v>279</v>
      </c>
      <c r="T32" s="221" t="s">
        <v>279</v>
      </c>
      <c r="U32" s="221" t="s">
        <v>279</v>
      </c>
      <c r="V32" s="221" t="s">
        <v>279</v>
      </c>
      <c r="W32" s="221" t="s">
        <v>279</v>
      </c>
      <c r="X32" s="221" t="s">
        <v>279</v>
      </c>
      <c r="Y32" s="221" t="s">
        <v>279</v>
      </c>
      <c r="Z32" s="221" t="s">
        <v>279</v>
      </c>
      <c r="AA32" s="221">
        <v>0</v>
      </c>
      <c r="AB32" s="221">
        <v>0</v>
      </c>
      <c r="AC32" s="221">
        <v>0</v>
      </c>
      <c r="AD32" s="221">
        <v>0</v>
      </c>
      <c r="AE32" s="221">
        <v>1</v>
      </c>
      <c r="AF32" s="221">
        <v>1</v>
      </c>
      <c r="AG32" s="221">
        <v>1</v>
      </c>
      <c r="AH32" s="221">
        <v>1</v>
      </c>
      <c r="AI32" s="221">
        <v>1</v>
      </c>
      <c r="AJ32" s="221">
        <v>1</v>
      </c>
      <c r="AK32" s="221">
        <v>0</v>
      </c>
      <c r="AL32" s="221">
        <v>1</v>
      </c>
      <c r="AM32" s="221">
        <v>1</v>
      </c>
      <c r="AN32" s="221">
        <v>1</v>
      </c>
      <c r="AO32" s="221">
        <v>0</v>
      </c>
      <c r="AP32" s="221">
        <v>0</v>
      </c>
      <c r="AQ32" s="221">
        <v>0</v>
      </c>
      <c r="AR32" s="221">
        <v>0</v>
      </c>
      <c r="AS32" s="221">
        <v>0</v>
      </c>
      <c r="AT32" s="221">
        <v>0</v>
      </c>
      <c r="AU32" s="221">
        <v>1</v>
      </c>
      <c r="AV32" s="221">
        <v>0</v>
      </c>
      <c r="AW32" s="221">
        <v>0</v>
      </c>
      <c r="AX32" s="221">
        <v>0</v>
      </c>
      <c r="AY32" s="221">
        <v>1</v>
      </c>
      <c r="AZ32" s="221">
        <v>0</v>
      </c>
      <c r="BA32" s="221">
        <v>1</v>
      </c>
      <c r="BB32" s="221">
        <v>1</v>
      </c>
      <c r="BC32" s="221">
        <v>1</v>
      </c>
      <c r="BD32" s="221">
        <v>0</v>
      </c>
    </row>
    <row r="33" spans="1:56">
      <c r="A33" s="387"/>
      <c r="B33" s="340" t="s">
        <v>221</v>
      </c>
      <c r="C33" s="221" t="s">
        <v>279</v>
      </c>
      <c r="D33" s="221" t="s">
        <v>279</v>
      </c>
      <c r="E33" s="221" t="s">
        <v>279</v>
      </c>
      <c r="F33" s="221" t="s">
        <v>279</v>
      </c>
      <c r="G33" s="221" t="s">
        <v>279</v>
      </c>
      <c r="H33" s="221" t="s">
        <v>279</v>
      </c>
      <c r="I33" s="221" t="s">
        <v>279</v>
      </c>
      <c r="J33" s="221" t="s">
        <v>279</v>
      </c>
      <c r="K33" s="221" t="s">
        <v>279</v>
      </c>
      <c r="L33" s="221" t="s">
        <v>279</v>
      </c>
      <c r="M33" s="221" t="s">
        <v>279</v>
      </c>
      <c r="N33" s="221" t="s">
        <v>279</v>
      </c>
      <c r="O33" s="221" t="s">
        <v>279</v>
      </c>
      <c r="P33" s="221" t="s">
        <v>279</v>
      </c>
      <c r="Q33" s="221" t="s">
        <v>279</v>
      </c>
      <c r="R33" s="221" t="s">
        <v>279</v>
      </c>
      <c r="S33" s="221" t="s">
        <v>279</v>
      </c>
      <c r="T33" s="221" t="s">
        <v>279</v>
      </c>
      <c r="U33" s="221" t="s">
        <v>279</v>
      </c>
      <c r="V33" s="221" t="s">
        <v>279</v>
      </c>
      <c r="W33" s="221">
        <v>0</v>
      </c>
      <c r="X33" s="221">
        <v>0</v>
      </c>
      <c r="Y33" s="221">
        <v>0</v>
      </c>
      <c r="Z33" s="221">
        <v>0</v>
      </c>
      <c r="AA33" s="221">
        <v>0</v>
      </c>
      <c r="AB33" s="221">
        <v>1</v>
      </c>
      <c r="AC33" s="221">
        <v>1</v>
      </c>
      <c r="AD33" s="221">
        <v>1</v>
      </c>
      <c r="AE33" s="221">
        <v>1</v>
      </c>
      <c r="AF33" s="221">
        <v>1</v>
      </c>
      <c r="AG33" s="221">
        <v>1</v>
      </c>
      <c r="AH33" s="221">
        <v>1</v>
      </c>
      <c r="AI33" s="221">
        <v>1</v>
      </c>
      <c r="AJ33" s="221">
        <v>1</v>
      </c>
      <c r="AK33" s="221">
        <v>1</v>
      </c>
      <c r="AL33" s="221">
        <v>1</v>
      </c>
      <c r="AM33" s="221">
        <v>1</v>
      </c>
      <c r="AN33" s="221">
        <v>1</v>
      </c>
      <c r="AO33" s="221">
        <v>1</v>
      </c>
      <c r="AP33" s="221">
        <v>1</v>
      </c>
      <c r="AQ33" s="221">
        <v>1</v>
      </c>
      <c r="AR33" s="221">
        <v>0</v>
      </c>
      <c r="AS33" s="221">
        <v>0</v>
      </c>
      <c r="AT33" s="221">
        <v>0</v>
      </c>
      <c r="AU33" s="221">
        <v>1</v>
      </c>
      <c r="AV33" s="221">
        <v>0</v>
      </c>
      <c r="AW33" s="221">
        <v>1</v>
      </c>
      <c r="AX33" s="221">
        <v>0</v>
      </c>
      <c r="AY33" s="221">
        <v>1</v>
      </c>
      <c r="AZ33" s="221">
        <v>1</v>
      </c>
      <c r="BA33" s="221">
        <v>1</v>
      </c>
      <c r="BB33" s="221">
        <v>1</v>
      </c>
      <c r="BC33" s="221">
        <v>1</v>
      </c>
      <c r="BD33" s="221">
        <v>1</v>
      </c>
    </row>
    <row r="34" spans="1:56">
      <c r="A34" s="387"/>
      <c r="B34" s="340" t="s">
        <v>226</v>
      </c>
      <c r="C34" s="221">
        <v>1</v>
      </c>
      <c r="D34" s="221">
        <v>1</v>
      </c>
      <c r="E34" s="221">
        <v>1</v>
      </c>
      <c r="F34" s="221">
        <v>1</v>
      </c>
      <c r="G34" s="221">
        <v>1</v>
      </c>
      <c r="H34" s="221">
        <v>1</v>
      </c>
      <c r="I34" s="221">
        <v>1</v>
      </c>
      <c r="J34" s="221">
        <v>1</v>
      </c>
      <c r="K34" s="221">
        <v>1</v>
      </c>
      <c r="L34" s="221">
        <v>1</v>
      </c>
      <c r="M34" s="221">
        <v>1</v>
      </c>
      <c r="N34" s="221">
        <v>1</v>
      </c>
      <c r="O34" s="221">
        <v>1</v>
      </c>
      <c r="P34" s="221">
        <v>1</v>
      </c>
      <c r="Q34" s="221">
        <v>1</v>
      </c>
      <c r="R34" s="221">
        <v>1</v>
      </c>
      <c r="S34" s="221">
        <v>1</v>
      </c>
      <c r="T34" s="221">
        <v>1</v>
      </c>
      <c r="U34" s="221">
        <v>1</v>
      </c>
      <c r="V34" s="221">
        <v>1</v>
      </c>
      <c r="W34" s="221" t="s">
        <v>279</v>
      </c>
      <c r="X34" s="221" t="s">
        <v>279</v>
      </c>
      <c r="Y34" s="221" t="s">
        <v>279</v>
      </c>
      <c r="Z34" s="221" t="s">
        <v>279</v>
      </c>
      <c r="AA34" s="221" t="s">
        <v>279</v>
      </c>
      <c r="AB34" s="221" t="s">
        <v>279</v>
      </c>
      <c r="AC34" s="221" t="s">
        <v>279</v>
      </c>
      <c r="AD34" s="221" t="s">
        <v>279</v>
      </c>
      <c r="AE34" s="221" t="s">
        <v>279</v>
      </c>
      <c r="AF34" s="221" t="s">
        <v>279</v>
      </c>
      <c r="AG34" s="221" t="s">
        <v>279</v>
      </c>
      <c r="AH34" s="221" t="s">
        <v>279</v>
      </c>
      <c r="AI34" s="221" t="s">
        <v>279</v>
      </c>
      <c r="AJ34" s="221" t="s">
        <v>279</v>
      </c>
      <c r="AK34" s="221" t="s">
        <v>279</v>
      </c>
      <c r="AL34" s="221" t="s">
        <v>279</v>
      </c>
      <c r="AM34" s="221" t="s">
        <v>279</v>
      </c>
      <c r="AN34" s="221" t="s">
        <v>279</v>
      </c>
      <c r="AO34" s="221" t="s">
        <v>279</v>
      </c>
      <c r="AP34" s="221" t="s">
        <v>279</v>
      </c>
      <c r="AQ34" s="221" t="s">
        <v>279</v>
      </c>
      <c r="AR34" s="221" t="s">
        <v>279</v>
      </c>
      <c r="AS34" s="221" t="s">
        <v>279</v>
      </c>
      <c r="AT34" s="221" t="s">
        <v>279</v>
      </c>
      <c r="AU34" s="221" t="s">
        <v>279</v>
      </c>
      <c r="AV34" s="221" t="s">
        <v>279</v>
      </c>
      <c r="AW34" s="221" t="s">
        <v>279</v>
      </c>
      <c r="AX34" s="221" t="s">
        <v>279</v>
      </c>
      <c r="AY34" s="221" t="s">
        <v>279</v>
      </c>
      <c r="AZ34" s="221" t="s">
        <v>279</v>
      </c>
      <c r="BA34" s="221" t="s">
        <v>279</v>
      </c>
      <c r="BB34" s="221" t="s">
        <v>279</v>
      </c>
      <c r="BC34" s="221" t="s">
        <v>279</v>
      </c>
      <c r="BD34" s="221" t="s">
        <v>279</v>
      </c>
    </row>
    <row r="35" spans="1:56">
      <c r="A35" s="387"/>
      <c r="B35" s="340" t="s">
        <v>218</v>
      </c>
      <c r="C35" s="221" t="s">
        <v>279</v>
      </c>
      <c r="D35" s="221" t="s">
        <v>279</v>
      </c>
      <c r="E35" s="221" t="s">
        <v>279</v>
      </c>
      <c r="F35" s="221" t="s">
        <v>279</v>
      </c>
      <c r="G35" s="221" t="s">
        <v>279</v>
      </c>
      <c r="H35" s="221" t="s">
        <v>279</v>
      </c>
      <c r="I35" s="221" t="s">
        <v>279</v>
      </c>
      <c r="J35" s="221" t="s">
        <v>279</v>
      </c>
      <c r="K35" s="221" t="s">
        <v>279</v>
      </c>
      <c r="L35" s="221" t="s">
        <v>279</v>
      </c>
      <c r="M35" s="221" t="s">
        <v>279</v>
      </c>
      <c r="N35" s="221" t="s">
        <v>279</v>
      </c>
      <c r="O35" s="221" t="s">
        <v>279</v>
      </c>
      <c r="P35" s="221" t="s">
        <v>279</v>
      </c>
      <c r="Q35" s="221" t="s">
        <v>279</v>
      </c>
      <c r="R35" s="221" t="s">
        <v>279</v>
      </c>
      <c r="S35" s="221" t="s">
        <v>279</v>
      </c>
      <c r="T35" s="221" t="s">
        <v>279</v>
      </c>
      <c r="U35" s="221" t="s">
        <v>279</v>
      </c>
      <c r="V35" s="221" t="s">
        <v>279</v>
      </c>
      <c r="W35" s="221" t="s">
        <v>279</v>
      </c>
      <c r="X35" s="221" t="s">
        <v>279</v>
      </c>
      <c r="Y35" s="221" t="s">
        <v>279</v>
      </c>
      <c r="Z35" s="221" t="s">
        <v>279</v>
      </c>
      <c r="AA35" s="221">
        <v>0</v>
      </c>
      <c r="AB35" s="221">
        <v>0</v>
      </c>
      <c r="AC35" s="221">
        <v>0</v>
      </c>
      <c r="AD35" s="221">
        <v>0</v>
      </c>
      <c r="AE35" s="221">
        <v>0</v>
      </c>
      <c r="AF35" s="221">
        <v>1</v>
      </c>
      <c r="AG35" s="221">
        <v>0</v>
      </c>
      <c r="AH35" s="221">
        <v>0</v>
      </c>
      <c r="AI35" s="221">
        <v>0</v>
      </c>
      <c r="AJ35" s="221">
        <v>1</v>
      </c>
      <c r="AK35" s="221">
        <v>1</v>
      </c>
      <c r="AL35" s="221">
        <v>1</v>
      </c>
      <c r="AM35" s="221">
        <v>1</v>
      </c>
      <c r="AN35" s="221">
        <v>1</v>
      </c>
      <c r="AO35" s="221">
        <v>1</v>
      </c>
      <c r="AP35" s="221">
        <v>1</v>
      </c>
      <c r="AQ35" s="221">
        <v>1</v>
      </c>
      <c r="AR35" s="221">
        <v>1</v>
      </c>
      <c r="AS35" s="221">
        <v>1</v>
      </c>
      <c r="AT35" s="221">
        <v>1</v>
      </c>
      <c r="AU35" s="221">
        <v>0</v>
      </c>
      <c r="AV35" s="221" t="s">
        <v>279</v>
      </c>
      <c r="AW35" s="221" t="s">
        <v>279</v>
      </c>
      <c r="AX35" s="221" t="s">
        <v>279</v>
      </c>
      <c r="AY35" s="221" t="s">
        <v>279</v>
      </c>
      <c r="AZ35" s="221" t="s">
        <v>279</v>
      </c>
      <c r="BA35" s="221" t="s">
        <v>279</v>
      </c>
      <c r="BB35" s="221" t="s">
        <v>279</v>
      </c>
      <c r="BC35" s="221" t="s">
        <v>279</v>
      </c>
      <c r="BD35" s="221" t="s">
        <v>279</v>
      </c>
    </row>
    <row r="36" spans="1:56">
      <c r="A36" s="387"/>
      <c r="B36" s="340" t="s">
        <v>225</v>
      </c>
      <c r="C36" s="221">
        <v>1</v>
      </c>
      <c r="D36" s="221">
        <v>1</v>
      </c>
      <c r="E36" s="221">
        <v>1</v>
      </c>
      <c r="F36" s="221">
        <v>1</v>
      </c>
      <c r="G36" s="221">
        <v>1</v>
      </c>
      <c r="H36" s="221">
        <v>1</v>
      </c>
      <c r="I36" s="221">
        <v>1</v>
      </c>
      <c r="J36" s="221">
        <v>1</v>
      </c>
      <c r="K36" s="221">
        <v>1</v>
      </c>
      <c r="L36" s="221">
        <v>1</v>
      </c>
      <c r="M36" s="221">
        <v>1</v>
      </c>
      <c r="N36" s="221">
        <v>1</v>
      </c>
      <c r="O36" s="221">
        <v>1</v>
      </c>
      <c r="P36" s="221">
        <v>1</v>
      </c>
      <c r="Q36" s="221">
        <v>1</v>
      </c>
      <c r="R36" s="221">
        <v>1</v>
      </c>
      <c r="S36" s="221">
        <v>1</v>
      </c>
      <c r="T36" s="221">
        <v>1</v>
      </c>
      <c r="U36" s="221">
        <v>1</v>
      </c>
      <c r="V36" s="221">
        <v>1</v>
      </c>
      <c r="W36" s="221">
        <v>1</v>
      </c>
      <c r="X36" s="221">
        <v>0</v>
      </c>
      <c r="Y36" s="221">
        <v>1</v>
      </c>
      <c r="Z36" s="221">
        <v>1</v>
      </c>
      <c r="AA36" s="221">
        <v>1</v>
      </c>
      <c r="AB36" s="221">
        <v>1</v>
      </c>
      <c r="AC36" s="221">
        <v>1</v>
      </c>
      <c r="AD36" s="221">
        <v>1</v>
      </c>
      <c r="AE36" s="221">
        <v>1</v>
      </c>
      <c r="AF36" s="221">
        <v>1</v>
      </c>
      <c r="AG36" s="221">
        <v>1</v>
      </c>
      <c r="AH36" s="221">
        <v>1</v>
      </c>
      <c r="AI36" s="221">
        <v>1</v>
      </c>
      <c r="AJ36" s="221">
        <v>1</v>
      </c>
      <c r="AK36" s="221">
        <v>1</v>
      </c>
      <c r="AL36" s="221">
        <v>0</v>
      </c>
      <c r="AM36" s="221">
        <v>1</v>
      </c>
      <c r="AN36" s="221">
        <v>1</v>
      </c>
      <c r="AO36" s="221">
        <v>1</v>
      </c>
      <c r="AP36" s="221">
        <v>1</v>
      </c>
      <c r="AQ36" s="221">
        <v>1</v>
      </c>
      <c r="AR36" s="221">
        <v>1</v>
      </c>
      <c r="AS36" s="221">
        <v>1</v>
      </c>
      <c r="AT36" s="221">
        <v>0</v>
      </c>
      <c r="AU36" s="221" t="s">
        <v>279</v>
      </c>
      <c r="AV36" s="221" t="s">
        <v>279</v>
      </c>
      <c r="AW36" s="221" t="s">
        <v>279</v>
      </c>
      <c r="AX36" s="221" t="s">
        <v>279</v>
      </c>
      <c r="AY36" s="221" t="s">
        <v>279</v>
      </c>
      <c r="AZ36" s="221" t="s">
        <v>279</v>
      </c>
      <c r="BA36" s="221" t="s">
        <v>279</v>
      </c>
      <c r="BB36" s="221" t="s">
        <v>279</v>
      </c>
      <c r="BC36" s="221" t="s">
        <v>279</v>
      </c>
      <c r="BD36" s="221" t="s">
        <v>279</v>
      </c>
    </row>
    <row r="37" spans="1:56">
      <c r="A37" s="387"/>
      <c r="B37" s="340" t="s">
        <v>305</v>
      </c>
      <c r="C37" s="221">
        <v>1</v>
      </c>
      <c r="D37" s="221">
        <v>1</v>
      </c>
      <c r="E37" s="221">
        <v>1</v>
      </c>
      <c r="F37" s="221">
        <v>1</v>
      </c>
      <c r="G37" s="221">
        <v>1</v>
      </c>
      <c r="H37" s="221">
        <v>1</v>
      </c>
      <c r="I37" s="221">
        <v>1</v>
      </c>
      <c r="J37" s="221">
        <v>1</v>
      </c>
      <c r="K37" s="221">
        <v>1</v>
      </c>
      <c r="L37" s="221">
        <v>1</v>
      </c>
      <c r="M37" s="221">
        <v>1</v>
      </c>
      <c r="N37" s="221">
        <v>1</v>
      </c>
      <c r="O37" s="221">
        <v>1</v>
      </c>
      <c r="P37" s="221">
        <v>1</v>
      </c>
      <c r="Q37" s="221">
        <v>0</v>
      </c>
      <c r="R37" s="221">
        <v>1</v>
      </c>
      <c r="S37" s="221">
        <v>1</v>
      </c>
      <c r="T37" s="221">
        <v>0</v>
      </c>
      <c r="U37" s="221">
        <v>1</v>
      </c>
      <c r="V37" s="221">
        <v>1</v>
      </c>
      <c r="W37" s="221">
        <v>1</v>
      </c>
      <c r="X37" s="221">
        <v>1</v>
      </c>
      <c r="Y37" s="221">
        <v>1</v>
      </c>
      <c r="Z37" s="221">
        <v>0</v>
      </c>
      <c r="AA37" s="221">
        <v>1</v>
      </c>
      <c r="AB37" s="221">
        <v>0</v>
      </c>
      <c r="AC37" s="221">
        <v>1</v>
      </c>
      <c r="AD37" s="221">
        <v>0</v>
      </c>
      <c r="AE37" s="221">
        <v>0</v>
      </c>
      <c r="AF37" s="221">
        <v>1</v>
      </c>
      <c r="AG37" s="221">
        <v>0</v>
      </c>
      <c r="AH37" s="221">
        <v>1</v>
      </c>
      <c r="AI37" s="221">
        <v>1</v>
      </c>
      <c r="AJ37" s="221">
        <v>1</v>
      </c>
      <c r="AK37" s="221">
        <v>1</v>
      </c>
      <c r="AL37" s="221">
        <v>1</v>
      </c>
      <c r="AM37" s="221">
        <v>1</v>
      </c>
      <c r="AN37" s="221">
        <v>1</v>
      </c>
      <c r="AO37" s="221">
        <v>0</v>
      </c>
      <c r="AP37" s="221">
        <v>1</v>
      </c>
      <c r="AQ37" s="221">
        <v>1</v>
      </c>
      <c r="AR37" s="221">
        <v>1</v>
      </c>
      <c r="AS37" s="221">
        <v>0</v>
      </c>
      <c r="AT37" s="221">
        <v>0</v>
      </c>
      <c r="AU37" s="221">
        <v>0</v>
      </c>
      <c r="AV37" s="221">
        <v>0</v>
      </c>
      <c r="AW37" s="221">
        <v>1</v>
      </c>
      <c r="AX37" s="221">
        <v>1</v>
      </c>
      <c r="AY37" s="221">
        <v>1</v>
      </c>
      <c r="AZ37" s="221">
        <v>1</v>
      </c>
      <c r="BA37" s="221">
        <v>1</v>
      </c>
      <c r="BB37" s="221">
        <v>1</v>
      </c>
      <c r="BC37" s="221">
        <v>1</v>
      </c>
      <c r="BD37" s="221">
        <v>1</v>
      </c>
    </row>
    <row r="39" spans="1:56">
      <c r="A39" s="387" t="s">
        <v>1</v>
      </c>
      <c r="B39" s="340" t="s">
        <v>212</v>
      </c>
      <c r="C39" s="221">
        <v>1</v>
      </c>
      <c r="D39" s="221">
        <v>1</v>
      </c>
      <c r="E39" s="221">
        <v>1</v>
      </c>
      <c r="F39" s="221">
        <v>1</v>
      </c>
      <c r="G39" s="221">
        <v>1</v>
      </c>
      <c r="H39" s="221">
        <v>1</v>
      </c>
      <c r="I39" s="221">
        <v>1</v>
      </c>
      <c r="J39" s="221">
        <v>1</v>
      </c>
      <c r="K39" s="221">
        <v>1</v>
      </c>
      <c r="L39" s="221">
        <v>1</v>
      </c>
      <c r="M39" s="221">
        <v>1</v>
      </c>
      <c r="N39" s="221">
        <v>1</v>
      </c>
      <c r="O39" s="221">
        <v>1</v>
      </c>
      <c r="P39" s="221">
        <v>1</v>
      </c>
      <c r="Q39" s="221">
        <v>1</v>
      </c>
      <c r="R39" s="221">
        <v>1</v>
      </c>
      <c r="S39" s="221">
        <v>1</v>
      </c>
      <c r="T39" s="221">
        <v>1</v>
      </c>
      <c r="U39" s="221">
        <v>1</v>
      </c>
      <c r="V39" s="221">
        <v>1</v>
      </c>
      <c r="W39" s="221">
        <v>1</v>
      </c>
      <c r="X39" s="221">
        <v>1</v>
      </c>
      <c r="Y39" s="221">
        <v>1</v>
      </c>
      <c r="Z39" s="221">
        <v>0</v>
      </c>
      <c r="AA39" s="221">
        <v>0</v>
      </c>
      <c r="AB39" s="221">
        <v>1</v>
      </c>
      <c r="AC39" s="221">
        <v>1</v>
      </c>
      <c r="AD39" s="221">
        <v>1</v>
      </c>
      <c r="AE39" s="221">
        <v>1</v>
      </c>
      <c r="AF39" s="221">
        <v>1</v>
      </c>
      <c r="AG39" s="221">
        <v>1</v>
      </c>
      <c r="AH39" s="221">
        <v>1</v>
      </c>
      <c r="AI39" s="221">
        <v>1</v>
      </c>
      <c r="AJ39" s="221">
        <v>1</v>
      </c>
      <c r="AK39" s="221">
        <v>1</v>
      </c>
      <c r="AL39" s="221">
        <v>0</v>
      </c>
      <c r="AM39" s="221">
        <v>1</v>
      </c>
      <c r="AN39" s="221">
        <v>1</v>
      </c>
      <c r="AO39" s="221">
        <v>0</v>
      </c>
      <c r="AP39" s="221">
        <v>1</v>
      </c>
      <c r="AQ39" s="221">
        <v>1</v>
      </c>
      <c r="AR39" s="221">
        <v>1</v>
      </c>
      <c r="AS39" s="221">
        <v>1</v>
      </c>
      <c r="AT39" s="221">
        <v>1</v>
      </c>
      <c r="AU39" s="221">
        <v>1</v>
      </c>
      <c r="AV39" s="221">
        <v>0</v>
      </c>
      <c r="AW39" s="221">
        <v>0</v>
      </c>
      <c r="AX39" s="221">
        <v>1</v>
      </c>
      <c r="AY39" s="221" t="s">
        <v>279</v>
      </c>
      <c r="AZ39" s="221" t="s">
        <v>279</v>
      </c>
      <c r="BA39" s="221" t="s">
        <v>279</v>
      </c>
      <c r="BB39" s="221" t="s">
        <v>279</v>
      </c>
      <c r="BC39" s="221" t="s">
        <v>279</v>
      </c>
      <c r="BD39" s="221" t="s">
        <v>279</v>
      </c>
    </row>
    <row r="40" spans="1:56">
      <c r="A40" s="387"/>
      <c r="B40" s="340" t="s">
        <v>215</v>
      </c>
      <c r="C40" s="221">
        <v>1</v>
      </c>
      <c r="D40" s="221">
        <v>1</v>
      </c>
      <c r="E40" s="221">
        <v>1</v>
      </c>
      <c r="F40" s="221">
        <v>1</v>
      </c>
      <c r="G40" s="221">
        <v>1</v>
      </c>
      <c r="H40" s="221">
        <v>1</v>
      </c>
      <c r="I40" s="221">
        <v>1</v>
      </c>
      <c r="J40" s="221">
        <v>1</v>
      </c>
      <c r="K40" s="221">
        <v>1</v>
      </c>
      <c r="L40" s="221">
        <v>1</v>
      </c>
      <c r="M40" s="221">
        <v>1</v>
      </c>
      <c r="N40" s="221">
        <v>1</v>
      </c>
      <c r="O40" s="221">
        <v>1</v>
      </c>
      <c r="P40" s="221">
        <v>1</v>
      </c>
      <c r="Q40" s="221">
        <v>0</v>
      </c>
      <c r="R40" s="221">
        <v>1</v>
      </c>
      <c r="S40" s="221">
        <v>0</v>
      </c>
      <c r="T40" s="221">
        <v>0</v>
      </c>
      <c r="U40" s="221">
        <v>1</v>
      </c>
      <c r="V40" s="221">
        <v>1</v>
      </c>
      <c r="W40" s="221">
        <v>1</v>
      </c>
      <c r="X40" s="221">
        <v>1</v>
      </c>
      <c r="Y40" s="221">
        <v>1</v>
      </c>
      <c r="Z40" s="221">
        <v>1</v>
      </c>
      <c r="AA40" s="221">
        <v>1</v>
      </c>
      <c r="AB40" s="221">
        <v>1</v>
      </c>
      <c r="AC40" s="221">
        <v>1</v>
      </c>
      <c r="AD40" s="221">
        <v>1</v>
      </c>
      <c r="AE40" s="221">
        <v>1</v>
      </c>
      <c r="AF40" s="221">
        <v>1</v>
      </c>
      <c r="AG40" s="221">
        <v>1</v>
      </c>
      <c r="AH40" s="221">
        <v>1</v>
      </c>
      <c r="AI40" s="221">
        <v>1</v>
      </c>
      <c r="AJ40" s="221">
        <v>1</v>
      </c>
      <c r="AK40" s="221">
        <v>1</v>
      </c>
      <c r="AL40" s="221">
        <v>1</v>
      </c>
      <c r="AM40" s="221">
        <v>1</v>
      </c>
      <c r="AN40" s="221">
        <v>1</v>
      </c>
      <c r="AO40" s="221">
        <v>1</v>
      </c>
      <c r="AP40" s="221">
        <v>1</v>
      </c>
      <c r="AQ40" s="221">
        <v>1</v>
      </c>
      <c r="AR40" s="221">
        <v>1</v>
      </c>
      <c r="AS40" s="221">
        <v>1</v>
      </c>
      <c r="AT40" s="221">
        <v>0</v>
      </c>
      <c r="AU40" s="221">
        <v>1</v>
      </c>
      <c r="AV40" s="221">
        <v>0</v>
      </c>
      <c r="AW40" s="221">
        <v>1</v>
      </c>
      <c r="AX40" s="221">
        <v>1</v>
      </c>
      <c r="AY40" s="221">
        <v>1</v>
      </c>
      <c r="AZ40" s="221">
        <v>1</v>
      </c>
      <c r="BA40" s="221">
        <v>1</v>
      </c>
      <c r="BB40" s="221">
        <v>0</v>
      </c>
      <c r="BC40" s="221">
        <v>1</v>
      </c>
      <c r="BD40" s="221">
        <v>1</v>
      </c>
    </row>
    <row r="41" spans="1:56">
      <c r="A41" s="387"/>
      <c r="B41" s="340" t="s">
        <v>210</v>
      </c>
      <c r="C41" s="221" t="s">
        <v>279</v>
      </c>
      <c r="D41" s="221" t="s">
        <v>279</v>
      </c>
      <c r="E41" s="221" t="s">
        <v>279</v>
      </c>
      <c r="F41" s="221" t="s">
        <v>279</v>
      </c>
      <c r="G41" s="221" t="s">
        <v>279</v>
      </c>
      <c r="H41" s="221" t="s">
        <v>279</v>
      </c>
      <c r="I41" s="221" t="s">
        <v>279</v>
      </c>
      <c r="J41" s="221" t="s">
        <v>279</v>
      </c>
      <c r="K41" s="221" t="s">
        <v>279</v>
      </c>
      <c r="L41" s="221" t="s">
        <v>279</v>
      </c>
      <c r="M41" s="221" t="s">
        <v>279</v>
      </c>
      <c r="N41" s="221" t="s">
        <v>279</v>
      </c>
      <c r="O41" s="221" t="s">
        <v>279</v>
      </c>
      <c r="P41" s="221" t="s">
        <v>279</v>
      </c>
      <c r="Q41" s="221" t="s">
        <v>279</v>
      </c>
      <c r="R41" s="221">
        <v>1</v>
      </c>
      <c r="S41" s="221">
        <v>1</v>
      </c>
      <c r="T41" s="221">
        <v>1</v>
      </c>
      <c r="U41" s="221">
        <v>1</v>
      </c>
      <c r="V41" s="221">
        <v>1</v>
      </c>
      <c r="W41" s="221">
        <v>1</v>
      </c>
      <c r="X41" s="221">
        <v>1</v>
      </c>
      <c r="Y41" s="221">
        <v>1</v>
      </c>
      <c r="Z41" s="221">
        <v>0</v>
      </c>
      <c r="AA41" s="221">
        <v>1</v>
      </c>
      <c r="AB41" s="221">
        <v>1</v>
      </c>
      <c r="AC41" s="221">
        <v>1</v>
      </c>
      <c r="AD41" s="221">
        <v>1</v>
      </c>
      <c r="AE41" s="221">
        <v>1</v>
      </c>
      <c r="AF41" s="221">
        <v>1</v>
      </c>
      <c r="AG41" s="221">
        <v>1</v>
      </c>
      <c r="AH41" s="221">
        <v>1</v>
      </c>
      <c r="AI41" s="221">
        <v>1</v>
      </c>
      <c r="AJ41" s="221">
        <v>1</v>
      </c>
      <c r="AK41" s="221">
        <v>1</v>
      </c>
      <c r="AL41" s="221">
        <v>1</v>
      </c>
      <c r="AM41" s="221">
        <v>1</v>
      </c>
      <c r="AN41" s="221">
        <v>1</v>
      </c>
      <c r="AO41" s="221">
        <v>1</v>
      </c>
      <c r="AP41" s="221">
        <v>1</v>
      </c>
      <c r="AQ41" s="221">
        <v>1</v>
      </c>
      <c r="AR41" s="221">
        <v>1</v>
      </c>
      <c r="AS41" s="221">
        <v>1</v>
      </c>
      <c r="AT41" s="221">
        <v>1</v>
      </c>
      <c r="AU41" s="221">
        <v>1</v>
      </c>
      <c r="AV41" s="221">
        <v>1</v>
      </c>
      <c r="AW41" s="221">
        <v>1</v>
      </c>
      <c r="AX41" s="221">
        <v>1</v>
      </c>
      <c r="AY41" s="221">
        <v>1</v>
      </c>
      <c r="AZ41" s="221">
        <v>1</v>
      </c>
      <c r="BA41" s="221">
        <v>1</v>
      </c>
      <c r="BB41" s="221">
        <v>1</v>
      </c>
      <c r="BC41" s="221">
        <v>1</v>
      </c>
      <c r="BD41" s="221">
        <v>1</v>
      </c>
    </row>
    <row r="42" spans="1:56" s="243" customFormat="1" ht="15" customHeight="1">
      <c r="A42" s="387"/>
      <c r="B42" s="340" t="s">
        <v>216</v>
      </c>
      <c r="C42" s="242">
        <v>1</v>
      </c>
      <c r="D42" s="242">
        <v>1</v>
      </c>
      <c r="E42" s="242">
        <v>1</v>
      </c>
      <c r="F42" s="242">
        <v>1</v>
      </c>
      <c r="G42" s="242">
        <v>1</v>
      </c>
      <c r="H42" s="242">
        <v>1</v>
      </c>
      <c r="I42" s="242">
        <v>1</v>
      </c>
      <c r="J42" s="242">
        <v>1</v>
      </c>
      <c r="K42" s="242">
        <v>1</v>
      </c>
      <c r="L42" s="242">
        <v>1</v>
      </c>
      <c r="M42" s="242">
        <v>1</v>
      </c>
      <c r="N42" s="242">
        <v>1</v>
      </c>
      <c r="O42" s="242">
        <v>1</v>
      </c>
      <c r="P42" s="242">
        <v>1</v>
      </c>
      <c r="Q42" s="242">
        <v>1</v>
      </c>
      <c r="R42" s="242">
        <v>1</v>
      </c>
      <c r="S42" s="242">
        <v>1</v>
      </c>
      <c r="T42" s="242">
        <v>1</v>
      </c>
      <c r="U42" s="242">
        <v>1</v>
      </c>
      <c r="V42" s="242">
        <v>1</v>
      </c>
      <c r="W42" s="242">
        <v>1</v>
      </c>
      <c r="X42" s="242">
        <v>1</v>
      </c>
      <c r="Y42" s="242">
        <v>1</v>
      </c>
      <c r="Z42" s="242">
        <v>1</v>
      </c>
      <c r="AA42" s="242">
        <v>0</v>
      </c>
      <c r="AB42" s="242">
        <v>1</v>
      </c>
      <c r="AC42" s="242">
        <v>1</v>
      </c>
      <c r="AD42" s="242">
        <v>1</v>
      </c>
      <c r="AE42" s="242">
        <v>0</v>
      </c>
      <c r="AF42" s="242">
        <v>1</v>
      </c>
      <c r="AG42" s="242">
        <v>1</v>
      </c>
      <c r="AH42" s="242">
        <v>0</v>
      </c>
      <c r="AI42" s="242">
        <v>1</v>
      </c>
      <c r="AJ42" s="242">
        <v>1</v>
      </c>
      <c r="AK42" s="242">
        <v>1</v>
      </c>
      <c r="AL42" s="242">
        <v>0</v>
      </c>
      <c r="AM42" s="242">
        <v>0</v>
      </c>
      <c r="AN42" s="242">
        <v>0</v>
      </c>
      <c r="AO42" s="242">
        <v>0</v>
      </c>
      <c r="AP42" s="242">
        <v>0</v>
      </c>
      <c r="AQ42" s="242">
        <v>0</v>
      </c>
      <c r="AR42" s="242">
        <v>0</v>
      </c>
      <c r="AS42" s="242">
        <v>0</v>
      </c>
      <c r="AT42" s="242">
        <v>1</v>
      </c>
      <c r="AU42" s="242">
        <v>0</v>
      </c>
      <c r="AV42" s="242">
        <v>1</v>
      </c>
      <c r="AW42" s="242" t="s">
        <v>279</v>
      </c>
      <c r="AX42" s="242" t="s">
        <v>279</v>
      </c>
      <c r="AY42" s="242" t="s">
        <v>279</v>
      </c>
      <c r="AZ42" s="242" t="s">
        <v>279</v>
      </c>
      <c r="BA42" s="242" t="s">
        <v>279</v>
      </c>
      <c r="BB42" s="242" t="s">
        <v>279</v>
      </c>
      <c r="BC42" s="242" t="s">
        <v>279</v>
      </c>
      <c r="BD42" s="242" t="s">
        <v>279</v>
      </c>
    </row>
    <row r="43" spans="1:56" ht="15" customHeight="1">
      <c r="A43" s="387"/>
      <c r="B43" s="340" t="s">
        <v>283</v>
      </c>
      <c r="C43" s="221" t="s">
        <v>279</v>
      </c>
      <c r="D43" s="221" t="s">
        <v>279</v>
      </c>
      <c r="E43" s="221" t="s">
        <v>279</v>
      </c>
      <c r="F43" s="221" t="s">
        <v>279</v>
      </c>
      <c r="G43" s="221" t="s">
        <v>279</v>
      </c>
      <c r="H43" s="221" t="s">
        <v>279</v>
      </c>
      <c r="I43" s="221" t="s">
        <v>279</v>
      </c>
      <c r="J43" s="221" t="s">
        <v>279</v>
      </c>
      <c r="K43" s="221" t="s">
        <v>279</v>
      </c>
      <c r="L43" s="221" t="s">
        <v>279</v>
      </c>
      <c r="M43" s="221" t="s">
        <v>279</v>
      </c>
      <c r="N43" s="221" t="s">
        <v>279</v>
      </c>
      <c r="O43" s="221" t="s">
        <v>279</v>
      </c>
      <c r="P43" s="221" t="s">
        <v>279</v>
      </c>
      <c r="Q43" s="221" t="s">
        <v>279</v>
      </c>
      <c r="R43" s="221" t="s">
        <v>279</v>
      </c>
      <c r="S43" s="221" t="s">
        <v>279</v>
      </c>
      <c r="T43" s="221" t="s">
        <v>279</v>
      </c>
      <c r="U43" s="221" t="s">
        <v>279</v>
      </c>
      <c r="V43" s="221" t="s">
        <v>279</v>
      </c>
      <c r="W43" s="221" t="s">
        <v>279</v>
      </c>
      <c r="X43" s="221" t="s">
        <v>279</v>
      </c>
      <c r="Y43" s="221" t="s">
        <v>279</v>
      </c>
      <c r="Z43" s="221" t="s">
        <v>279</v>
      </c>
      <c r="AA43" s="221" t="s">
        <v>279</v>
      </c>
      <c r="AB43" s="221" t="s">
        <v>279</v>
      </c>
      <c r="AC43" s="221" t="s">
        <v>279</v>
      </c>
      <c r="AD43" s="221" t="s">
        <v>279</v>
      </c>
      <c r="AE43" s="221" t="s">
        <v>279</v>
      </c>
      <c r="AF43" s="221" t="s">
        <v>279</v>
      </c>
      <c r="AG43" s="221" t="s">
        <v>279</v>
      </c>
      <c r="AH43" s="221" t="s">
        <v>279</v>
      </c>
      <c r="AI43" s="221" t="s">
        <v>279</v>
      </c>
      <c r="AJ43" s="221" t="s">
        <v>279</v>
      </c>
      <c r="AK43" s="221" t="s">
        <v>279</v>
      </c>
      <c r="AL43" s="221" t="s">
        <v>279</v>
      </c>
      <c r="AM43" s="221" t="s">
        <v>279</v>
      </c>
      <c r="AN43" s="221" t="s">
        <v>279</v>
      </c>
      <c r="AO43" s="221" t="s">
        <v>279</v>
      </c>
      <c r="AP43" s="221" t="s">
        <v>279</v>
      </c>
      <c r="AQ43" s="221" t="s">
        <v>279</v>
      </c>
      <c r="AR43" s="221" t="s">
        <v>279</v>
      </c>
      <c r="AS43" s="221" t="s">
        <v>279</v>
      </c>
      <c r="AT43" s="221" t="s">
        <v>279</v>
      </c>
      <c r="AU43" s="221">
        <v>0</v>
      </c>
      <c r="AV43" s="221">
        <v>1</v>
      </c>
      <c r="AW43" s="221">
        <v>1</v>
      </c>
      <c r="AX43" s="221">
        <v>1</v>
      </c>
      <c r="AY43" s="221">
        <v>1</v>
      </c>
      <c r="AZ43" s="221">
        <v>1</v>
      </c>
      <c r="BA43" s="221">
        <v>1</v>
      </c>
      <c r="BB43" s="221">
        <v>0</v>
      </c>
      <c r="BC43" s="221">
        <v>0</v>
      </c>
      <c r="BD43" s="221">
        <v>0</v>
      </c>
    </row>
    <row r="44" spans="1:56">
      <c r="A44" s="387"/>
      <c r="B44" s="340" t="s">
        <v>214</v>
      </c>
      <c r="C44" s="221">
        <v>1</v>
      </c>
      <c r="D44" s="221">
        <v>1</v>
      </c>
      <c r="E44" s="221">
        <v>1</v>
      </c>
      <c r="F44" s="221">
        <v>1</v>
      </c>
      <c r="G44" s="221">
        <v>1</v>
      </c>
      <c r="H44" s="221">
        <v>1</v>
      </c>
      <c r="I44" s="221">
        <v>1</v>
      </c>
      <c r="J44" s="221">
        <v>1</v>
      </c>
      <c r="K44" s="221">
        <v>1</v>
      </c>
      <c r="L44" s="221">
        <v>1</v>
      </c>
      <c r="M44" s="221">
        <v>1</v>
      </c>
      <c r="N44" s="221">
        <v>1</v>
      </c>
      <c r="O44" s="221">
        <v>1</v>
      </c>
      <c r="P44" s="221">
        <v>1</v>
      </c>
      <c r="Q44" s="221">
        <v>1</v>
      </c>
      <c r="R44" s="221">
        <v>1</v>
      </c>
      <c r="S44" s="221">
        <v>1</v>
      </c>
      <c r="T44" s="221">
        <v>1</v>
      </c>
      <c r="U44" s="221">
        <v>1</v>
      </c>
      <c r="V44" s="221">
        <v>1</v>
      </c>
      <c r="W44" s="221">
        <v>1</v>
      </c>
      <c r="X44" s="221">
        <v>1</v>
      </c>
      <c r="Y44" s="221">
        <v>1</v>
      </c>
      <c r="Z44" s="221">
        <v>0</v>
      </c>
      <c r="AA44" s="221">
        <v>1</v>
      </c>
      <c r="AB44" s="221">
        <v>1</v>
      </c>
      <c r="AC44" s="221">
        <v>1</v>
      </c>
      <c r="AD44" s="221">
        <v>1</v>
      </c>
      <c r="AE44" s="221">
        <v>1</v>
      </c>
      <c r="AF44" s="221">
        <v>1</v>
      </c>
      <c r="AG44" s="221">
        <v>1</v>
      </c>
      <c r="AH44" s="221">
        <v>0</v>
      </c>
      <c r="AI44" s="221">
        <v>0</v>
      </c>
      <c r="AJ44" s="221">
        <v>1</v>
      </c>
      <c r="AK44" s="221">
        <v>1</v>
      </c>
      <c r="AL44" s="221">
        <v>0</v>
      </c>
      <c r="AM44" s="221">
        <v>0</v>
      </c>
      <c r="AN44" s="221">
        <v>0</v>
      </c>
      <c r="AO44" s="221">
        <v>1</v>
      </c>
      <c r="AP44" s="221">
        <v>0</v>
      </c>
      <c r="AQ44" s="221">
        <v>1</v>
      </c>
      <c r="AR44" s="221">
        <v>0</v>
      </c>
      <c r="AS44" s="221">
        <v>0</v>
      </c>
      <c r="AT44" s="221">
        <v>0</v>
      </c>
      <c r="AU44" s="221">
        <v>0</v>
      </c>
      <c r="AV44" s="221">
        <v>1</v>
      </c>
      <c r="AW44" s="221">
        <v>0</v>
      </c>
      <c r="AX44" s="221">
        <v>0</v>
      </c>
      <c r="AY44" s="221">
        <v>0</v>
      </c>
      <c r="AZ44" s="221">
        <v>0</v>
      </c>
      <c r="BA44" s="221">
        <v>1</v>
      </c>
      <c r="BB44" s="221">
        <v>1</v>
      </c>
      <c r="BC44" s="221">
        <v>0</v>
      </c>
      <c r="BD44" s="221">
        <v>1</v>
      </c>
    </row>
    <row r="45" spans="1:56">
      <c r="A45" s="387"/>
      <c r="B45" s="340" t="s">
        <v>197</v>
      </c>
      <c r="C45" s="221" t="s">
        <v>279</v>
      </c>
      <c r="D45" s="221" t="s">
        <v>279</v>
      </c>
      <c r="E45" s="221" t="s">
        <v>279</v>
      </c>
      <c r="F45" s="221" t="s">
        <v>279</v>
      </c>
      <c r="G45" s="221" t="s">
        <v>279</v>
      </c>
      <c r="H45" s="221" t="s">
        <v>279</v>
      </c>
      <c r="I45" s="221" t="s">
        <v>279</v>
      </c>
      <c r="J45" s="221" t="s">
        <v>279</v>
      </c>
      <c r="K45" s="221" t="s">
        <v>279</v>
      </c>
      <c r="L45" s="221" t="s">
        <v>279</v>
      </c>
      <c r="M45" s="221" t="s">
        <v>279</v>
      </c>
      <c r="N45" s="221" t="s">
        <v>279</v>
      </c>
      <c r="O45" s="221" t="s">
        <v>279</v>
      </c>
      <c r="P45" s="221" t="s">
        <v>279</v>
      </c>
      <c r="Q45" s="221" t="s">
        <v>279</v>
      </c>
      <c r="R45" s="221" t="s">
        <v>279</v>
      </c>
      <c r="S45" s="221" t="s">
        <v>279</v>
      </c>
      <c r="T45" s="221" t="s">
        <v>279</v>
      </c>
      <c r="U45" s="221" t="s">
        <v>279</v>
      </c>
      <c r="V45" s="221" t="s">
        <v>279</v>
      </c>
      <c r="W45" s="221" t="s">
        <v>279</v>
      </c>
      <c r="X45" s="221" t="s">
        <v>279</v>
      </c>
      <c r="Y45" s="221">
        <v>1</v>
      </c>
      <c r="Z45" s="221">
        <v>0</v>
      </c>
      <c r="AA45" s="221">
        <v>1</v>
      </c>
      <c r="AB45" s="221">
        <v>1</v>
      </c>
      <c r="AC45" s="221">
        <v>1</v>
      </c>
      <c r="AD45" s="221">
        <v>0</v>
      </c>
      <c r="AE45" s="221">
        <v>1</v>
      </c>
      <c r="AF45" s="221">
        <v>1</v>
      </c>
      <c r="AG45" s="221">
        <v>1</v>
      </c>
      <c r="AH45" s="221">
        <v>1</v>
      </c>
      <c r="AI45" s="221">
        <v>0</v>
      </c>
      <c r="AJ45" s="221">
        <v>0</v>
      </c>
      <c r="AK45" s="221">
        <v>0</v>
      </c>
      <c r="AL45" s="221">
        <v>0</v>
      </c>
      <c r="AM45" s="221">
        <v>1</v>
      </c>
      <c r="AN45" s="221">
        <v>1</v>
      </c>
      <c r="AO45" s="221">
        <v>0</v>
      </c>
      <c r="AP45" s="221">
        <v>0</v>
      </c>
      <c r="AQ45" s="221">
        <v>1</v>
      </c>
      <c r="AR45" s="221">
        <v>0</v>
      </c>
      <c r="AS45" s="221">
        <v>1</v>
      </c>
      <c r="AT45" s="221">
        <v>0</v>
      </c>
      <c r="AU45" s="221">
        <v>1</v>
      </c>
      <c r="AV45" s="221">
        <v>1</v>
      </c>
      <c r="AW45" s="221">
        <v>1</v>
      </c>
      <c r="AX45" s="221">
        <v>1</v>
      </c>
      <c r="AY45" s="221">
        <v>1</v>
      </c>
      <c r="AZ45" s="221">
        <v>1</v>
      </c>
      <c r="BA45" s="221">
        <v>1</v>
      </c>
      <c r="BB45" s="221">
        <v>1</v>
      </c>
      <c r="BC45" s="221">
        <v>0</v>
      </c>
      <c r="BD45" s="221">
        <v>1</v>
      </c>
    </row>
    <row r="46" spans="1:56">
      <c r="A46" s="387"/>
      <c r="B46" s="340" t="s">
        <v>213</v>
      </c>
      <c r="C46" s="221">
        <v>1</v>
      </c>
      <c r="D46" s="221">
        <v>1</v>
      </c>
      <c r="E46" s="221">
        <v>1</v>
      </c>
      <c r="F46" s="221">
        <v>1</v>
      </c>
      <c r="G46" s="221">
        <v>1</v>
      </c>
      <c r="H46" s="221">
        <v>1</v>
      </c>
      <c r="I46" s="221">
        <v>1</v>
      </c>
      <c r="J46" s="221">
        <v>1</v>
      </c>
      <c r="K46" s="221">
        <v>1</v>
      </c>
      <c r="L46" s="221">
        <v>1</v>
      </c>
      <c r="M46" s="221">
        <v>1</v>
      </c>
      <c r="N46" s="221">
        <v>1</v>
      </c>
      <c r="O46" s="221">
        <v>1</v>
      </c>
      <c r="P46" s="221">
        <v>1</v>
      </c>
      <c r="Q46" s="221">
        <v>1</v>
      </c>
      <c r="R46" s="221">
        <v>1</v>
      </c>
      <c r="S46" s="221">
        <v>1</v>
      </c>
      <c r="T46" s="221">
        <v>1</v>
      </c>
      <c r="U46" s="221">
        <v>1</v>
      </c>
      <c r="V46" s="221">
        <v>1</v>
      </c>
      <c r="W46" s="221">
        <v>0</v>
      </c>
      <c r="X46" s="221">
        <v>0</v>
      </c>
      <c r="Y46" s="221">
        <v>1</v>
      </c>
      <c r="Z46" s="221">
        <v>1</v>
      </c>
      <c r="AA46" s="221">
        <v>0</v>
      </c>
      <c r="AB46" s="221">
        <v>1</v>
      </c>
      <c r="AC46" s="221">
        <v>1</v>
      </c>
      <c r="AD46" s="221">
        <v>0</v>
      </c>
      <c r="AE46" s="221">
        <v>0</v>
      </c>
      <c r="AF46" s="221">
        <v>0</v>
      </c>
      <c r="AG46" s="221">
        <v>0</v>
      </c>
      <c r="AH46" s="221">
        <v>1</v>
      </c>
      <c r="AI46" s="221">
        <v>0</v>
      </c>
      <c r="AJ46" s="221">
        <v>1</v>
      </c>
      <c r="AK46" s="221">
        <v>0</v>
      </c>
      <c r="AL46" s="221">
        <v>0</v>
      </c>
      <c r="AM46" s="221">
        <v>1</v>
      </c>
      <c r="AN46" s="221">
        <v>1</v>
      </c>
      <c r="AO46" s="221">
        <v>1</v>
      </c>
      <c r="AP46" s="221">
        <v>0</v>
      </c>
      <c r="AQ46" s="221">
        <v>0</v>
      </c>
      <c r="AR46" s="221">
        <v>0</v>
      </c>
      <c r="AS46" s="221">
        <v>0</v>
      </c>
      <c r="AT46" s="221">
        <v>0</v>
      </c>
      <c r="AU46" s="221">
        <v>0</v>
      </c>
      <c r="AV46" s="221">
        <v>1</v>
      </c>
      <c r="AW46" s="221">
        <v>1</v>
      </c>
      <c r="AX46" s="221">
        <v>0</v>
      </c>
      <c r="AY46" s="221">
        <v>0</v>
      </c>
      <c r="AZ46" s="221">
        <v>1</v>
      </c>
      <c r="BA46" s="221">
        <v>0</v>
      </c>
      <c r="BB46" s="221">
        <v>0</v>
      </c>
      <c r="BC46" s="221">
        <v>0</v>
      </c>
      <c r="BD46" s="221">
        <v>1</v>
      </c>
    </row>
    <row r="47" spans="1:56" ht="15" customHeight="1">
      <c r="A47" s="387"/>
      <c r="B47" s="340" t="s">
        <v>250</v>
      </c>
      <c r="C47" s="221">
        <v>1</v>
      </c>
      <c r="D47" s="221">
        <v>1</v>
      </c>
      <c r="E47" s="221">
        <v>1</v>
      </c>
      <c r="F47" s="221">
        <v>1</v>
      </c>
      <c r="G47" s="221">
        <v>1</v>
      </c>
      <c r="H47" s="221">
        <v>1</v>
      </c>
      <c r="I47" s="221">
        <v>1</v>
      </c>
      <c r="J47" s="221">
        <v>1</v>
      </c>
      <c r="K47" s="221">
        <v>1</v>
      </c>
      <c r="L47" s="221">
        <v>1</v>
      </c>
      <c r="M47" s="221">
        <v>1</v>
      </c>
      <c r="N47" s="221">
        <v>1</v>
      </c>
      <c r="O47" s="221">
        <v>1</v>
      </c>
      <c r="P47" s="221">
        <v>1</v>
      </c>
      <c r="Q47" s="221">
        <v>1</v>
      </c>
      <c r="R47" s="221">
        <v>1</v>
      </c>
      <c r="S47" s="221">
        <v>1</v>
      </c>
      <c r="T47" s="221">
        <v>1</v>
      </c>
      <c r="U47" s="221">
        <v>1</v>
      </c>
      <c r="V47" s="221">
        <v>1</v>
      </c>
      <c r="W47" s="221">
        <v>1</v>
      </c>
      <c r="X47" s="221">
        <v>1</v>
      </c>
      <c r="Y47" s="221">
        <v>1</v>
      </c>
      <c r="Z47" s="221">
        <v>1</v>
      </c>
      <c r="AA47" s="221">
        <v>1</v>
      </c>
      <c r="AB47" s="221">
        <v>0</v>
      </c>
      <c r="AC47" s="221">
        <v>0</v>
      </c>
      <c r="AD47" s="221">
        <v>1</v>
      </c>
      <c r="AE47" s="221">
        <v>1</v>
      </c>
      <c r="AF47" s="221">
        <v>1</v>
      </c>
      <c r="AG47" s="221">
        <v>1</v>
      </c>
      <c r="AH47" s="221">
        <v>1</v>
      </c>
      <c r="AI47" s="221">
        <v>1</v>
      </c>
      <c r="AJ47" s="221">
        <v>1</v>
      </c>
      <c r="AK47" s="221">
        <v>0</v>
      </c>
      <c r="AL47" s="221">
        <v>1</v>
      </c>
      <c r="AM47" s="221">
        <v>1</v>
      </c>
      <c r="AN47" s="221">
        <v>1</v>
      </c>
      <c r="AO47" s="221">
        <v>1</v>
      </c>
      <c r="AP47" s="221">
        <v>1</v>
      </c>
      <c r="AQ47" s="221">
        <v>1</v>
      </c>
      <c r="AR47" s="221">
        <v>1</v>
      </c>
      <c r="AS47" s="221">
        <v>1</v>
      </c>
      <c r="AT47" s="221">
        <v>1</v>
      </c>
      <c r="AU47" s="221">
        <v>1</v>
      </c>
      <c r="AV47" s="221">
        <v>1</v>
      </c>
      <c r="AW47" s="221">
        <v>1</v>
      </c>
      <c r="AX47" s="221">
        <v>1</v>
      </c>
      <c r="AY47" s="221">
        <v>1</v>
      </c>
      <c r="AZ47" s="221">
        <v>1</v>
      </c>
      <c r="BA47" s="221">
        <v>1</v>
      </c>
      <c r="BB47" s="221">
        <v>1</v>
      </c>
      <c r="BC47" s="221">
        <v>1</v>
      </c>
      <c r="BD47" s="221">
        <v>1</v>
      </c>
    </row>
    <row r="48" spans="1:56">
      <c r="A48" s="387"/>
      <c r="B48" s="340" t="s">
        <v>204</v>
      </c>
      <c r="C48" s="221" t="s">
        <v>279</v>
      </c>
      <c r="D48" s="221" t="s">
        <v>279</v>
      </c>
      <c r="E48" s="221" t="s">
        <v>279</v>
      </c>
      <c r="F48" s="221" t="s">
        <v>279</v>
      </c>
      <c r="G48" s="221" t="s">
        <v>279</v>
      </c>
      <c r="H48" s="221" t="s">
        <v>279</v>
      </c>
      <c r="I48" s="221" t="s">
        <v>279</v>
      </c>
      <c r="J48" s="221" t="s">
        <v>279</v>
      </c>
      <c r="K48" s="221" t="s">
        <v>279</v>
      </c>
      <c r="L48" s="221" t="s">
        <v>279</v>
      </c>
      <c r="M48" s="221" t="s">
        <v>279</v>
      </c>
      <c r="N48" s="221" t="s">
        <v>279</v>
      </c>
      <c r="O48" s="221" t="s">
        <v>279</v>
      </c>
      <c r="P48" s="221" t="s">
        <v>279</v>
      </c>
      <c r="Q48" s="221" t="s">
        <v>279</v>
      </c>
      <c r="R48" s="221" t="s">
        <v>279</v>
      </c>
      <c r="S48" s="221" t="s">
        <v>279</v>
      </c>
      <c r="T48" s="221" t="s">
        <v>279</v>
      </c>
      <c r="U48" s="221" t="s">
        <v>279</v>
      </c>
      <c r="V48" s="221" t="s">
        <v>279</v>
      </c>
      <c r="W48" s="221" t="s">
        <v>279</v>
      </c>
      <c r="X48" s="221">
        <v>1</v>
      </c>
      <c r="Y48" s="221">
        <v>1</v>
      </c>
      <c r="Z48" s="221">
        <v>1</v>
      </c>
      <c r="AA48" s="221">
        <v>1</v>
      </c>
      <c r="AB48" s="221">
        <v>1</v>
      </c>
      <c r="AC48" s="221">
        <v>1</v>
      </c>
      <c r="AD48" s="221">
        <v>0</v>
      </c>
      <c r="AE48" s="221">
        <v>1</v>
      </c>
      <c r="AF48" s="221">
        <v>1</v>
      </c>
      <c r="AG48" s="221">
        <v>0</v>
      </c>
      <c r="AH48" s="221">
        <v>1</v>
      </c>
      <c r="AI48" s="221">
        <v>1</v>
      </c>
      <c r="AJ48" s="221">
        <v>1</v>
      </c>
      <c r="AK48" s="221">
        <v>1</v>
      </c>
      <c r="AL48" s="221">
        <v>1</v>
      </c>
      <c r="AM48" s="221">
        <v>1</v>
      </c>
      <c r="AN48" s="221">
        <v>1</v>
      </c>
      <c r="AO48" s="221">
        <v>1</v>
      </c>
      <c r="AP48" s="221">
        <v>1</v>
      </c>
      <c r="AQ48" s="221">
        <v>1</v>
      </c>
      <c r="AR48" s="221">
        <v>1</v>
      </c>
      <c r="AS48" s="221">
        <v>1</v>
      </c>
      <c r="AT48" s="221">
        <v>1</v>
      </c>
      <c r="AU48" s="221">
        <v>1</v>
      </c>
      <c r="AV48" s="221">
        <v>1</v>
      </c>
      <c r="AW48" s="221">
        <v>1</v>
      </c>
      <c r="AX48" s="221">
        <v>1</v>
      </c>
      <c r="AY48" s="221">
        <v>1</v>
      </c>
      <c r="AZ48" s="221">
        <v>1</v>
      </c>
      <c r="BA48" s="221">
        <v>1</v>
      </c>
      <c r="BB48" s="221">
        <v>1</v>
      </c>
      <c r="BC48" s="221">
        <v>1</v>
      </c>
      <c r="BD48" s="221">
        <v>1</v>
      </c>
    </row>
    <row r="49" spans="1:56">
      <c r="A49" s="387"/>
      <c r="B49" s="340" t="s">
        <v>211</v>
      </c>
      <c r="C49" s="221">
        <v>1</v>
      </c>
      <c r="D49" s="221">
        <v>0</v>
      </c>
      <c r="E49" s="221">
        <v>1</v>
      </c>
      <c r="F49" s="221">
        <v>0</v>
      </c>
      <c r="G49" s="221">
        <v>1</v>
      </c>
      <c r="H49" s="221">
        <v>1</v>
      </c>
      <c r="I49" s="221">
        <v>1</v>
      </c>
      <c r="J49" s="221">
        <v>1</v>
      </c>
      <c r="K49" s="221">
        <v>0</v>
      </c>
      <c r="L49" s="221">
        <v>1</v>
      </c>
      <c r="M49" s="221">
        <v>1</v>
      </c>
      <c r="N49" s="221">
        <v>1</v>
      </c>
      <c r="O49" s="221">
        <v>1</v>
      </c>
      <c r="P49" s="221">
        <v>1</v>
      </c>
      <c r="Q49" s="221">
        <v>0</v>
      </c>
      <c r="R49" s="221">
        <v>0</v>
      </c>
      <c r="S49" s="221">
        <v>1</v>
      </c>
      <c r="T49" s="221">
        <v>1</v>
      </c>
      <c r="U49" s="221">
        <v>1</v>
      </c>
      <c r="V49" s="221">
        <v>1</v>
      </c>
      <c r="W49" s="221">
        <v>0</v>
      </c>
      <c r="X49" s="221">
        <v>1</v>
      </c>
      <c r="Y49" s="221">
        <v>0</v>
      </c>
      <c r="Z49" s="221">
        <v>0</v>
      </c>
      <c r="AA49" s="221">
        <v>0</v>
      </c>
      <c r="AB49" s="221">
        <v>1</v>
      </c>
      <c r="AC49" s="221">
        <v>1</v>
      </c>
      <c r="AD49" s="221">
        <v>1</v>
      </c>
      <c r="AE49" s="221">
        <v>1</v>
      </c>
      <c r="AF49" s="221">
        <v>0</v>
      </c>
      <c r="AG49" s="221">
        <v>0</v>
      </c>
      <c r="AH49" s="221">
        <v>0</v>
      </c>
      <c r="AI49" s="221">
        <v>0</v>
      </c>
      <c r="AJ49" s="221">
        <v>0</v>
      </c>
      <c r="AK49" s="221">
        <v>0</v>
      </c>
      <c r="AL49" s="221" t="s">
        <v>279</v>
      </c>
      <c r="AM49" s="221" t="s">
        <v>279</v>
      </c>
      <c r="AN49" s="221" t="s">
        <v>279</v>
      </c>
      <c r="AO49" s="221" t="s">
        <v>279</v>
      </c>
      <c r="AP49" s="221" t="s">
        <v>279</v>
      </c>
      <c r="AQ49" s="221" t="s">
        <v>279</v>
      </c>
      <c r="AR49" s="221" t="s">
        <v>279</v>
      </c>
      <c r="AS49" s="221" t="s">
        <v>279</v>
      </c>
      <c r="AT49" s="221" t="s">
        <v>279</v>
      </c>
      <c r="AU49" s="221" t="s">
        <v>279</v>
      </c>
      <c r="AV49" s="221" t="s">
        <v>279</v>
      </c>
      <c r="AW49" s="221" t="s">
        <v>279</v>
      </c>
      <c r="AX49" s="221" t="s">
        <v>279</v>
      </c>
      <c r="AY49" s="221" t="s">
        <v>279</v>
      </c>
      <c r="AZ49" s="221" t="s">
        <v>279</v>
      </c>
      <c r="BA49" s="221" t="s">
        <v>279</v>
      </c>
      <c r="BB49" s="221" t="s">
        <v>279</v>
      </c>
      <c r="BC49" s="221" t="s">
        <v>279</v>
      </c>
      <c r="BD49" s="221" t="s">
        <v>279</v>
      </c>
    </row>
    <row r="50" spans="1:56">
      <c r="A50" s="387"/>
      <c r="B50" s="340" t="s">
        <v>208</v>
      </c>
      <c r="C50" s="221">
        <v>1</v>
      </c>
      <c r="D50" s="221">
        <v>1</v>
      </c>
      <c r="E50" s="221">
        <v>1</v>
      </c>
      <c r="F50" s="221">
        <v>1</v>
      </c>
      <c r="G50" s="221">
        <v>1</v>
      </c>
      <c r="H50" s="221">
        <v>1</v>
      </c>
      <c r="I50" s="221">
        <v>1</v>
      </c>
      <c r="J50" s="221">
        <v>0</v>
      </c>
      <c r="K50" s="221">
        <v>1</v>
      </c>
      <c r="L50" s="221">
        <v>1</v>
      </c>
      <c r="M50" s="221">
        <v>1</v>
      </c>
      <c r="N50" s="221">
        <v>1</v>
      </c>
      <c r="O50" s="221">
        <v>1</v>
      </c>
      <c r="P50" s="221">
        <v>1</v>
      </c>
      <c r="Q50" s="221">
        <v>1</v>
      </c>
      <c r="R50" s="221">
        <v>0</v>
      </c>
      <c r="S50" s="221">
        <v>1</v>
      </c>
      <c r="T50" s="221">
        <v>1</v>
      </c>
      <c r="U50" s="221">
        <v>1</v>
      </c>
      <c r="V50" s="221">
        <v>1</v>
      </c>
      <c r="W50" s="221">
        <v>0</v>
      </c>
      <c r="X50" s="221">
        <v>0</v>
      </c>
      <c r="Y50" s="221">
        <v>0</v>
      </c>
      <c r="Z50" s="221">
        <v>0</v>
      </c>
      <c r="AA50" s="221">
        <v>1</v>
      </c>
      <c r="AB50" s="221">
        <v>1</v>
      </c>
      <c r="AC50" s="221">
        <v>1</v>
      </c>
      <c r="AD50" s="221">
        <v>1</v>
      </c>
      <c r="AE50" s="221">
        <v>0</v>
      </c>
      <c r="AF50" s="221">
        <v>1</v>
      </c>
      <c r="AG50" s="221">
        <v>0</v>
      </c>
      <c r="AH50" s="221">
        <v>1</v>
      </c>
      <c r="AI50" s="221">
        <v>1</v>
      </c>
      <c r="AJ50" s="221">
        <v>0</v>
      </c>
      <c r="AK50" s="221">
        <v>0</v>
      </c>
      <c r="AL50" s="221" t="s">
        <v>279</v>
      </c>
      <c r="AM50" s="221" t="s">
        <v>279</v>
      </c>
      <c r="AN50" s="221" t="s">
        <v>279</v>
      </c>
      <c r="AO50" s="221" t="s">
        <v>279</v>
      </c>
      <c r="AP50" s="221" t="s">
        <v>279</v>
      </c>
      <c r="AQ50" s="221" t="s">
        <v>279</v>
      </c>
      <c r="AR50" s="221" t="s">
        <v>279</v>
      </c>
      <c r="AS50" s="221" t="s">
        <v>279</v>
      </c>
      <c r="AT50" s="221" t="s">
        <v>279</v>
      </c>
      <c r="AU50" s="221" t="s">
        <v>279</v>
      </c>
      <c r="AV50" s="221" t="s">
        <v>279</v>
      </c>
      <c r="AW50" s="221" t="s">
        <v>279</v>
      </c>
      <c r="AX50" s="221" t="s">
        <v>279</v>
      </c>
      <c r="AY50" s="221" t="s">
        <v>279</v>
      </c>
      <c r="AZ50" s="221" t="s">
        <v>279</v>
      </c>
      <c r="BA50" s="221" t="s">
        <v>279</v>
      </c>
      <c r="BB50" s="221" t="s">
        <v>279</v>
      </c>
      <c r="BC50" s="221" t="s">
        <v>279</v>
      </c>
      <c r="BD50" s="221" t="s">
        <v>279</v>
      </c>
    </row>
    <row r="51" spans="1:56">
      <c r="A51" s="387"/>
      <c r="B51" s="340" t="s">
        <v>209</v>
      </c>
      <c r="C51" s="221">
        <v>1</v>
      </c>
      <c r="D51" s="221">
        <v>1</v>
      </c>
      <c r="E51" s="221">
        <v>1</v>
      </c>
      <c r="F51" s="221">
        <v>1</v>
      </c>
      <c r="G51" s="221">
        <v>0</v>
      </c>
      <c r="H51" s="221">
        <v>1</v>
      </c>
      <c r="I51" s="221">
        <v>1</v>
      </c>
      <c r="J51" s="221">
        <v>1</v>
      </c>
      <c r="K51" s="221">
        <v>1</v>
      </c>
      <c r="L51" s="221">
        <v>1</v>
      </c>
      <c r="M51" s="221">
        <v>1</v>
      </c>
      <c r="N51" s="221">
        <v>1</v>
      </c>
      <c r="O51" s="221">
        <v>1</v>
      </c>
      <c r="P51" s="221">
        <v>1</v>
      </c>
      <c r="Q51" s="221">
        <v>1</v>
      </c>
      <c r="R51" s="221">
        <v>1</v>
      </c>
      <c r="S51" s="221">
        <v>1</v>
      </c>
      <c r="T51" s="221">
        <v>1</v>
      </c>
      <c r="U51" s="221">
        <v>1</v>
      </c>
      <c r="V51" s="221">
        <v>1</v>
      </c>
      <c r="W51" s="221">
        <v>1</v>
      </c>
      <c r="X51" s="221">
        <v>1</v>
      </c>
      <c r="Y51" s="221">
        <v>1</v>
      </c>
      <c r="Z51" s="221">
        <v>1</v>
      </c>
      <c r="AA51" s="221">
        <v>1</v>
      </c>
      <c r="AB51" s="221">
        <v>1</v>
      </c>
      <c r="AC51" s="221">
        <v>1</v>
      </c>
      <c r="AD51" s="221">
        <v>1</v>
      </c>
      <c r="AE51" s="221">
        <v>0</v>
      </c>
      <c r="AF51" s="221">
        <v>0</v>
      </c>
      <c r="AG51" s="221">
        <v>0</v>
      </c>
      <c r="AH51" s="221">
        <v>1</v>
      </c>
      <c r="AI51" s="221">
        <v>1</v>
      </c>
      <c r="AJ51" s="221">
        <v>0</v>
      </c>
      <c r="AK51" s="221">
        <v>1</v>
      </c>
      <c r="AL51" s="221" t="s">
        <v>279</v>
      </c>
      <c r="AM51" s="221" t="s">
        <v>279</v>
      </c>
      <c r="AN51" s="221" t="s">
        <v>279</v>
      </c>
      <c r="AO51" s="221" t="s">
        <v>279</v>
      </c>
      <c r="AP51" s="221" t="s">
        <v>279</v>
      </c>
      <c r="AQ51" s="221" t="s">
        <v>279</v>
      </c>
      <c r="AR51" s="221" t="s">
        <v>279</v>
      </c>
      <c r="AS51" s="221" t="s">
        <v>279</v>
      </c>
      <c r="AT51" s="221" t="s">
        <v>279</v>
      </c>
      <c r="AU51" s="221" t="s">
        <v>279</v>
      </c>
      <c r="AV51" s="221" t="s">
        <v>279</v>
      </c>
      <c r="AW51" s="221" t="s">
        <v>279</v>
      </c>
      <c r="AX51" s="221" t="s">
        <v>279</v>
      </c>
      <c r="AY51" s="221" t="s">
        <v>279</v>
      </c>
      <c r="AZ51" s="221" t="s">
        <v>279</v>
      </c>
      <c r="BA51" s="221" t="s">
        <v>279</v>
      </c>
      <c r="BB51" s="221" t="s">
        <v>279</v>
      </c>
      <c r="BC51" s="221" t="s">
        <v>279</v>
      </c>
      <c r="BD51" s="221" t="s">
        <v>279</v>
      </c>
    </row>
    <row r="52" spans="1:56">
      <c r="A52" s="387"/>
      <c r="B52" s="340" t="s">
        <v>207</v>
      </c>
      <c r="C52" s="221" t="s">
        <v>279</v>
      </c>
      <c r="D52" s="221" t="s">
        <v>279</v>
      </c>
      <c r="E52" s="221" t="s">
        <v>279</v>
      </c>
      <c r="F52" s="221" t="s">
        <v>279</v>
      </c>
      <c r="G52" s="221" t="s">
        <v>279</v>
      </c>
      <c r="H52" s="221" t="s">
        <v>279</v>
      </c>
      <c r="I52" s="221" t="s">
        <v>279</v>
      </c>
      <c r="J52" s="221" t="s">
        <v>279</v>
      </c>
      <c r="K52" s="221" t="s">
        <v>279</v>
      </c>
      <c r="L52" s="221" t="s">
        <v>279</v>
      </c>
      <c r="M52" s="221" t="s">
        <v>279</v>
      </c>
      <c r="N52" s="221" t="s">
        <v>279</v>
      </c>
      <c r="O52" s="221" t="s">
        <v>279</v>
      </c>
      <c r="P52" s="221" t="s">
        <v>279</v>
      </c>
      <c r="Q52" s="221" t="s">
        <v>279</v>
      </c>
      <c r="R52" s="221">
        <v>1</v>
      </c>
      <c r="S52" s="221">
        <v>1</v>
      </c>
      <c r="T52" s="221">
        <v>1</v>
      </c>
      <c r="U52" s="221">
        <v>1</v>
      </c>
      <c r="V52" s="221">
        <v>1</v>
      </c>
      <c r="W52" s="221">
        <v>1</v>
      </c>
      <c r="X52" s="221">
        <v>1</v>
      </c>
      <c r="Y52" s="221">
        <v>1</v>
      </c>
      <c r="Z52" s="221">
        <v>1</v>
      </c>
      <c r="AA52" s="221">
        <v>1</v>
      </c>
      <c r="AB52" s="221">
        <v>1</v>
      </c>
      <c r="AC52" s="221">
        <v>1</v>
      </c>
      <c r="AD52" s="221">
        <v>0</v>
      </c>
      <c r="AE52" s="221">
        <v>1</v>
      </c>
      <c r="AF52" s="221">
        <v>0</v>
      </c>
      <c r="AG52" s="221">
        <v>0</v>
      </c>
      <c r="AH52" s="221">
        <v>0</v>
      </c>
      <c r="AI52" s="221">
        <v>1</v>
      </c>
      <c r="AJ52" s="221">
        <v>1</v>
      </c>
      <c r="AK52" s="221">
        <v>1</v>
      </c>
      <c r="AL52" s="221">
        <v>1</v>
      </c>
      <c r="AM52" s="221">
        <v>1</v>
      </c>
      <c r="AN52" s="221">
        <v>1</v>
      </c>
      <c r="AO52" s="221">
        <v>1</v>
      </c>
      <c r="AP52" s="221">
        <v>1</v>
      </c>
      <c r="AQ52" s="221">
        <v>0</v>
      </c>
      <c r="AR52" s="221">
        <v>0</v>
      </c>
      <c r="AS52" s="221">
        <v>1</v>
      </c>
      <c r="AT52" s="221">
        <v>0</v>
      </c>
      <c r="AU52" s="221" t="s">
        <v>279</v>
      </c>
      <c r="AV52" s="221" t="s">
        <v>279</v>
      </c>
      <c r="AW52" s="221" t="s">
        <v>279</v>
      </c>
      <c r="AX52" s="221" t="s">
        <v>279</v>
      </c>
      <c r="AY52" s="221" t="s">
        <v>279</v>
      </c>
      <c r="AZ52" s="221" t="s">
        <v>279</v>
      </c>
      <c r="BA52" s="221" t="s">
        <v>279</v>
      </c>
      <c r="BB52" s="221" t="s">
        <v>279</v>
      </c>
      <c r="BC52" s="221" t="s">
        <v>279</v>
      </c>
      <c r="BD52" s="221" t="s">
        <v>279</v>
      </c>
    </row>
    <row r="53" spans="1:56" ht="15" customHeight="1">
      <c r="A53" s="387"/>
      <c r="B53" s="340" t="s">
        <v>203</v>
      </c>
      <c r="C53" s="221" t="s">
        <v>279</v>
      </c>
      <c r="D53" s="221" t="s">
        <v>279</v>
      </c>
      <c r="E53" s="221" t="s">
        <v>279</v>
      </c>
      <c r="F53" s="221" t="s">
        <v>279</v>
      </c>
      <c r="G53" s="221" t="s">
        <v>279</v>
      </c>
      <c r="H53" s="221" t="s">
        <v>279</v>
      </c>
      <c r="I53" s="221" t="s">
        <v>279</v>
      </c>
      <c r="J53" s="221" t="s">
        <v>279</v>
      </c>
      <c r="K53" s="221" t="s">
        <v>279</v>
      </c>
      <c r="L53" s="221" t="s">
        <v>279</v>
      </c>
      <c r="M53" s="221" t="s">
        <v>279</v>
      </c>
      <c r="N53" s="221" t="s">
        <v>279</v>
      </c>
      <c r="O53" s="221" t="s">
        <v>279</v>
      </c>
      <c r="P53" s="221" t="s">
        <v>279</v>
      </c>
      <c r="Q53" s="221" t="s">
        <v>279</v>
      </c>
      <c r="R53" s="221" t="s">
        <v>279</v>
      </c>
      <c r="S53" s="221" t="s">
        <v>279</v>
      </c>
      <c r="T53" s="221" t="s">
        <v>279</v>
      </c>
      <c r="U53" s="221" t="s">
        <v>279</v>
      </c>
      <c r="V53" s="221" t="s">
        <v>279</v>
      </c>
      <c r="W53" s="221" t="s">
        <v>279</v>
      </c>
      <c r="X53" s="221" t="s">
        <v>279</v>
      </c>
      <c r="Y53" s="221" t="s">
        <v>279</v>
      </c>
      <c r="Z53" s="221" t="s">
        <v>279</v>
      </c>
      <c r="AA53" s="221" t="s">
        <v>279</v>
      </c>
      <c r="AB53" s="221" t="s">
        <v>279</v>
      </c>
      <c r="AC53" s="221" t="s">
        <v>279</v>
      </c>
      <c r="AD53" s="221" t="s">
        <v>279</v>
      </c>
      <c r="AE53" s="221" t="s">
        <v>279</v>
      </c>
      <c r="AF53" s="221" t="s">
        <v>279</v>
      </c>
      <c r="AG53" s="221">
        <v>0</v>
      </c>
      <c r="AH53" s="221">
        <v>0</v>
      </c>
      <c r="AI53" s="221">
        <v>0</v>
      </c>
      <c r="AJ53" s="221">
        <v>0</v>
      </c>
      <c r="AK53" s="221">
        <v>0</v>
      </c>
      <c r="AL53" s="221">
        <v>0</v>
      </c>
      <c r="AM53" s="221">
        <v>0</v>
      </c>
      <c r="AN53" s="221">
        <v>0</v>
      </c>
      <c r="AO53" s="221">
        <v>1</v>
      </c>
      <c r="AP53" s="221">
        <v>1</v>
      </c>
      <c r="AQ53" s="221">
        <v>0</v>
      </c>
      <c r="AR53" s="221">
        <v>1</v>
      </c>
      <c r="AS53" s="221">
        <v>1</v>
      </c>
      <c r="AT53" s="221">
        <v>1</v>
      </c>
      <c r="AU53" s="221">
        <v>1</v>
      </c>
      <c r="AV53" s="221">
        <v>1</v>
      </c>
      <c r="AW53" s="221">
        <v>1</v>
      </c>
      <c r="AX53" s="221">
        <v>1</v>
      </c>
      <c r="AY53" s="221">
        <v>1</v>
      </c>
      <c r="AZ53" s="221">
        <v>1</v>
      </c>
      <c r="BA53" s="221">
        <v>1</v>
      </c>
      <c r="BB53" s="221">
        <v>1</v>
      </c>
      <c r="BC53" s="221">
        <v>1</v>
      </c>
      <c r="BD53" s="221">
        <v>1</v>
      </c>
    </row>
    <row r="54" spans="1:56" ht="15" customHeight="1">
      <c r="A54" s="387"/>
      <c r="B54" s="340" t="s">
        <v>206</v>
      </c>
      <c r="C54" s="221">
        <v>0</v>
      </c>
      <c r="D54" s="221">
        <v>0</v>
      </c>
      <c r="E54" s="221">
        <v>1</v>
      </c>
      <c r="F54" s="221">
        <v>0</v>
      </c>
      <c r="G54" s="221">
        <v>0</v>
      </c>
      <c r="H54" s="221">
        <v>0</v>
      </c>
      <c r="I54" s="221">
        <v>1</v>
      </c>
      <c r="J54" s="221">
        <v>1</v>
      </c>
      <c r="K54" s="221">
        <v>1</v>
      </c>
      <c r="L54" s="221">
        <v>1</v>
      </c>
      <c r="M54" s="221">
        <v>1</v>
      </c>
      <c r="N54" s="221">
        <v>1</v>
      </c>
      <c r="O54" s="221">
        <v>1</v>
      </c>
      <c r="P54" s="221">
        <v>1</v>
      </c>
      <c r="Q54" s="221">
        <v>1</v>
      </c>
      <c r="R54" s="221">
        <v>1</v>
      </c>
      <c r="S54" s="221">
        <v>1</v>
      </c>
      <c r="T54" s="221">
        <v>1</v>
      </c>
      <c r="U54" s="221">
        <v>1</v>
      </c>
      <c r="V54" s="221">
        <v>1</v>
      </c>
      <c r="W54" s="221">
        <v>1</v>
      </c>
      <c r="X54" s="221">
        <v>1</v>
      </c>
      <c r="Y54" s="221">
        <v>1</v>
      </c>
      <c r="Z54" s="221">
        <v>1</v>
      </c>
      <c r="AA54" s="221">
        <v>1</v>
      </c>
      <c r="AB54" s="221">
        <v>1</v>
      </c>
      <c r="AC54" s="221">
        <v>1</v>
      </c>
      <c r="AD54" s="221">
        <v>1</v>
      </c>
      <c r="AE54" s="221">
        <v>1</v>
      </c>
      <c r="AF54" s="221">
        <v>1</v>
      </c>
      <c r="AG54" s="221">
        <v>1</v>
      </c>
      <c r="AH54" s="221">
        <v>1</v>
      </c>
      <c r="AI54" s="221">
        <v>1</v>
      </c>
      <c r="AJ54" s="221">
        <v>1</v>
      </c>
      <c r="AK54" s="221">
        <v>1</v>
      </c>
      <c r="AL54" s="221">
        <v>1</v>
      </c>
      <c r="AM54" s="221">
        <v>1</v>
      </c>
      <c r="AN54" s="221">
        <v>1</v>
      </c>
      <c r="AO54" s="221">
        <v>1</v>
      </c>
      <c r="AP54" s="221">
        <v>1</v>
      </c>
      <c r="AQ54" s="221">
        <v>1</v>
      </c>
      <c r="AR54" s="221" t="s">
        <v>279</v>
      </c>
      <c r="AS54" s="221" t="s">
        <v>279</v>
      </c>
      <c r="AT54" s="221" t="s">
        <v>279</v>
      </c>
      <c r="AU54" s="221" t="s">
        <v>279</v>
      </c>
      <c r="AV54" s="221" t="s">
        <v>279</v>
      </c>
      <c r="AW54" s="221" t="s">
        <v>279</v>
      </c>
      <c r="AX54" s="221" t="s">
        <v>279</v>
      </c>
      <c r="AY54" s="221" t="s">
        <v>279</v>
      </c>
      <c r="AZ54" s="221" t="s">
        <v>279</v>
      </c>
      <c r="BA54" s="221" t="s">
        <v>279</v>
      </c>
      <c r="BB54" s="221" t="s">
        <v>279</v>
      </c>
      <c r="BC54" s="221" t="s">
        <v>279</v>
      </c>
      <c r="BD54" s="221" t="s">
        <v>279</v>
      </c>
    </row>
    <row r="55" spans="1:56" ht="15.75" customHeight="1">
      <c r="A55" s="387"/>
      <c r="B55" s="340" t="s">
        <v>205</v>
      </c>
      <c r="C55" s="221">
        <v>0</v>
      </c>
      <c r="D55" s="221">
        <v>0</v>
      </c>
      <c r="E55" s="221">
        <v>1</v>
      </c>
      <c r="F55" s="221">
        <v>0</v>
      </c>
      <c r="G55" s="221">
        <v>0</v>
      </c>
      <c r="H55" s="221">
        <v>0</v>
      </c>
      <c r="I55" s="221">
        <v>1</v>
      </c>
      <c r="J55" s="221">
        <v>1</v>
      </c>
      <c r="K55" s="221">
        <v>1</v>
      </c>
      <c r="L55" s="221">
        <v>1</v>
      </c>
      <c r="M55" s="221">
        <v>1</v>
      </c>
      <c r="N55" s="221">
        <v>1</v>
      </c>
      <c r="O55" s="221">
        <v>1</v>
      </c>
      <c r="P55" s="221">
        <v>1</v>
      </c>
      <c r="Q55" s="221">
        <v>1</v>
      </c>
      <c r="R55" s="221">
        <v>1</v>
      </c>
      <c r="S55" s="221">
        <v>1</v>
      </c>
      <c r="T55" s="221">
        <v>1</v>
      </c>
      <c r="U55" s="221">
        <v>1</v>
      </c>
      <c r="V55" s="221">
        <v>1</v>
      </c>
      <c r="W55" s="221">
        <v>1</v>
      </c>
      <c r="X55" s="221">
        <v>0</v>
      </c>
      <c r="Y55" s="221">
        <v>0</v>
      </c>
      <c r="Z55" s="221">
        <v>0</v>
      </c>
      <c r="AA55" s="221">
        <v>0</v>
      </c>
      <c r="AB55" s="221">
        <v>0</v>
      </c>
      <c r="AC55" s="221">
        <v>0</v>
      </c>
      <c r="AD55" s="221">
        <v>0</v>
      </c>
      <c r="AE55" s="221">
        <v>0</v>
      </c>
      <c r="AF55" s="221">
        <v>0</v>
      </c>
      <c r="AG55" s="221">
        <v>0</v>
      </c>
      <c r="AH55" s="221">
        <v>0</v>
      </c>
      <c r="AI55" s="221">
        <v>0</v>
      </c>
      <c r="AJ55" s="221">
        <v>0</v>
      </c>
      <c r="AK55" s="221">
        <v>0</v>
      </c>
      <c r="AL55" s="221">
        <v>0</v>
      </c>
      <c r="AM55" s="221">
        <v>0</v>
      </c>
      <c r="AN55" s="221">
        <v>0</v>
      </c>
      <c r="AO55" s="221">
        <v>0</v>
      </c>
      <c r="AP55" s="221">
        <v>0</v>
      </c>
      <c r="AQ55" s="221">
        <v>0</v>
      </c>
      <c r="AR55" s="221">
        <v>0</v>
      </c>
      <c r="AS55" s="221">
        <v>0</v>
      </c>
      <c r="AT55" s="221">
        <v>0</v>
      </c>
      <c r="AU55" s="221">
        <v>0</v>
      </c>
      <c r="AV55" s="221">
        <v>1</v>
      </c>
      <c r="AW55" s="221">
        <v>1</v>
      </c>
      <c r="AX55" s="221">
        <v>0</v>
      </c>
      <c r="AY55" s="221">
        <v>0</v>
      </c>
      <c r="AZ55" s="221">
        <v>1</v>
      </c>
      <c r="BA55" s="221">
        <v>1</v>
      </c>
      <c r="BB55" s="221">
        <v>1</v>
      </c>
      <c r="BC55" s="221">
        <v>1</v>
      </c>
      <c r="BD55" s="221">
        <v>1</v>
      </c>
    </row>
    <row r="56" spans="1:56" ht="16.5" customHeight="1"/>
    <row r="57" spans="1:56" ht="15.75" customHeight="1">
      <c r="A57" s="388" t="s">
        <v>16</v>
      </c>
      <c r="B57" s="340" t="s">
        <v>202</v>
      </c>
      <c r="C57" s="221">
        <v>1</v>
      </c>
      <c r="D57" s="221">
        <v>1</v>
      </c>
      <c r="E57" s="221">
        <v>1</v>
      </c>
      <c r="F57" s="221">
        <v>1</v>
      </c>
      <c r="G57" s="221">
        <v>1</v>
      </c>
      <c r="H57" s="221">
        <v>1</v>
      </c>
      <c r="I57" s="221">
        <v>1</v>
      </c>
      <c r="J57" s="221">
        <v>0</v>
      </c>
      <c r="K57" s="221">
        <v>1</v>
      </c>
      <c r="L57" s="221">
        <v>1</v>
      </c>
      <c r="M57" s="221">
        <v>1</v>
      </c>
      <c r="N57" s="221">
        <v>1</v>
      </c>
      <c r="O57" s="221">
        <v>1</v>
      </c>
      <c r="P57" s="221">
        <v>1</v>
      </c>
      <c r="Q57" s="221">
        <v>0</v>
      </c>
      <c r="R57" s="221">
        <v>1</v>
      </c>
      <c r="S57" s="221">
        <v>1</v>
      </c>
      <c r="T57" s="221">
        <v>1</v>
      </c>
      <c r="U57" s="221">
        <v>1</v>
      </c>
      <c r="V57" s="221">
        <v>1</v>
      </c>
      <c r="W57" s="221">
        <v>1</v>
      </c>
      <c r="X57" s="221">
        <v>1</v>
      </c>
      <c r="Y57" s="221">
        <v>1</v>
      </c>
      <c r="Z57" s="221">
        <v>1</v>
      </c>
      <c r="AA57" s="221">
        <v>1</v>
      </c>
      <c r="AB57" s="221">
        <v>1</v>
      </c>
      <c r="AC57" s="221">
        <v>1</v>
      </c>
      <c r="AD57" s="221">
        <v>1</v>
      </c>
      <c r="AE57" s="221">
        <v>1</v>
      </c>
      <c r="AF57" s="221">
        <v>1</v>
      </c>
      <c r="AG57" s="221">
        <v>1</v>
      </c>
      <c r="AH57" s="221">
        <v>1</v>
      </c>
      <c r="AI57" s="221">
        <v>1</v>
      </c>
      <c r="AJ57" s="221">
        <v>1</v>
      </c>
      <c r="AK57" s="221">
        <v>1</v>
      </c>
      <c r="AL57" s="221">
        <v>1</v>
      </c>
      <c r="AM57" s="221">
        <v>1</v>
      </c>
      <c r="AN57" s="221">
        <v>1</v>
      </c>
      <c r="AO57" s="221">
        <v>1</v>
      </c>
      <c r="AP57" s="221">
        <v>1</v>
      </c>
      <c r="AQ57" s="221">
        <v>1</v>
      </c>
      <c r="AR57" s="221">
        <v>1</v>
      </c>
      <c r="AS57" s="221">
        <v>1</v>
      </c>
      <c r="AT57" s="221">
        <v>0</v>
      </c>
      <c r="AU57" s="221">
        <v>0</v>
      </c>
      <c r="AV57" s="221">
        <v>1</v>
      </c>
      <c r="AW57" s="221">
        <v>0</v>
      </c>
      <c r="AX57" s="221">
        <v>1</v>
      </c>
      <c r="AY57" s="221">
        <v>0</v>
      </c>
      <c r="AZ57" s="221">
        <v>0</v>
      </c>
      <c r="BA57" s="221">
        <v>0</v>
      </c>
      <c r="BB57" s="221">
        <v>1</v>
      </c>
      <c r="BC57" s="221">
        <v>1</v>
      </c>
      <c r="BD57" s="221">
        <v>1</v>
      </c>
    </row>
    <row r="58" spans="1:56" ht="15" customHeight="1">
      <c r="A58" s="388"/>
      <c r="B58" s="340" t="s">
        <v>201</v>
      </c>
      <c r="C58" s="221">
        <v>1</v>
      </c>
      <c r="D58" s="221">
        <v>1</v>
      </c>
      <c r="E58" s="221">
        <v>1</v>
      </c>
      <c r="F58" s="221">
        <v>1</v>
      </c>
      <c r="G58" s="221">
        <v>1</v>
      </c>
      <c r="H58" s="221">
        <v>1</v>
      </c>
      <c r="I58" s="221">
        <v>1</v>
      </c>
      <c r="J58" s="221">
        <v>1</v>
      </c>
      <c r="K58" s="221">
        <v>1</v>
      </c>
      <c r="L58" s="221">
        <v>1</v>
      </c>
      <c r="M58" s="221">
        <v>1</v>
      </c>
      <c r="N58" s="221">
        <v>1</v>
      </c>
      <c r="O58" s="221">
        <v>1</v>
      </c>
      <c r="P58" s="221">
        <v>1</v>
      </c>
      <c r="Q58" s="221">
        <v>1</v>
      </c>
      <c r="R58" s="221">
        <v>1</v>
      </c>
      <c r="S58" s="221">
        <v>1</v>
      </c>
      <c r="T58" s="221">
        <v>1</v>
      </c>
      <c r="U58" s="221">
        <v>1</v>
      </c>
      <c r="V58" s="221">
        <v>1</v>
      </c>
      <c r="W58" s="221">
        <v>1</v>
      </c>
      <c r="X58" s="221">
        <v>0</v>
      </c>
      <c r="Y58" s="221">
        <v>1</v>
      </c>
      <c r="Z58" s="221">
        <v>0</v>
      </c>
      <c r="AA58" s="221">
        <v>1</v>
      </c>
      <c r="AB58" s="221">
        <v>1</v>
      </c>
      <c r="AC58" s="221">
        <v>1</v>
      </c>
      <c r="AD58" s="221">
        <v>1</v>
      </c>
      <c r="AE58" s="221">
        <v>1</v>
      </c>
      <c r="AF58" s="221">
        <v>1</v>
      </c>
      <c r="AG58" s="221">
        <v>1</v>
      </c>
      <c r="AH58" s="221">
        <v>1</v>
      </c>
      <c r="AI58" s="221">
        <v>1</v>
      </c>
      <c r="AJ58" s="221">
        <v>1</v>
      </c>
      <c r="AK58" s="221">
        <v>0</v>
      </c>
      <c r="AL58" s="221">
        <v>1</v>
      </c>
      <c r="AM58" s="221">
        <v>1</v>
      </c>
      <c r="AN58" s="221">
        <v>1</v>
      </c>
      <c r="AO58" s="221">
        <v>1</v>
      </c>
      <c r="AP58" s="221">
        <v>1</v>
      </c>
      <c r="AQ58" s="221">
        <v>1</v>
      </c>
      <c r="AR58" s="221">
        <v>1</v>
      </c>
      <c r="AS58" s="221">
        <v>1</v>
      </c>
      <c r="AT58" s="221">
        <v>1</v>
      </c>
      <c r="AU58" s="221">
        <v>1</v>
      </c>
      <c r="AV58" s="221">
        <v>1</v>
      </c>
      <c r="AW58" s="221">
        <v>0</v>
      </c>
      <c r="AX58" s="221">
        <v>1</v>
      </c>
      <c r="AY58" s="221">
        <v>1</v>
      </c>
      <c r="AZ58" s="221">
        <v>1</v>
      </c>
      <c r="BA58" s="221">
        <v>1</v>
      </c>
      <c r="BB58" s="221">
        <v>1</v>
      </c>
      <c r="BC58" s="221">
        <v>1</v>
      </c>
      <c r="BD58" s="221">
        <v>1</v>
      </c>
    </row>
    <row r="59" spans="1:56">
      <c r="A59" s="388"/>
      <c r="B59" s="340" t="s">
        <v>198</v>
      </c>
      <c r="C59" s="221">
        <v>1</v>
      </c>
      <c r="D59" s="221">
        <v>1</v>
      </c>
      <c r="E59" s="221">
        <v>1</v>
      </c>
      <c r="F59" s="221">
        <v>1</v>
      </c>
      <c r="G59" s="221">
        <v>1</v>
      </c>
      <c r="H59" s="221">
        <v>1</v>
      </c>
      <c r="I59" s="221">
        <v>1</v>
      </c>
      <c r="J59" s="221">
        <v>1</v>
      </c>
      <c r="K59" s="221">
        <v>1</v>
      </c>
      <c r="L59" s="221">
        <v>1</v>
      </c>
      <c r="M59" s="221">
        <v>1</v>
      </c>
      <c r="N59" s="221">
        <v>1</v>
      </c>
      <c r="O59" s="221">
        <v>1</v>
      </c>
      <c r="P59" s="221">
        <v>1</v>
      </c>
      <c r="Q59" s="221">
        <v>1</v>
      </c>
      <c r="R59" s="221">
        <v>1</v>
      </c>
      <c r="S59" s="221">
        <v>1</v>
      </c>
      <c r="T59" s="221">
        <v>1</v>
      </c>
      <c r="U59" s="221">
        <v>1</v>
      </c>
      <c r="V59" s="221">
        <v>1</v>
      </c>
      <c r="W59" s="221" t="s">
        <v>279</v>
      </c>
      <c r="X59" s="221" t="s">
        <v>279</v>
      </c>
      <c r="Y59" s="221" t="s">
        <v>279</v>
      </c>
      <c r="Z59" s="221" t="s">
        <v>279</v>
      </c>
      <c r="AA59" s="221" t="s">
        <v>279</v>
      </c>
      <c r="AB59" s="221" t="s">
        <v>279</v>
      </c>
      <c r="AC59" s="221" t="s">
        <v>279</v>
      </c>
      <c r="AD59" s="221" t="s">
        <v>279</v>
      </c>
      <c r="AE59" s="221" t="s">
        <v>279</v>
      </c>
      <c r="AF59" s="221" t="s">
        <v>279</v>
      </c>
      <c r="AG59" s="221" t="s">
        <v>279</v>
      </c>
      <c r="AH59" s="221" t="s">
        <v>279</v>
      </c>
      <c r="AI59" s="221" t="s">
        <v>279</v>
      </c>
      <c r="AJ59" s="221" t="s">
        <v>279</v>
      </c>
      <c r="AK59" s="221" t="s">
        <v>279</v>
      </c>
      <c r="AL59" s="221" t="s">
        <v>279</v>
      </c>
      <c r="AM59" s="221" t="s">
        <v>279</v>
      </c>
      <c r="AN59" s="221" t="s">
        <v>279</v>
      </c>
      <c r="AO59" s="221" t="s">
        <v>279</v>
      </c>
      <c r="AP59" s="221" t="s">
        <v>279</v>
      </c>
      <c r="AQ59" s="221" t="s">
        <v>279</v>
      </c>
      <c r="AR59" s="221" t="s">
        <v>279</v>
      </c>
      <c r="AS59" s="221" t="s">
        <v>279</v>
      </c>
      <c r="AT59" s="221" t="s">
        <v>279</v>
      </c>
      <c r="AU59" s="221" t="s">
        <v>279</v>
      </c>
      <c r="AV59" s="221" t="s">
        <v>279</v>
      </c>
      <c r="AW59" s="221" t="s">
        <v>279</v>
      </c>
      <c r="AX59" s="221" t="s">
        <v>279</v>
      </c>
      <c r="AY59" s="221" t="s">
        <v>279</v>
      </c>
      <c r="AZ59" s="221" t="s">
        <v>279</v>
      </c>
      <c r="BA59" s="221" t="s">
        <v>279</v>
      </c>
      <c r="BB59" s="221" t="s">
        <v>279</v>
      </c>
      <c r="BC59" s="221" t="s">
        <v>279</v>
      </c>
      <c r="BD59" s="221" t="s">
        <v>279</v>
      </c>
    </row>
    <row r="60" spans="1:56">
      <c r="A60" s="388"/>
      <c r="B60" s="340" t="s">
        <v>200</v>
      </c>
      <c r="C60" s="221">
        <v>1</v>
      </c>
      <c r="D60" s="221">
        <v>1</v>
      </c>
      <c r="E60" s="221">
        <v>0</v>
      </c>
      <c r="F60" s="221">
        <v>1</v>
      </c>
      <c r="G60" s="221">
        <v>1</v>
      </c>
      <c r="H60" s="221">
        <v>1</v>
      </c>
      <c r="I60" s="221">
        <v>1</v>
      </c>
      <c r="J60" s="221">
        <v>1</v>
      </c>
      <c r="K60" s="221">
        <v>1</v>
      </c>
      <c r="L60" s="221">
        <v>1</v>
      </c>
      <c r="M60" s="221">
        <v>1</v>
      </c>
      <c r="N60" s="221">
        <v>1</v>
      </c>
      <c r="O60" s="221">
        <v>1</v>
      </c>
      <c r="P60" s="221">
        <v>1</v>
      </c>
      <c r="Q60" s="221">
        <v>1</v>
      </c>
      <c r="R60" s="221">
        <v>1</v>
      </c>
      <c r="S60" s="221">
        <v>1</v>
      </c>
      <c r="T60" s="221">
        <v>1</v>
      </c>
      <c r="U60" s="221">
        <v>1</v>
      </c>
      <c r="V60" s="221">
        <v>1</v>
      </c>
      <c r="W60" s="221">
        <v>1</v>
      </c>
      <c r="X60" s="221">
        <v>1</v>
      </c>
      <c r="Y60" s="221">
        <v>1</v>
      </c>
      <c r="Z60" s="221">
        <v>1</v>
      </c>
      <c r="AA60" s="221">
        <v>0</v>
      </c>
      <c r="AB60" s="221">
        <v>1</v>
      </c>
      <c r="AC60" s="221">
        <v>1</v>
      </c>
      <c r="AD60" s="221">
        <v>1</v>
      </c>
      <c r="AE60" s="221">
        <v>1</v>
      </c>
      <c r="AF60" s="221">
        <v>1</v>
      </c>
      <c r="AG60" s="221">
        <v>1</v>
      </c>
      <c r="AH60" s="221">
        <v>1</v>
      </c>
      <c r="AI60" s="221">
        <v>0</v>
      </c>
      <c r="AJ60" s="221">
        <v>1</v>
      </c>
      <c r="AK60" s="221">
        <v>1</v>
      </c>
      <c r="AL60" s="221">
        <v>1</v>
      </c>
      <c r="AM60" s="221">
        <v>0</v>
      </c>
      <c r="AN60" s="221">
        <v>0</v>
      </c>
      <c r="AO60" s="221">
        <v>1</v>
      </c>
      <c r="AP60" s="221">
        <v>1</v>
      </c>
      <c r="AQ60" s="221">
        <v>1</v>
      </c>
      <c r="AR60" s="221">
        <v>1</v>
      </c>
      <c r="AS60" s="221">
        <v>1</v>
      </c>
      <c r="AT60" s="221">
        <v>1</v>
      </c>
      <c r="AU60" s="221">
        <v>0</v>
      </c>
      <c r="AV60" s="221">
        <v>0</v>
      </c>
      <c r="AW60" s="221">
        <v>1</v>
      </c>
      <c r="AX60" s="221">
        <v>1</v>
      </c>
      <c r="AY60" s="221">
        <v>1</v>
      </c>
      <c r="AZ60" s="221">
        <v>1</v>
      </c>
      <c r="BA60" s="221">
        <v>1</v>
      </c>
      <c r="BB60" s="221">
        <v>1</v>
      </c>
      <c r="BC60" s="221">
        <v>1</v>
      </c>
      <c r="BD60" s="221">
        <v>1</v>
      </c>
    </row>
    <row r="61" spans="1:56">
      <c r="A61" s="388"/>
      <c r="B61" s="343" t="s">
        <v>303</v>
      </c>
      <c r="C61" s="221">
        <v>1</v>
      </c>
      <c r="D61" s="221">
        <v>1</v>
      </c>
      <c r="E61" s="221">
        <v>1</v>
      </c>
      <c r="F61" s="221">
        <v>1</v>
      </c>
      <c r="G61" s="221">
        <v>1</v>
      </c>
      <c r="H61" s="221">
        <v>1</v>
      </c>
      <c r="I61" s="221">
        <v>1</v>
      </c>
      <c r="J61" s="221">
        <v>1</v>
      </c>
      <c r="K61" s="221">
        <v>1</v>
      </c>
      <c r="L61" s="221">
        <v>1</v>
      </c>
      <c r="M61" s="221">
        <v>1</v>
      </c>
      <c r="N61" s="221">
        <v>1</v>
      </c>
      <c r="O61" s="221">
        <v>1</v>
      </c>
      <c r="P61" s="221">
        <v>1</v>
      </c>
      <c r="Q61" s="221">
        <v>1</v>
      </c>
      <c r="R61" s="221">
        <v>1</v>
      </c>
      <c r="S61" s="221">
        <v>1</v>
      </c>
      <c r="T61" s="221">
        <v>1</v>
      </c>
      <c r="U61" s="221">
        <v>1</v>
      </c>
      <c r="V61" s="221">
        <v>1</v>
      </c>
      <c r="W61" s="221">
        <v>1</v>
      </c>
      <c r="X61" s="221">
        <v>1</v>
      </c>
      <c r="Y61" s="221">
        <v>1</v>
      </c>
      <c r="Z61" s="221">
        <v>1</v>
      </c>
      <c r="AA61" s="221">
        <v>1</v>
      </c>
      <c r="AB61" s="221">
        <v>1</v>
      </c>
      <c r="AC61" s="221">
        <v>1</v>
      </c>
      <c r="AD61" s="221">
        <v>1</v>
      </c>
      <c r="AE61" s="221">
        <v>1</v>
      </c>
      <c r="AF61" s="221">
        <v>1</v>
      </c>
      <c r="AG61" s="221">
        <v>0</v>
      </c>
      <c r="AH61" s="221">
        <v>1</v>
      </c>
      <c r="AI61" s="221">
        <v>1</v>
      </c>
      <c r="AJ61" s="221">
        <v>1</v>
      </c>
      <c r="AK61" s="221">
        <v>0</v>
      </c>
      <c r="AL61" s="221">
        <v>0</v>
      </c>
      <c r="AM61" s="221">
        <v>1</v>
      </c>
      <c r="AN61" s="221">
        <v>1</v>
      </c>
      <c r="AO61" s="221">
        <v>1</v>
      </c>
      <c r="AP61" s="221">
        <v>0</v>
      </c>
      <c r="AQ61" s="221">
        <v>1</v>
      </c>
      <c r="AR61" s="221">
        <v>1</v>
      </c>
      <c r="AS61" s="221">
        <v>0</v>
      </c>
      <c r="AT61" s="221">
        <v>1</v>
      </c>
      <c r="AU61" s="221">
        <v>0</v>
      </c>
      <c r="AV61" s="221">
        <v>1</v>
      </c>
      <c r="AW61" s="221">
        <v>1</v>
      </c>
      <c r="AX61" s="221">
        <v>0</v>
      </c>
      <c r="AY61" s="221">
        <v>1</v>
      </c>
      <c r="AZ61" s="221">
        <v>1</v>
      </c>
      <c r="BA61" s="221">
        <v>1</v>
      </c>
      <c r="BB61" s="221">
        <v>1</v>
      </c>
      <c r="BC61" s="221">
        <v>0</v>
      </c>
      <c r="BD61" s="221">
        <v>1</v>
      </c>
    </row>
    <row r="62" spans="1:56" ht="15" customHeight="1">
      <c r="A62" s="388"/>
      <c r="B62" s="340" t="s">
        <v>199</v>
      </c>
      <c r="C62" s="221">
        <v>1</v>
      </c>
      <c r="D62" s="221">
        <v>1</v>
      </c>
      <c r="E62" s="221">
        <v>1</v>
      </c>
      <c r="F62" s="221">
        <v>1</v>
      </c>
      <c r="G62" s="221">
        <v>1</v>
      </c>
      <c r="H62" s="221">
        <v>1</v>
      </c>
      <c r="I62" s="221">
        <v>1</v>
      </c>
      <c r="J62" s="221">
        <v>1</v>
      </c>
      <c r="K62" s="221">
        <v>1</v>
      </c>
      <c r="L62" s="221">
        <v>1</v>
      </c>
      <c r="M62" s="221">
        <v>1</v>
      </c>
      <c r="N62" s="221">
        <v>1</v>
      </c>
      <c r="O62" s="221">
        <v>1</v>
      </c>
      <c r="P62" s="221">
        <v>1</v>
      </c>
      <c r="Q62" s="221">
        <v>1</v>
      </c>
      <c r="R62" s="221">
        <v>1</v>
      </c>
      <c r="S62" s="221">
        <v>1</v>
      </c>
      <c r="T62" s="221">
        <v>1</v>
      </c>
      <c r="U62" s="221">
        <v>1</v>
      </c>
      <c r="V62" s="221">
        <v>1</v>
      </c>
      <c r="W62" s="221">
        <v>1</v>
      </c>
      <c r="X62" s="221">
        <v>1</v>
      </c>
      <c r="Y62" s="221">
        <v>1</v>
      </c>
      <c r="Z62" s="221">
        <v>1</v>
      </c>
      <c r="AA62" s="221">
        <v>1</v>
      </c>
      <c r="AB62" s="221">
        <v>1</v>
      </c>
      <c r="AC62" s="221">
        <v>1</v>
      </c>
      <c r="AD62" s="221">
        <v>1</v>
      </c>
      <c r="AE62" s="221">
        <v>1</v>
      </c>
      <c r="AF62" s="221">
        <v>1</v>
      </c>
      <c r="AG62" s="221">
        <v>1</v>
      </c>
      <c r="AH62" s="221">
        <v>1</v>
      </c>
      <c r="AI62" s="221">
        <v>1</v>
      </c>
      <c r="AJ62" s="221">
        <v>0</v>
      </c>
      <c r="AK62" s="221">
        <v>1</v>
      </c>
      <c r="AL62" s="221">
        <v>1</v>
      </c>
      <c r="AM62" s="221">
        <v>1</v>
      </c>
      <c r="AN62" s="221">
        <v>1</v>
      </c>
      <c r="AO62" s="221">
        <v>0</v>
      </c>
      <c r="AP62" s="221">
        <v>1</v>
      </c>
      <c r="AQ62" s="221">
        <v>1</v>
      </c>
      <c r="AR62" s="221">
        <v>1</v>
      </c>
      <c r="AS62" s="221">
        <v>1</v>
      </c>
      <c r="AT62" s="221">
        <v>1</v>
      </c>
      <c r="AU62" s="221">
        <v>1</v>
      </c>
      <c r="AV62" s="221">
        <v>1</v>
      </c>
      <c r="AW62" s="221">
        <v>1</v>
      </c>
      <c r="AX62" s="221">
        <v>0</v>
      </c>
      <c r="AY62" s="221">
        <v>1</v>
      </c>
      <c r="AZ62" s="221">
        <v>1</v>
      </c>
      <c r="BA62" s="221">
        <v>1</v>
      </c>
      <c r="BB62" s="221">
        <v>1</v>
      </c>
      <c r="BC62" s="221">
        <v>1</v>
      </c>
      <c r="BD62" s="221">
        <v>1</v>
      </c>
    </row>
    <row r="63" spans="1:56" ht="15.75" customHeight="1">
      <c r="A63" s="388"/>
      <c r="B63" s="340" t="s">
        <v>197</v>
      </c>
      <c r="C63" s="221">
        <v>0</v>
      </c>
      <c r="D63" s="221">
        <v>0</v>
      </c>
      <c r="E63" s="221">
        <v>0</v>
      </c>
      <c r="F63" s="221">
        <v>0</v>
      </c>
      <c r="G63" s="221">
        <v>0</v>
      </c>
      <c r="H63" s="221">
        <v>0</v>
      </c>
      <c r="I63" s="221">
        <v>0</v>
      </c>
      <c r="J63" s="221">
        <v>0</v>
      </c>
      <c r="K63" s="221">
        <v>0</v>
      </c>
      <c r="L63" s="221">
        <v>0</v>
      </c>
      <c r="M63" s="221">
        <v>1</v>
      </c>
      <c r="N63" s="221">
        <v>1</v>
      </c>
      <c r="O63" s="221">
        <v>1</v>
      </c>
      <c r="P63" s="221">
        <v>1</v>
      </c>
      <c r="Q63" s="221">
        <v>0</v>
      </c>
      <c r="R63" s="221">
        <v>1</v>
      </c>
      <c r="S63" s="221">
        <v>1</v>
      </c>
      <c r="T63" s="221">
        <v>1</v>
      </c>
      <c r="U63" s="221">
        <v>1</v>
      </c>
      <c r="V63" s="221">
        <v>1</v>
      </c>
      <c r="W63" s="221">
        <v>1</v>
      </c>
      <c r="X63" s="221">
        <v>1</v>
      </c>
      <c r="Y63" s="221" t="s">
        <v>279</v>
      </c>
      <c r="Z63" s="221" t="s">
        <v>279</v>
      </c>
      <c r="AA63" s="221" t="s">
        <v>279</v>
      </c>
      <c r="AB63" s="221" t="s">
        <v>279</v>
      </c>
      <c r="AC63" s="221" t="s">
        <v>279</v>
      </c>
      <c r="AD63" s="221" t="s">
        <v>279</v>
      </c>
      <c r="AE63" s="221" t="s">
        <v>279</v>
      </c>
      <c r="AF63" s="221" t="s">
        <v>279</v>
      </c>
      <c r="AG63" s="221" t="s">
        <v>279</v>
      </c>
      <c r="AH63" s="221" t="s">
        <v>279</v>
      </c>
      <c r="AI63" s="221" t="s">
        <v>279</v>
      </c>
      <c r="AJ63" s="221" t="s">
        <v>279</v>
      </c>
      <c r="AK63" s="221" t="s">
        <v>279</v>
      </c>
      <c r="AL63" s="221" t="s">
        <v>279</v>
      </c>
      <c r="AM63" s="221" t="s">
        <v>279</v>
      </c>
      <c r="AN63" s="221" t="s">
        <v>279</v>
      </c>
      <c r="AO63" s="221" t="s">
        <v>279</v>
      </c>
      <c r="AP63" s="221" t="s">
        <v>279</v>
      </c>
      <c r="AQ63" s="221" t="s">
        <v>279</v>
      </c>
      <c r="AR63" s="221" t="s">
        <v>279</v>
      </c>
      <c r="AS63" s="221" t="s">
        <v>279</v>
      </c>
      <c r="AT63" s="221" t="s">
        <v>279</v>
      </c>
      <c r="AU63" s="221" t="s">
        <v>279</v>
      </c>
      <c r="AV63" s="221" t="s">
        <v>279</v>
      </c>
      <c r="AW63" s="221" t="s">
        <v>279</v>
      </c>
      <c r="AX63" s="221" t="s">
        <v>279</v>
      </c>
      <c r="AY63" s="221" t="s">
        <v>279</v>
      </c>
      <c r="AZ63" s="221" t="s">
        <v>279</v>
      </c>
      <c r="BA63" s="221" t="s">
        <v>279</v>
      </c>
      <c r="BB63" s="221" t="s">
        <v>279</v>
      </c>
      <c r="BC63" s="221" t="s">
        <v>279</v>
      </c>
      <c r="BD63" s="221" t="s">
        <v>279</v>
      </c>
    </row>
    <row r="64" spans="1:56">
      <c r="A64" s="222"/>
    </row>
    <row r="65" spans="1:56">
      <c r="A65" s="389" t="s">
        <v>281</v>
      </c>
      <c r="B65" s="340" t="s">
        <v>133</v>
      </c>
      <c r="C65" s="220">
        <f t="shared" ref="C65:AU65" si="0">AVERAGE(C6:C37)*100</f>
        <v>94.73684210526315</v>
      </c>
      <c r="D65" s="220">
        <f t="shared" si="0"/>
        <v>100</v>
      </c>
      <c r="E65" s="220">
        <f t="shared" si="0"/>
        <v>94.73684210526315</v>
      </c>
      <c r="F65" s="220">
        <f t="shared" si="0"/>
        <v>89.473684210526315</v>
      </c>
      <c r="G65" s="220">
        <f t="shared" si="0"/>
        <v>94.73684210526315</v>
      </c>
      <c r="H65" s="220">
        <f t="shared" si="0"/>
        <v>94.73684210526315</v>
      </c>
      <c r="I65" s="220">
        <f t="shared" si="0"/>
        <v>100</v>
      </c>
      <c r="J65" s="220">
        <f t="shared" si="0"/>
        <v>89.473684210526315</v>
      </c>
      <c r="K65" s="220">
        <f t="shared" si="0"/>
        <v>90.476190476190482</v>
      </c>
      <c r="L65" s="220">
        <f t="shared" si="0"/>
        <v>85.714285714285708</v>
      </c>
      <c r="M65" s="220">
        <f t="shared" si="0"/>
        <v>91.304347826086953</v>
      </c>
      <c r="N65" s="220">
        <f t="shared" si="0"/>
        <v>91.304347826086953</v>
      </c>
      <c r="O65" s="220">
        <f t="shared" si="0"/>
        <v>86.956521739130437</v>
      </c>
      <c r="P65" s="220">
        <f t="shared" si="0"/>
        <v>86.956521739130437</v>
      </c>
      <c r="Q65" s="220">
        <f t="shared" si="0"/>
        <v>73.91304347826086</v>
      </c>
      <c r="R65" s="220">
        <f t="shared" si="0"/>
        <v>95.652173913043484</v>
      </c>
      <c r="S65" s="220">
        <f t="shared" si="0"/>
        <v>100</v>
      </c>
      <c r="T65" s="220">
        <f t="shared" si="0"/>
        <v>81.818181818181827</v>
      </c>
      <c r="U65" s="220">
        <f t="shared" si="0"/>
        <v>90.909090909090907</v>
      </c>
      <c r="V65" s="220">
        <f t="shared" si="0"/>
        <v>77.272727272727266</v>
      </c>
      <c r="W65" s="220">
        <f t="shared" si="0"/>
        <v>75</v>
      </c>
      <c r="X65" s="220">
        <f t="shared" si="0"/>
        <v>75</v>
      </c>
      <c r="Y65" s="220">
        <f t="shared" si="0"/>
        <v>65.217391304347828</v>
      </c>
      <c r="Z65" s="220">
        <f t="shared" si="0"/>
        <v>52.173913043478258</v>
      </c>
      <c r="AA65" s="220">
        <f t="shared" si="0"/>
        <v>53.846153846153847</v>
      </c>
      <c r="AB65" s="220">
        <f t="shared" si="0"/>
        <v>69.230769230769226</v>
      </c>
      <c r="AC65" s="220">
        <f t="shared" si="0"/>
        <v>57.692307692307686</v>
      </c>
      <c r="AD65" s="220">
        <f t="shared" si="0"/>
        <v>57.692307692307686</v>
      </c>
      <c r="AE65" s="220">
        <f t="shared" si="0"/>
        <v>61.53846153846154</v>
      </c>
      <c r="AF65" s="220">
        <f t="shared" si="0"/>
        <v>73.076923076923066</v>
      </c>
      <c r="AG65" s="220">
        <f t="shared" si="0"/>
        <v>57.692307692307686</v>
      </c>
      <c r="AH65" s="220">
        <f t="shared" si="0"/>
        <v>61.53846153846154</v>
      </c>
      <c r="AI65" s="220">
        <f t="shared" si="0"/>
        <v>61.53846153846154</v>
      </c>
      <c r="AJ65" s="220">
        <f t="shared" si="0"/>
        <v>65.384615384615387</v>
      </c>
      <c r="AK65" s="220">
        <f t="shared" si="0"/>
        <v>69.230769230769226</v>
      </c>
      <c r="AL65" s="220">
        <f t="shared" si="0"/>
        <v>44</v>
      </c>
      <c r="AM65" s="220">
        <f t="shared" si="0"/>
        <v>60</v>
      </c>
      <c r="AN65" s="220">
        <f t="shared" si="0"/>
        <v>60</v>
      </c>
      <c r="AO65" s="220">
        <f t="shared" si="0"/>
        <v>48</v>
      </c>
      <c r="AP65" s="220">
        <f t="shared" si="0"/>
        <v>60</v>
      </c>
      <c r="AQ65" s="220">
        <f t="shared" si="0"/>
        <v>62.5</v>
      </c>
      <c r="AR65" s="220">
        <f t="shared" si="0"/>
        <v>60</v>
      </c>
      <c r="AS65" s="220">
        <f t="shared" si="0"/>
        <v>52</v>
      </c>
      <c r="AT65" s="220">
        <f t="shared" si="0"/>
        <v>48</v>
      </c>
      <c r="AU65" s="220">
        <f t="shared" si="0"/>
        <v>60</v>
      </c>
      <c r="AV65" s="220">
        <f t="shared" ref="AV65:AX65" si="1">AVERAGE(AV6:AV37)*100</f>
        <v>45.833333333333329</v>
      </c>
      <c r="AW65" s="220">
        <f t="shared" si="1"/>
        <v>45.833333333333329</v>
      </c>
      <c r="AX65" s="220">
        <f t="shared" si="1"/>
        <v>54.166666666666664</v>
      </c>
      <c r="AY65" s="220">
        <f t="shared" ref="AY65:AZ65" si="2">AVERAGE(AY6:AY37)*100</f>
        <v>50</v>
      </c>
      <c r="AZ65" s="220">
        <f t="shared" si="2"/>
        <v>66.666666666666657</v>
      </c>
      <c r="BA65" s="220">
        <f t="shared" ref="BA65:BB65" si="3">AVERAGE(BA6:BA37)*100</f>
        <v>83.333333333333343</v>
      </c>
      <c r="BB65" s="220">
        <f t="shared" si="3"/>
        <v>70.833333333333343</v>
      </c>
      <c r="BC65" s="220">
        <f>AVERAGE(BC6:BC37)*100</f>
        <v>66.666666666666657</v>
      </c>
      <c r="BD65" s="220">
        <f>AVERAGE(BD6:BD37)*100</f>
        <v>62.5</v>
      </c>
    </row>
    <row r="66" spans="1:56">
      <c r="A66" s="389"/>
      <c r="B66" s="340" t="s">
        <v>1</v>
      </c>
      <c r="C66" s="220">
        <f t="shared" ref="C66:AU66" si="4">AVERAGE(C39:C55)*100</f>
        <v>81.818181818181827</v>
      </c>
      <c r="D66" s="220">
        <f t="shared" si="4"/>
        <v>72.727272727272734</v>
      </c>
      <c r="E66" s="220">
        <f t="shared" si="4"/>
        <v>100</v>
      </c>
      <c r="F66" s="220">
        <f t="shared" si="4"/>
        <v>72.727272727272734</v>
      </c>
      <c r="G66" s="220">
        <f t="shared" si="4"/>
        <v>72.727272727272734</v>
      </c>
      <c r="H66" s="220">
        <f t="shared" si="4"/>
        <v>81.818181818181827</v>
      </c>
      <c r="I66" s="220">
        <f t="shared" si="4"/>
        <v>100</v>
      </c>
      <c r="J66" s="220">
        <f t="shared" si="4"/>
        <v>90.909090909090907</v>
      </c>
      <c r="K66" s="220">
        <f t="shared" si="4"/>
        <v>90.909090909090907</v>
      </c>
      <c r="L66" s="220">
        <f t="shared" si="4"/>
        <v>100</v>
      </c>
      <c r="M66" s="220">
        <f t="shared" si="4"/>
        <v>100</v>
      </c>
      <c r="N66" s="220">
        <f t="shared" si="4"/>
        <v>100</v>
      </c>
      <c r="O66" s="220">
        <f t="shared" si="4"/>
        <v>100</v>
      </c>
      <c r="P66" s="220">
        <f t="shared" si="4"/>
        <v>100</v>
      </c>
      <c r="Q66" s="220">
        <f t="shared" si="4"/>
        <v>81.818181818181827</v>
      </c>
      <c r="R66" s="220">
        <f t="shared" si="4"/>
        <v>84.615384615384613</v>
      </c>
      <c r="S66" s="220">
        <f t="shared" si="4"/>
        <v>92.307692307692307</v>
      </c>
      <c r="T66" s="220">
        <f t="shared" si="4"/>
        <v>92.307692307692307</v>
      </c>
      <c r="U66" s="220">
        <f t="shared" si="4"/>
        <v>100</v>
      </c>
      <c r="V66" s="220">
        <f t="shared" si="4"/>
        <v>100</v>
      </c>
      <c r="W66" s="220">
        <f t="shared" si="4"/>
        <v>76.923076923076934</v>
      </c>
      <c r="X66" s="220">
        <f t="shared" si="4"/>
        <v>78.571428571428569</v>
      </c>
      <c r="Y66" s="220">
        <f t="shared" si="4"/>
        <v>80</v>
      </c>
      <c r="Z66" s="220">
        <f t="shared" si="4"/>
        <v>53.333333333333336</v>
      </c>
      <c r="AA66" s="220">
        <f t="shared" si="4"/>
        <v>66.666666666666657</v>
      </c>
      <c r="AB66" s="220">
        <f t="shared" si="4"/>
        <v>86.666666666666671</v>
      </c>
      <c r="AC66" s="220">
        <f t="shared" si="4"/>
        <v>86.666666666666671</v>
      </c>
      <c r="AD66" s="220">
        <f t="shared" si="4"/>
        <v>66.666666666666657</v>
      </c>
      <c r="AE66" s="220">
        <f t="shared" si="4"/>
        <v>66.666666666666657</v>
      </c>
      <c r="AF66" s="220">
        <f t="shared" si="4"/>
        <v>66.666666666666657</v>
      </c>
      <c r="AG66" s="220">
        <f t="shared" si="4"/>
        <v>50</v>
      </c>
      <c r="AH66" s="220">
        <f t="shared" si="4"/>
        <v>62.5</v>
      </c>
      <c r="AI66" s="220">
        <f t="shared" si="4"/>
        <v>62.5</v>
      </c>
      <c r="AJ66" s="220">
        <f t="shared" si="4"/>
        <v>62.5</v>
      </c>
      <c r="AK66" s="220">
        <f t="shared" si="4"/>
        <v>56.25</v>
      </c>
      <c r="AL66" s="220">
        <f t="shared" si="4"/>
        <v>46.153846153846153</v>
      </c>
      <c r="AM66" s="220">
        <f t="shared" si="4"/>
        <v>69.230769230769226</v>
      </c>
      <c r="AN66" s="220">
        <f t="shared" si="4"/>
        <v>69.230769230769226</v>
      </c>
      <c r="AO66" s="220">
        <f t="shared" si="4"/>
        <v>69.230769230769226</v>
      </c>
      <c r="AP66" s="220">
        <f t="shared" si="4"/>
        <v>61.53846153846154</v>
      </c>
      <c r="AQ66" s="220">
        <f t="shared" si="4"/>
        <v>61.53846153846154</v>
      </c>
      <c r="AR66" s="220">
        <f t="shared" si="4"/>
        <v>50</v>
      </c>
      <c r="AS66" s="220">
        <f t="shared" si="4"/>
        <v>66.666666666666657</v>
      </c>
      <c r="AT66" s="220">
        <f t="shared" si="4"/>
        <v>50</v>
      </c>
      <c r="AU66" s="220">
        <f t="shared" si="4"/>
        <v>58.333333333333336</v>
      </c>
      <c r="AV66" s="220">
        <f t="shared" ref="AV66:AX66" si="5">AVERAGE(AV39:AV55)*100</f>
        <v>83.333333333333343</v>
      </c>
      <c r="AW66" s="220">
        <f t="shared" si="5"/>
        <v>81.818181818181827</v>
      </c>
      <c r="AX66" s="220">
        <f t="shared" si="5"/>
        <v>72.727272727272734</v>
      </c>
      <c r="AY66" s="220">
        <f t="shared" ref="AY66:AZ66" si="6">AVERAGE(AY39:AY55)*100</f>
        <v>70</v>
      </c>
      <c r="AZ66" s="220">
        <f t="shared" si="6"/>
        <v>90</v>
      </c>
      <c r="BA66" s="220">
        <f t="shared" ref="BA66:BB66" si="7">AVERAGE(BA39:BA55)*100</f>
        <v>90</v>
      </c>
      <c r="BB66" s="220">
        <f t="shared" si="7"/>
        <v>70</v>
      </c>
      <c r="BC66" s="220">
        <f>AVERAGE(BC39:BC55)*100</f>
        <v>60</v>
      </c>
      <c r="BD66" s="220">
        <f>AVERAGE(BD39:BD55)*100</f>
        <v>90</v>
      </c>
    </row>
    <row r="67" spans="1:56">
      <c r="A67" s="389"/>
      <c r="B67" s="340" t="s">
        <v>51</v>
      </c>
      <c r="C67" s="220">
        <f t="shared" ref="C67:AU67" si="8">AVERAGE(C57:C63)*100</f>
        <v>85.714285714285708</v>
      </c>
      <c r="D67" s="220">
        <f t="shared" si="8"/>
        <v>85.714285714285708</v>
      </c>
      <c r="E67" s="220">
        <f t="shared" si="8"/>
        <v>71.428571428571431</v>
      </c>
      <c r="F67" s="220">
        <f t="shared" si="8"/>
        <v>85.714285714285708</v>
      </c>
      <c r="G67" s="220">
        <f t="shared" si="8"/>
        <v>85.714285714285708</v>
      </c>
      <c r="H67" s="220">
        <f t="shared" si="8"/>
        <v>85.714285714285708</v>
      </c>
      <c r="I67" s="220">
        <f t="shared" si="8"/>
        <v>85.714285714285708</v>
      </c>
      <c r="J67" s="220">
        <f t="shared" si="8"/>
        <v>71.428571428571431</v>
      </c>
      <c r="K67" s="220">
        <f t="shared" si="8"/>
        <v>85.714285714285708</v>
      </c>
      <c r="L67" s="220">
        <f t="shared" si="8"/>
        <v>85.714285714285708</v>
      </c>
      <c r="M67" s="220">
        <f t="shared" si="8"/>
        <v>100</v>
      </c>
      <c r="N67" s="220">
        <f t="shared" si="8"/>
        <v>100</v>
      </c>
      <c r="O67" s="220">
        <f t="shared" si="8"/>
        <v>100</v>
      </c>
      <c r="P67" s="220">
        <f t="shared" si="8"/>
        <v>100</v>
      </c>
      <c r="Q67" s="220">
        <f t="shared" si="8"/>
        <v>71.428571428571431</v>
      </c>
      <c r="R67" s="220">
        <f t="shared" si="8"/>
        <v>100</v>
      </c>
      <c r="S67" s="220">
        <f t="shared" si="8"/>
        <v>100</v>
      </c>
      <c r="T67" s="220">
        <f t="shared" si="8"/>
        <v>100</v>
      </c>
      <c r="U67" s="220">
        <f t="shared" si="8"/>
        <v>100</v>
      </c>
      <c r="V67" s="220">
        <f t="shared" si="8"/>
        <v>100</v>
      </c>
      <c r="W67" s="220">
        <f t="shared" si="8"/>
        <v>100</v>
      </c>
      <c r="X67" s="220">
        <f t="shared" si="8"/>
        <v>83.333333333333343</v>
      </c>
      <c r="Y67" s="220">
        <f t="shared" si="8"/>
        <v>100</v>
      </c>
      <c r="Z67" s="220">
        <f t="shared" si="8"/>
        <v>80</v>
      </c>
      <c r="AA67" s="220">
        <f t="shared" si="8"/>
        <v>80</v>
      </c>
      <c r="AB67" s="220">
        <f t="shared" si="8"/>
        <v>100</v>
      </c>
      <c r="AC67" s="220">
        <f t="shared" si="8"/>
        <v>100</v>
      </c>
      <c r="AD67" s="220">
        <f t="shared" si="8"/>
        <v>100</v>
      </c>
      <c r="AE67" s="220">
        <f t="shared" si="8"/>
        <v>100</v>
      </c>
      <c r="AF67" s="220">
        <f t="shared" si="8"/>
        <v>100</v>
      </c>
      <c r="AG67" s="220">
        <f t="shared" si="8"/>
        <v>80</v>
      </c>
      <c r="AH67" s="220">
        <f t="shared" si="8"/>
        <v>100</v>
      </c>
      <c r="AI67" s="220">
        <f t="shared" si="8"/>
        <v>80</v>
      </c>
      <c r="AJ67" s="220">
        <f t="shared" si="8"/>
        <v>80</v>
      </c>
      <c r="AK67" s="220">
        <f t="shared" si="8"/>
        <v>60</v>
      </c>
      <c r="AL67" s="220">
        <f t="shared" si="8"/>
        <v>80</v>
      </c>
      <c r="AM67" s="220">
        <f t="shared" si="8"/>
        <v>80</v>
      </c>
      <c r="AN67" s="220">
        <f t="shared" si="8"/>
        <v>80</v>
      </c>
      <c r="AO67" s="220">
        <f t="shared" si="8"/>
        <v>80</v>
      </c>
      <c r="AP67" s="220">
        <f t="shared" si="8"/>
        <v>80</v>
      </c>
      <c r="AQ67" s="220">
        <f t="shared" si="8"/>
        <v>100</v>
      </c>
      <c r="AR67" s="220">
        <f t="shared" si="8"/>
        <v>100</v>
      </c>
      <c r="AS67" s="220">
        <f t="shared" si="8"/>
        <v>80</v>
      </c>
      <c r="AT67" s="220">
        <f t="shared" si="8"/>
        <v>80</v>
      </c>
      <c r="AU67" s="220">
        <f t="shared" si="8"/>
        <v>40</v>
      </c>
      <c r="AV67" s="220">
        <f t="shared" ref="AV67:AX67" si="9">AVERAGE(AV57:AV63)*100</f>
        <v>80</v>
      </c>
      <c r="AW67" s="220">
        <f t="shared" si="9"/>
        <v>60</v>
      </c>
      <c r="AX67" s="220">
        <f t="shared" si="9"/>
        <v>60</v>
      </c>
      <c r="AY67" s="220">
        <f t="shared" ref="AY67:AZ67" si="10">AVERAGE(AY57:AY63)*100</f>
        <v>80</v>
      </c>
      <c r="AZ67" s="220">
        <f t="shared" si="10"/>
        <v>80</v>
      </c>
      <c r="BA67" s="220">
        <f t="shared" ref="BA67:BB67" si="11">AVERAGE(BA57:BA63)*100</f>
        <v>80</v>
      </c>
      <c r="BB67" s="220">
        <f t="shared" si="11"/>
        <v>100</v>
      </c>
      <c r="BC67" s="220">
        <f>AVERAGE(BC57:BC63)*100</f>
        <v>80</v>
      </c>
      <c r="BD67" s="220">
        <f>AVERAGE(BD57:BD63)*100</f>
        <v>100</v>
      </c>
    </row>
    <row r="68" spans="1:56">
      <c r="A68" s="389"/>
      <c r="B68" s="340" t="s">
        <v>280</v>
      </c>
      <c r="C68" s="220">
        <f t="shared" ref="C68:AU68" si="12">AVERAGE(C57:C63,C39:C55,C6:C37)*100</f>
        <v>89.189189189189193</v>
      </c>
      <c r="D68" s="220">
        <f t="shared" si="12"/>
        <v>89.189189189189193</v>
      </c>
      <c r="E68" s="220">
        <f t="shared" si="12"/>
        <v>91.891891891891902</v>
      </c>
      <c r="F68" s="220">
        <f t="shared" si="12"/>
        <v>83.78378378378379</v>
      </c>
      <c r="G68" s="220">
        <f t="shared" si="12"/>
        <v>86.486486486486484</v>
      </c>
      <c r="H68" s="220">
        <f t="shared" si="12"/>
        <v>89.189189189189193</v>
      </c>
      <c r="I68" s="220">
        <f t="shared" si="12"/>
        <v>97.297297297297305</v>
      </c>
      <c r="J68" s="220">
        <f t="shared" si="12"/>
        <v>86.486486486486484</v>
      </c>
      <c r="K68" s="220">
        <f t="shared" si="12"/>
        <v>89.743589743589752</v>
      </c>
      <c r="L68" s="220">
        <f t="shared" si="12"/>
        <v>89.743589743589752</v>
      </c>
      <c r="M68" s="220">
        <f t="shared" si="12"/>
        <v>95.121951219512198</v>
      </c>
      <c r="N68" s="220">
        <f t="shared" si="12"/>
        <v>95.121951219512198</v>
      </c>
      <c r="O68" s="220">
        <f t="shared" si="12"/>
        <v>92.682926829268297</v>
      </c>
      <c r="P68" s="220">
        <f t="shared" si="12"/>
        <v>92.682926829268297</v>
      </c>
      <c r="Q68" s="220">
        <f t="shared" si="12"/>
        <v>75.609756097560975</v>
      </c>
      <c r="R68" s="220">
        <f t="shared" si="12"/>
        <v>93.023255813953483</v>
      </c>
      <c r="S68" s="220">
        <f t="shared" si="12"/>
        <v>97.61904761904762</v>
      </c>
      <c r="T68" s="220">
        <f t="shared" si="12"/>
        <v>88.095238095238088</v>
      </c>
      <c r="U68" s="220">
        <f t="shared" si="12"/>
        <v>95.238095238095227</v>
      </c>
      <c r="V68" s="220">
        <f t="shared" si="12"/>
        <v>88.095238095238088</v>
      </c>
      <c r="W68" s="220">
        <f t="shared" si="12"/>
        <v>79.069767441860463</v>
      </c>
      <c r="X68" s="220">
        <f t="shared" si="12"/>
        <v>77.272727272727266</v>
      </c>
      <c r="Y68" s="220">
        <f t="shared" si="12"/>
        <v>74.418604651162795</v>
      </c>
      <c r="Z68" s="220">
        <f t="shared" si="12"/>
        <v>55.813953488372093</v>
      </c>
      <c r="AA68" s="220">
        <f t="shared" si="12"/>
        <v>60.869565217391312</v>
      </c>
      <c r="AB68" s="220">
        <f t="shared" si="12"/>
        <v>78.260869565217391</v>
      </c>
      <c r="AC68" s="220">
        <f t="shared" si="12"/>
        <v>71.739130434782609</v>
      </c>
      <c r="AD68" s="220">
        <f t="shared" si="12"/>
        <v>65.217391304347828</v>
      </c>
      <c r="AE68" s="220">
        <f t="shared" si="12"/>
        <v>67.391304347826093</v>
      </c>
      <c r="AF68" s="220">
        <f t="shared" si="12"/>
        <v>73.91304347826086</v>
      </c>
      <c r="AG68" s="220">
        <f t="shared" si="12"/>
        <v>57.446808510638306</v>
      </c>
      <c r="AH68" s="220">
        <f t="shared" si="12"/>
        <v>65.957446808510639</v>
      </c>
      <c r="AI68" s="220">
        <f t="shared" si="12"/>
        <v>63.829787234042556</v>
      </c>
      <c r="AJ68" s="220">
        <f t="shared" si="12"/>
        <v>65.957446808510639</v>
      </c>
      <c r="AK68" s="220">
        <f t="shared" si="12"/>
        <v>63.829787234042556</v>
      </c>
      <c r="AL68" s="220">
        <f t="shared" si="12"/>
        <v>48.837209302325576</v>
      </c>
      <c r="AM68" s="220">
        <f t="shared" si="12"/>
        <v>65.116279069767444</v>
      </c>
      <c r="AN68" s="220">
        <f t="shared" si="12"/>
        <v>65.116279069767444</v>
      </c>
      <c r="AO68" s="220">
        <f t="shared" si="12"/>
        <v>58.139534883720934</v>
      </c>
      <c r="AP68" s="220">
        <f t="shared" si="12"/>
        <v>62.790697674418603</v>
      </c>
      <c r="AQ68" s="220">
        <f t="shared" si="12"/>
        <v>66.666666666666657</v>
      </c>
      <c r="AR68" s="220">
        <f t="shared" si="12"/>
        <v>61.904761904761905</v>
      </c>
      <c r="AS68" s="220">
        <f t="shared" si="12"/>
        <v>59.523809523809526</v>
      </c>
      <c r="AT68" s="220">
        <f t="shared" si="12"/>
        <v>52.380952380952387</v>
      </c>
      <c r="AU68" s="220">
        <f t="shared" si="12"/>
        <v>57.142857142857139</v>
      </c>
      <c r="AV68" s="220">
        <f t="shared" ref="AV68:AX68" si="13">AVERAGE(AV57:AV63,AV39:AV55,AV6:AV37)*100</f>
        <v>60.975609756097562</v>
      </c>
      <c r="AW68" s="220">
        <f t="shared" si="13"/>
        <v>57.499999999999993</v>
      </c>
      <c r="AX68" s="220">
        <f t="shared" si="13"/>
        <v>60</v>
      </c>
      <c r="AY68" s="220">
        <f t="shared" ref="AY68:AZ68" si="14">AVERAGE(AY57:AY63,AY39:AY55,AY6:AY37)*100</f>
        <v>58.974358974358978</v>
      </c>
      <c r="AZ68" s="220">
        <f t="shared" si="14"/>
        <v>74.358974358974365</v>
      </c>
      <c r="BA68" s="220">
        <f t="shared" ref="BA68:BB68" si="15">AVERAGE(BA57:BA63,BA39:BA55,BA6:BA37)*100</f>
        <v>84.615384615384613</v>
      </c>
      <c r="BB68" s="220">
        <f t="shared" si="15"/>
        <v>74.358974358974365</v>
      </c>
      <c r="BC68" s="220">
        <f>AVERAGE(BC57:BC63,BC39:BC55,BC6:BC37)*100</f>
        <v>66.666666666666657</v>
      </c>
      <c r="BD68" s="220">
        <f>AVERAGE(BD57:BD63,BD39:BD55,BD6:BD37)*100</f>
        <v>74.358974358974365</v>
      </c>
    </row>
  </sheetData>
  <mergeCells count="4">
    <mergeCell ref="A6:A37"/>
    <mergeCell ref="A39:A55"/>
    <mergeCell ref="A57:A63"/>
    <mergeCell ref="A65:A68"/>
  </mergeCells>
  <conditionalFormatting sqref="C47:AU63 C6:AU14 C16:AU34 C36:AU45 C35:AT35">
    <cfRule type="expression" dxfId="167" priority="178">
      <formula>EXACT(C6,1)</formula>
    </cfRule>
    <cfRule type="expression" dxfId="166" priority="179">
      <formula>EXACT(C6,0)</formula>
    </cfRule>
    <cfRule type="expression" dxfId="165" priority="180">
      <formula>EXACT(C6,"NA")</formula>
    </cfRule>
  </conditionalFormatting>
  <conditionalFormatting sqref="C46:AU46">
    <cfRule type="expression" dxfId="164" priority="175">
      <formula>EXACT(C46,1)</formula>
    </cfRule>
    <cfRule type="expression" dxfId="163" priority="176">
      <formula>EXACT(C46,0)</formula>
    </cfRule>
    <cfRule type="expression" dxfId="162" priority="177">
      <formula>EXACT(C46,"NA")</formula>
    </cfRule>
  </conditionalFormatting>
  <conditionalFormatting sqref="C15:AU15">
    <cfRule type="expression" dxfId="161" priority="172">
      <formula>EXACT(C15,1)</formula>
    </cfRule>
    <cfRule type="expression" dxfId="160" priority="173">
      <formula>EXACT(C15,0)</formula>
    </cfRule>
    <cfRule type="expression" dxfId="159" priority="174">
      <formula>EXACT(C15,"NA")</formula>
    </cfRule>
  </conditionalFormatting>
  <conditionalFormatting sqref="AV47:AV63 AV6:AV14 AV16:AV34 AV36:AV45">
    <cfRule type="expression" dxfId="158" priority="169">
      <formula>EXACT(AV6,1)</formula>
    </cfRule>
    <cfRule type="expression" dxfId="157" priority="170">
      <formula>EXACT(AV6,0)</formula>
    </cfRule>
    <cfRule type="expression" dxfId="156" priority="171">
      <formula>EXACT(AV6,"NA")</formula>
    </cfRule>
  </conditionalFormatting>
  <conditionalFormatting sqref="AV46">
    <cfRule type="expression" dxfId="155" priority="166">
      <formula>EXACT(AV46,1)</formula>
    </cfRule>
    <cfRule type="expression" dxfId="154" priority="167">
      <formula>EXACT(AV46,0)</formula>
    </cfRule>
    <cfRule type="expression" dxfId="153" priority="168">
      <formula>EXACT(AV46,"NA")</formula>
    </cfRule>
  </conditionalFormatting>
  <conditionalFormatting sqref="AV15">
    <cfRule type="expression" dxfId="152" priority="163">
      <formula>EXACT(AV15,1)</formula>
    </cfRule>
    <cfRule type="expression" dxfId="151" priority="164">
      <formula>EXACT(AV15,0)</formula>
    </cfRule>
    <cfRule type="expression" dxfId="150" priority="165">
      <formula>EXACT(AV15,"NA")</formula>
    </cfRule>
  </conditionalFormatting>
  <conditionalFormatting sqref="AW42">
    <cfRule type="expression" dxfId="149" priority="151">
      <formula>EXACT(AW42,1)</formula>
    </cfRule>
    <cfRule type="expression" dxfId="148" priority="152">
      <formula>EXACT(AW42,0)</formula>
    </cfRule>
    <cfRule type="expression" dxfId="147" priority="153">
      <formula>EXACT(AW42,"NA")</formula>
    </cfRule>
  </conditionalFormatting>
  <conditionalFormatting sqref="AW47:AW63 AW6:AW14 AW16:AW34 AW36:AW45">
    <cfRule type="expression" dxfId="146" priority="148">
      <formula>EXACT(AW6,1)</formula>
    </cfRule>
    <cfRule type="expression" dxfId="145" priority="149">
      <formula>EXACT(AW6,0)</formula>
    </cfRule>
    <cfRule type="expression" dxfId="144" priority="150">
      <formula>EXACT(AW6,"NA")</formula>
    </cfRule>
  </conditionalFormatting>
  <conditionalFormatting sqref="AW46">
    <cfRule type="expression" dxfId="143" priority="145">
      <formula>EXACT(AW46,1)</formula>
    </cfRule>
    <cfRule type="expression" dxfId="142" priority="146">
      <formula>EXACT(AW46,0)</formula>
    </cfRule>
    <cfRule type="expression" dxfId="141" priority="147">
      <formula>EXACT(AW46,"NA")</formula>
    </cfRule>
  </conditionalFormatting>
  <conditionalFormatting sqref="AW15">
    <cfRule type="expression" dxfId="140" priority="142">
      <formula>EXACT(AW15,1)</formula>
    </cfRule>
    <cfRule type="expression" dxfId="139" priority="143">
      <formula>EXACT(AW15,0)</formula>
    </cfRule>
    <cfRule type="expression" dxfId="138" priority="144">
      <formula>EXACT(AW15,"NA")</formula>
    </cfRule>
  </conditionalFormatting>
  <conditionalFormatting sqref="AX42">
    <cfRule type="expression" dxfId="137" priority="139">
      <formula>EXACT(AX42,1)</formula>
    </cfRule>
    <cfRule type="expression" dxfId="136" priority="140">
      <formula>EXACT(AX42,0)</formula>
    </cfRule>
    <cfRule type="expression" dxfId="135" priority="141">
      <formula>EXACT(AX42,"NA")</formula>
    </cfRule>
  </conditionalFormatting>
  <conditionalFormatting sqref="AX47:AX63 AX6:AX14 AX16:AX34 AX36:AX45">
    <cfRule type="expression" dxfId="134" priority="136">
      <formula>EXACT(AX6,1)</formula>
    </cfRule>
    <cfRule type="expression" dxfId="133" priority="137">
      <formula>EXACT(AX6,0)</formula>
    </cfRule>
    <cfRule type="expression" dxfId="132" priority="138">
      <formula>EXACT(AX6,"NA")</formula>
    </cfRule>
  </conditionalFormatting>
  <conditionalFormatting sqref="AX46">
    <cfRule type="expression" dxfId="131" priority="133">
      <formula>EXACT(AX46,1)</formula>
    </cfRule>
    <cfRule type="expression" dxfId="130" priority="134">
      <formula>EXACT(AX46,0)</formula>
    </cfRule>
    <cfRule type="expression" dxfId="129" priority="135">
      <formula>EXACT(AX46,"NA")</formula>
    </cfRule>
  </conditionalFormatting>
  <conditionalFormatting sqref="AX15">
    <cfRule type="expression" dxfId="128" priority="130">
      <formula>EXACT(AX15,1)</formula>
    </cfRule>
    <cfRule type="expression" dxfId="127" priority="131">
      <formula>EXACT(AX15,0)</formula>
    </cfRule>
    <cfRule type="expression" dxfId="126" priority="132">
      <formula>EXACT(AX15,"NA")</formula>
    </cfRule>
  </conditionalFormatting>
  <conditionalFormatting sqref="AY42">
    <cfRule type="expression" dxfId="125" priority="127">
      <formula>EXACT(AY42,1)</formula>
    </cfRule>
    <cfRule type="expression" dxfId="124" priority="128">
      <formula>EXACT(AY42,0)</formula>
    </cfRule>
    <cfRule type="expression" dxfId="123" priority="129">
      <formula>EXACT(AY42,"NA")</formula>
    </cfRule>
  </conditionalFormatting>
  <conditionalFormatting sqref="AY47:AY63 AY6:AY14 AY16:AY34 AY36:AY45">
    <cfRule type="expression" dxfId="122" priority="124">
      <formula>EXACT(AY6,1)</formula>
    </cfRule>
    <cfRule type="expression" dxfId="121" priority="125">
      <formula>EXACT(AY6,0)</formula>
    </cfRule>
    <cfRule type="expression" dxfId="120" priority="126">
      <formula>EXACT(AY6,"NA")</formula>
    </cfRule>
  </conditionalFormatting>
  <conditionalFormatting sqref="AY46">
    <cfRule type="expression" dxfId="119" priority="121">
      <formula>EXACT(AY46,1)</formula>
    </cfRule>
    <cfRule type="expression" dxfId="118" priority="122">
      <formula>EXACT(AY46,0)</formula>
    </cfRule>
    <cfRule type="expression" dxfId="117" priority="123">
      <formula>EXACT(AY46,"NA")</formula>
    </cfRule>
  </conditionalFormatting>
  <conditionalFormatting sqref="AY15">
    <cfRule type="expression" dxfId="116" priority="118">
      <formula>EXACT(AY15,1)</formula>
    </cfRule>
    <cfRule type="expression" dxfId="115" priority="119">
      <formula>EXACT(AY15,0)</formula>
    </cfRule>
    <cfRule type="expression" dxfId="114" priority="120">
      <formula>EXACT(AY15,"NA")</formula>
    </cfRule>
  </conditionalFormatting>
  <conditionalFormatting sqref="AV35">
    <cfRule type="expression" dxfId="113" priority="112">
      <formula>EXACT(AV35,1)</formula>
    </cfRule>
    <cfRule type="expression" dxfId="112" priority="113">
      <formula>EXACT(AV35,0)</formula>
    </cfRule>
    <cfRule type="expression" dxfId="111" priority="114">
      <formula>EXACT(AV35,"NA")</formula>
    </cfRule>
  </conditionalFormatting>
  <conditionalFormatting sqref="AW35">
    <cfRule type="expression" dxfId="110" priority="109">
      <formula>EXACT(AW35,1)</formula>
    </cfRule>
    <cfRule type="expression" dxfId="109" priority="110">
      <formula>EXACT(AW35,0)</formula>
    </cfRule>
    <cfRule type="expression" dxfId="108" priority="111">
      <formula>EXACT(AW35,"NA")</formula>
    </cfRule>
  </conditionalFormatting>
  <conditionalFormatting sqref="AX35">
    <cfRule type="expression" dxfId="107" priority="106">
      <formula>EXACT(AX35,1)</formula>
    </cfRule>
    <cfRule type="expression" dxfId="106" priority="107">
      <formula>EXACT(AX35,0)</formula>
    </cfRule>
    <cfRule type="expression" dxfId="105" priority="108">
      <formula>EXACT(AX35,"NA")</formula>
    </cfRule>
  </conditionalFormatting>
  <conditionalFormatting sqref="AY35">
    <cfRule type="expression" dxfId="104" priority="103">
      <formula>EXACT(AY35,1)</formula>
    </cfRule>
    <cfRule type="expression" dxfId="103" priority="104">
      <formula>EXACT(AY35,0)</formula>
    </cfRule>
    <cfRule type="expression" dxfId="102" priority="105">
      <formula>EXACT(AY35,"NA")</formula>
    </cfRule>
  </conditionalFormatting>
  <conditionalFormatting sqref="AU35">
    <cfRule type="expression" dxfId="101" priority="100">
      <formula>EXACT(AU35,1)</formula>
    </cfRule>
    <cfRule type="expression" dxfId="100" priority="101">
      <formula>EXACT(AU35,0)</formula>
    </cfRule>
    <cfRule type="expression" dxfId="99" priority="102">
      <formula>EXACT(AU35,"NA")</formula>
    </cfRule>
  </conditionalFormatting>
  <conditionalFormatting sqref="AZ42">
    <cfRule type="expression" dxfId="98" priority="97">
      <formula>EXACT(AZ42,1)</formula>
    </cfRule>
    <cfRule type="expression" dxfId="97" priority="98">
      <formula>EXACT(AZ42,0)</formula>
    </cfRule>
    <cfRule type="expression" dxfId="96" priority="99">
      <formula>EXACT(AZ42,"NA")</formula>
    </cfRule>
  </conditionalFormatting>
  <conditionalFormatting sqref="AZ47:AZ63 AZ6:AZ14 AZ16:AZ34 AZ36:AZ45">
    <cfRule type="expression" dxfId="95" priority="94">
      <formula>EXACT(AZ6,1)</formula>
    </cfRule>
    <cfRule type="expression" dxfId="94" priority="95">
      <formula>EXACT(AZ6,0)</formula>
    </cfRule>
    <cfRule type="expression" dxfId="93" priority="96">
      <formula>EXACT(AZ6,"NA")</formula>
    </cfRule>
  </conditionalFormatting>
  <conditionalFormatting sqref="AZ46">
    <cfRule type="expression" dxfId="92" priority="91">
      <formula>EXACT(AZ46,1)</formula>
    </cfRule>
    <cfRule type="expression" dxfId="91" priority="92">
      <formula>EXACT(AZ46,0)</formula>
    </cfRule>
    <cfRule type="expression" dxfId="90" priority="93">
      <formula>EXACT(AZ46,"NA")</formula>
    </cfRule>
  </conditionalFormatting>
  <conditionalFormatting sqref="AZ15">
    <cfRule type="expression" dxfId="89" priority="88">
      <formula>EXACT(AZ15,1)</formula>
    </cfRule>
    <cfRule type="expression" dxfId="88" priority="89">
      <formula>EXACT(AZ15,0)</formula>
    </cfRule>
    <cfRule type="expression" dxfId="87" priority="90">
      <formula>EXACT(AZ15,"NA")</formula>
    </cfRule>
  </conditionalFormatting>
  <conditionalFormatting sqref="AZ35">
    <cfRule type="expression" dxfId="86" priority="85">
      <formula>EXACT(AZ35,1)</formula>
    </cfRule>
    <cfRule type="expression" dxfId="85" priority="86">
      <formula>EXACT(AZ35,0)</formula>
    </cfRule>
    <cfRule type="expression" dxfId="84" priority="87">
      <formula>EXACT(AZ35,"NA")</formula>
    </cfRule>
  </conditionalFormatting>
  <conditionalFormatting sqref="BA6:BA14 BA16:BA34 BA36:BA37">
    <cfRule type="expression" dxfId="83" priority="82">
      <formula>EXACT(BA6,1)</formula>
    </cfRule>
    <cfRule type="expression" dxfId="82" priority="83">
      <formula>EXACT(BA6,0)</formula>
    </cfRule>
    <cfRule type="expression" dxfId="81" priority="84">
      <formula>EXACT(BA6,"NA")</formula>
    </cfRule>
  </conditionalFormatting>
  <conditionalFormatting sqref="BA15">
    <cfRule type="expression" dxfId="80" priority="79">
      <formula>EXACT(BA15,1)</formula>
    </cfRule>
    <cfRule type="expression" dxfId="79" priority="80">
      <formula>EXACT(BA15,0)</formula>
    </cfRule>
    <cfRule type="expression" dxfId="78" priority="81">
      <formula>EXACT(BA15,"NA")</formula>
    </cfRule>
  </conditionalFormatting>
  <conditionalFormatting sqref="BA35">
    <cfRule type="expression" dxfId="77" priority="76">
      <formula>EXACT(BA35,1)</formula>
    </cfRule>
    <cfRule type="expression" dxfId="76" priority="77">
      <formula>EXACT(BA35,0)</formula>
    </cfRule>
    <cfRule type="expression" dxfId="75" priority="78">
      <formula>EXACT(BA35,"NA")</formula>
    </cfRule>
  </conditionalFormatting>
  <conditionalFormatting sqref="BA42">
    <cfRule type="expression" dxfId="74" priority="73">
      <formula>EXACT(BA42,1)</formula>
    </cfRule>
    <cfRule type="expression" dxfId="73" priority="74">
      <formula>EXACT(BA42,0)</formula>
    </cfRule>
    <cfRule type="expression" dxfId="72" priority="75">
      <formula>EXACT(BA42,"NA")</formula>
    </cfRule>
  </conditionalFormatting>
  <conditionalFormatting sqref="BA47:BA55 BA39:BA45">
    <cfRule type="expression" dxfId="71" priority="70">
      <formula>EXACT(BA39,1)</formula>
    </cfRule>
    <cfRule type="expression" dxfId="70" priority="71">
      <formula>EXACT(BA39,0)</formula>
    </cfRule>
    <cfRule type="expression" dxfId="69" priority="72">
      <formula>EXACT(BA39,"NA")</formula>
    </cfRule>
  </conditionalFormatting>
  <conditionalFormatting sqref="BA46">
    <cfRule type="expression" dxfId="68" priority="67">
      <formula>EXACT(BA46,1)</formula>
    </cfRule>
    <cfRule type="expression" dxfId="67" priority="68">
      <formula>EXACT(BA46,0)</formula>
    </cfRule>
    <cfRule type="expression" dxfId="66" priority="69">
      <formula>EXACT(BA46,"NA")</formula>
    </cfRule>
  </conditionalFormatting>
  <conditionalFormatting sqref="BA57:BA63">
    <cfRule type="expression" dxfId="65" priority="64">
      <formula>EXACT(BA57,1)</formula>
    </cfRule>
    <cfRule type="expression" dxfId="64" priority="65">
      <formula>EXACT(BA57,0)</formula>
    </cfRule>
    <cfRule type="expression" dxfId="63" priority="66">
      <formula>EXACT(BA57,"NA")</formula>
    </cfRule>
  </conditionalFormatting>
  <conditionalFormatting sqref="BB6:BB14 BB16:BB34 BB36:BB37">
    <cfRule type="expression" dxfId="62" priority="61">
      <formula>EXACT(BB6,1)</formula>
    </cfRule>
    <cfRule type="expression" dxfId="61" priority="62">
      <formula>EXACT(BB6,0)</formula>
    </cfRule>
    <cfRule type="expression" dxfId="60" priority="63">
      <formula>EXACT(BB6,"NA")</formula>
    </cfRule>
  </conditionalFormatting>
  <conditionalFormatting sqref="BB15">
    <cfRule type="expression" dxfId="59" priority="58">
      <formula>EXACT(BB15,1)</formula>
    </cfRule>
    <cfRule type="expression" dxfId="58" priority="59">
      <formula>EXACT(BB15,0)</formula>
    </cfRule>
    <cfRule type="expression" dxfId="57" priority="60">
      <formula>EXACT(BB15,"NA")</formula>
    </cfRule>
  </conditionalFormatting>
  <conditionalFormatting sqref="BB35">
    <cfRule type="expression" dxfId="56" priority="55">
      <formula>EXACT(BB35,1)</formula>
    </cfRule>
    <cfRule type="expression" dxfId="55" priority="56">
      <formula>EXACT(BB35,0)</formula>
    </cfRule>
    <cfRule type="expression" dxfId="54" priority="57">
      <formula>EXACT(BB35,"NA")</formula>
    </cfRule>
  </conditionalFormatting>
  <conditionalFormatting sqref="BB42">
    <cfRule type="expression" dxfId="53" priority="52">
      <formula>EXACT(BB42,1)</formula>
    </cfRule>
    <cfRule type="expression" dxfId="52" priority="53">
      <formula>EXACT(BB42,0)</formula>
    </cfRule>
    <cfRule type="expression" dxfId="51" priority="54">
      <formula>EXACT(BB42,"NA")</formula>
    </cfRule>
  </conditionalFormatting>
  <conditionalFormatting sqref="BB47:BB55 BB39:BB45">
    <cfRule type="expression" dxfId="50" priority="49">
      <formula>EXACT(BB39,1)</formula>
    </cfRule>
    <cfRule type="expression" dxfId="49" priority="50">
      <formula>EXACT(BB39,0)</formula>
    </cfRule>
    <cfRule type="expression" dxfId="48" priority="51">
      <formula>EXACT(BB39,"NA")</formula>
    </cfRule>
  </conditionalFormatting>
  <conditionalFormatting sqref="BB46">
    <cfRule type="expression" dxfId="47" priority="46">
      <formula>EXACT(BB46,1)</formula>
    </cfRule>
    <cfRule type="expression" dxfId="46" priority="47">
      <formula>EXACT(BB46,0)</formula>
    </cfRule>
    <cfRule type="expression" dxfId="45" priority="48">
      <formula>EXACT(BB46,"NA")</formula>
    </cfRule>
  </conditionalFormatting>
  <conditionalFormatting sqref="BB57:BB63">
    <cfRule type="expression" dxfId="44" priority="43">
      <formula>EXACT(BB57,1)</formula>
    </cfRule>
    <cfRule type="expression" dxfId="43" priority="44">
      <formula>EXACT(BB57,0)</formula>
    </cfRule>
    <cfRule type="expression" dxfId="42" priority="45">
      <formula>EXACT(BB57,"NA")</formula>
    </cfRule>
  </conditionalFormatting>
  <conditionalFormatting sqref="BC6:BC14 BC16:BC34 BC36:BC37">
    <cfRule type="expression" dxfId="41" priority="40">
      <formula>EXACT(BC6,1)</formula>
    </cfRule>
    <cfRule type="expression" dxfId="40" priority="41">
      <formula>EXACT(BC6,0)</formula>
    </cfRule>
    <cfRule type="expression" dxfId="39" priority="42">
      <formula>EXACT(BC6,"NA")</formula>
    </cfRule>
  </conditionalFormatting>
  <conditionalFormatting sqref="BC15">
    <cfRule type="expression" dxfId="38" priority="37">
      <formula>EXACT(BC15,1)</formula>
    </cfRule>
    <cfRule type="expression" dxfId="37" priority="38">
      <formula>EXACT(BC15,0)</formula>
    </cfRule>
    <cfRule type="expression" dxfId="36" priority="39">
      <formula>EXACT(BC15,"NA")</formula>
    </cfRule>
  </conditionalFormatting>
  <conditionalFormatting sqref="BC35">
    <cfRule type="expression" dxfId="35" priority="34">
      <formula>EXACT(BC35,1)</formula>
    </cfRule>
    <cfRule type="expression" dxfId="34" priority="35">
      <formula>EXACT(BC35,0)</formula>
    </cfRule>
    <cfRule type="expression" dxfId="33" priority="36">
      <formula>EXACT(BC35,"NA")</formula>
    </cfRule>
  </conditionalFormatting>
  <conditionalFormatting sqref="BC42">
    <cfRule type="expression" dxfId="32" priority="31">
      <formula>EXACT(BC42,1)</formula>
    </cfRule>
    <cfRule type="expression" dxfId="31" priority="32">
      <formula>EXACT(BC42,0)</formula>
    </cfRule>
    <cfRule type="expression" dxfId="30" priority="33">
      <formula>EXACT(BC42,"NA")</formula>
    </cfRule>
  </conditionalFormatting>
  <conditionalFormatting sqref="BC47:BC55 BC39:BC45">
    <cfRule type="expression" dxfId="29" priority="28">
      <formula>EXACT(BC39,1)</formula>
    </cfRule>
    <cfRule type="expression" dxfId="28" priority="29">
      <formula>EXACT(BC39,0)</formula>
    </cfRule>
    <cfRule type="expression" dxfId="27" priority="30">
      <formula>EXACT(BC39,"NA")</formula>
    </cfRule>
  </conditionalFormatting>
  <conditionalFormatting sqref="BC46">
    <cfRule type="expression" dxfId="26" priority="25">
      <formula>EXACT(BC46,1)</formula>
    </cfRule>
    <cfRule type="expression" dxfId="25" priority="26">
      <formula>EXACT(BC46,0)</formula>
    </cfRule>
    <cfRule type="expression" dxfId="24" priority="27">
      <formula>EXACT(BC46,"NA")</formula>
    </cfRule>
  </conditionalFormatting>
  <conditionalFormatting sqref="BC57:BC63">
    <cfRule type="expression" dxfId="23" priority="22">
      <formula>EXACT(BC57,1)</formula>
    </cfRule>
    <cfRule type="expression" dxfId="22" priority="23">
      <formula>EXACT(BC57,0)</formula>
    </cfRule>
    <cfRule type="expression" dxfId="21" priority="24">
      <formula>EXACT(BC57,"NA")</formula>
    </cfRule>
  </conditionalFormatting>
  <conditionalFormatting sqref="BD6:BD14 BD16:BD34 BD36:BD37">
    <cfRule type="expression" dxfId="20" priority="19">
      <formula>EXACT(BD6,1)</formula>
    </cfRule>
    <cfRule type="expression" dxfId="19" priority="20">
      <formula>EXACT(BD6,0)</formula>
    </cfRule>
    <cfRule type="expression" dxfId="18" priority="21">
      <formula>EXACT(BD6,"NA")</formula>
    </cfRule>
  </conditionalFormatting>
  <conditionalFormatting sqref="BD15">
    <cfRule type="expression" dxfId="17" priority="16">
      <formula>EXACT(BD15,1)</formula>
    </cfRule>
    <cfRule type="expression" dxfId="16" priority="17">
      <formula>EXACT(BD15,0)</formula>
    </cfRule>
    <cfRule type="expression" dxfId="15" priority="18">
      <formula>EXACT(BD15,"NA")</formula>
    </cfRule>
  </conditionalFormatting>
  <conditionalFormatting sqref="BD35">
    <cfRule type="expression" dxfId="14" priority="13">
      <formula>EXACT(BD35,1)</formula>
    </cfRule>
    <cfRule type="expression" dxfId="13" priority="14">
      <formula>EXACT(BD35,0)</formula>
    </cfRule>
    <cfRule type="expression" dxfId="12" priority="15">
      <formula>EXACT(BD35,"NA")</formula>
    </cfRule>
  </conditionalFormatting>
  <conditionalFormatting sqref="BD42">
    <cfRule type="expression" dxfId="11" priority="10">
      <formula>EXACT(BD42,1)</formula>
    </cfRule>
    <cfRule type="expression" dxfId="10" priority="11">
      <formula>EXACT(BD42,0)</formula>
    </cfRule>
    <cfRule type="expression" dxfId="9" priority="12">
      <formula>EXACT(BD42,"NA")</formula>
    </cfRule>
  </conditionalFormatting>
  <conditionalFormatting sqref="BD47:BD55 BD39:BD45">
    <cfRule type="expression" dxfId="8" priority="7">
      <formula>EXACT(BD39,1)</formula>
    </cfRule>
    <cfRule type="expression" dxfId="7" priority="8">
      <formula>EXACT(BD39,0)</formula>
    </cfRule>
    <cfRule type="expression" dxfId="6" priority="9">
      <formula>EXACT(BD39,"NA")</formula>
    </cfRule>
  </conditionalFormatting>
  <conditionalFormatting sqref="BD46">
    <cfRule type="expression" dxfId="5" priority="4">
      <formula>EXACT(BD46,1)</formula>
    </cfRule>
    <cfRule type="expression" dxfId="4" priority="5">
      <formula>EXACT(BD46,0)</formula>
    </cfRule>
    <cfRule type="expression" dxfId="3" priority="6">
      <formula>EXACT(BD46,"NA")</formula>
    </cfRule>
  </conditionalFormatting>
  <conditionalFormatting sqref="BD57:BD63">
    <cfRule type="expression" dxfId="2" priority="1">
      <formula>EXACT(BD57,1)</formula>
    </cfRule>
    <cfRule type="expression" dxfId="1" priority="2">
      <formula>EXACT(BD57,0)</formula>
    </cfRule>
    <cfRule type="expression" dxfId="0" priority="3">
      <formula>EXACT(BD57,"NA")</formula>
    </cfRule>
  </conditionalFormatting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6"/>
  <sheetViews>
    <sheetView showGridLines="0" zoomScale="80" zoomScaleNormal="80" zoomScaleSheetLayoutView="100" workbookViewId="0">
      <selection activeCell="C40" sqref="C40"/>
    </sheetView>
  </sheetViews>
  <sheetFormatPr baseColWidth="10" defaultColWidth="11.42578125" defaultRowHeight="15"/>
  <cols>
    <col min="1" max="2" width="32.140625" style="219" customWidth="1"/>
    <col min="3" max="3" width="38.140625" style="219" customWidth="1"/>
    <col min="4" max="16384" width="11.42578125" style="219"/>
  </cols>
  <sheetData>
    <row r="1" spans="1:3">
      <c r="A1" s="325" t="s">
        <v>248</v>
      </c>
      <c r="B1" s="3"/>
      <c r="C1" s="3"/>
    </row>
    <row r="2" spans="1:3">
      <c r="A2" s="325"/>
      <c r="B2" s="3"/>
      <c r="C2" s="3"/>
    </row>
    <row r="3" spans="1:3" ht="15" customHeight="1" thickBot="1">
      <c r="A3" s="335" t="s">
        <v>0</v>
      </c>
      <c r="B3" s="335" t="s">
        <v>1</v>
      </c>
      <c r="C3" s="335" t="s">
        <v>16</v>
      </c>
    </row>
    <row r="4" spans="1:3" ht="15" customHeight="1">
      <c r="A4" s="336" t="s">
        <v>337</v>
      </c>
      <c r="B4" s="336" t="s">
        <v>333</v>
      </c>
      <c r="C4" s="336" t="s">
        <v>303</v>
      </c>
    </row>
    <row r="5" spans="1:3" ht="15" customHeight="1">
      <c r="A5" s="336" t="s">
        <v>324</v>
      </c>
      <c r="B5" s="336" t="s">
        <v>215</v>
      </c>
      <c r="C5" s="336" t="s">
        <v>331</v>
      </c>
    </row>
    <row r="6" spans="1:3" ht="15" customHeight="1">
      <c r="A6" s="336" t="s">
        <v>282</v>
      </c>
      <c r="B6" s="336" t="s">
        <v>334</v>
      </c>
      <c r="C6" s="336" t="s">
        <v>330</v>
      </c>
    </row>
    <row r="7" spans="1:3" ht="15" customHeight="1">
      <c r="A7" s="336" t="s">
        <v>245</v>
      </c>
      <c r="B7" s="336" t="s">
        <v>210</v>
      </c>
      <c r="C7" s="336" t="s">
        <v>201</v>
      </c>
    </row>
    <row r="8" spans="1:3" ht="15" customHeight="1">
      <c r="A8" s="336" t="s">
        <v>325</v>
      </c>
      <c r="B8" s="336" t="s">
        <v>213</v>
      </c>
      <c r="C8" s="336" t="s">
        <v>329</v>
      </c>
    </row>
    <row r="9" spans="1:3" ht="15" customHeight="1">
      <c r="A9" s="336" t="s">
        <v>243</v>
      </c>
      <c r="B9" s="336" t="s">
        <v>197</v>
      </c>
      <c r="C9" s="336"/>
    </row>
    <row r="10" spans="1:3" ht="15" customHeight="1">
      <c r="A10" s="336" t="s">
        <v>223</v>
      </c>
      <c r="B10" s="336" t="s">
        <v>332</v>
      </c>
      <c r="C10" s="336"/>
    </row>
    <row r="11" spans="1:3" ht="15" customHeight="1">
      <c r="A11" s="336" t="s">
        <v>327</v>
      </c>
      <c r="B11" s="336" t="s">
        <v>204</v>
      </c>
      <c r="C11" s="336"/>
    </row>
    <row r="12" spans="1:3" ht="15" customHeight="1">
      <c r="A12" s="336" t="s">
        <v>328</v>
      </c>
      <c r="B12" s="336" t="s">
        <v>250</v>
      </c>
      <c r="C12" s="336"/>
    </row>
    <row r="13" spans="1:3" ht="15" customHeight="1">
      <c r="A13" s="336" t="s">
        <v>227</v>
      </c>
      <c r="B13" s="336"/>
      <c r="C13" s="336"/>
    </row>
    <row r="14" spans="1:3" ht="15" customHeight="1">
      <c r="A14" s="336" t="s">
        <v>230</v>
      </c>
      <c r="B14" s="336"/>
      <c r="C14" s="336"/>
    </row>
    <row r="15" spans="1:3" ht="15" customHeight="1">
      <c r="A15" s="336" t="s">
        <v>234</v>
      </c>
      <c r="B15" s="336"/>
      <c r="C15" s="336"/>
    </row>
    <row r="16" spans="1:3" ht="15" customHeight="1">
      <c r="A16" s="336" t="s">
        <v>326</v>
      </c>
      <c r="B16" s="336"/>
      <c r="C16" s="336"/>
    </row>
    <row r="17" spans="1:3" ht="15" customHeight="1">
      <c r="A17" s="336" t="s">
        <v>305</v>
      </c>
      <c r="B17" s="336"/>
      <c r="C17" s="336"/>
    </row>
    <row r="18" spans="1:3" ht="15" customHeight="1">
      <c r="A18" s="336" t="s">
        <v>232</v>
      </c>
      <c r="B18" s="336"/>
      <c r="C18" s="336"/>
    </row>
    <row r="19" spans="1:3" ht="15" customHeight="1">
      <c r="A19" s="336"/>
      <c r="B19" s="336"/>
      <c r="C19" s="336"/>
    </row>
    <row r="20" spans="1:3" ht="15" customHeight="1">
      <c r="A20" s="336"/>
      <c r="B20" s="336"/>
      <c r="C20" s="336"/>
    </row>
    <row r="21" spans="1:3" ht="15" customHeight="1">
      <c r="C21" s="3"/>
    </row>
    <row r="22" spans="1:3" ht="15" customHeight="1">
      <c r="C22" s="3"/>
    </row>
    <row r="23" spans="1:3" ht="15" customHeight="1">
      <c r="C23" s="3"/>
    </row>
    <row r="24" spans="1:3" ht="15" customHeight="1">
      <c r="B24" s="3"/>
      <c r="C24" s="3"/>
    </row>
    <row r="25" spans="1:3" ht="15" customHeight="1">
      <c r="B25" s="3"/>
      <c r="C25" s="3"/>
    </row>
    <row r="26" spans="1:3" ht="15" customHeight="1">
      <c r="A26" s="3"/>
      <c r="B26" s="3"/>
      <c r="C26" s="3"/>
    </row>
    <row r="27" spans="1:3" ht="15" customHeight="1">
      <c r="A27" s="3"/>
      <c r="B27" s="3"/>
      <c r="C27" s="3"/>
    </row>
    <row r="28" spans="1:3" ht="15" customHeight="1">
      <c r="A28" s="3"/>
      <c r="B28" s="223"/>
      <c r="C28" s="3"/>
    </row>
    <row r="29" spans="1:3" ht="15" customHeight="1">
      <c r="A29" s="3"/>
      <c r="B29" s="223"/>
      <c r="C29" s="3"/>
    </row>
    <row r="30" spans="1:3" ht="15" customHeight="1">
      <c r="A30" s="223"/>
      <c r="B30" s="223"/>
      <c r="C30" s="3"/>
    </row>
    <row r="31" spans="1:3" ht="15" customHeight="1">
      <c r="A31" s="223"/>
      <c r="B31" s="223"/>
      <c r="C31" s="3"/>
    </row>
    <row r="32" spans="1:3" ht="15" customHeight="1">
      <c r="A32" s="223"/>
      <c r="B32" s="223"/>
      <c r="C32" s="3"/>
    </row>
    <row r="33" spans="1:3" ht="15" customHeight="1">
      <c r="A33" s="223"/>
      <c r="B33" s="223"/>
      <c r="C33" s="3"/>
    </row>
    <row r="34" spans="1:3" ht="15" customHeight="1">
      <c r="A34" s="223"/>
      <c r="B34" s="223"/>
    </row>
    <row r="35" spans="1:3" ht="15" customHeight="1">
      <c r="A35" s="223"/>
      <c r="B35" s="223"/>
      <c r="C35" s="326"/>
    </row>
    <row r="36" spans="1:3" ht="15" customHeight="1">
      <c r="A36" s="223"/>
      <c r="B36" s="223"/>
      <c r="C36" s="223"/>
    </row>
    <row r="37" spans="1:3" ht="15" customHeight="1">
      <c r="A37" s="223"/>
      <c r="B37" s="223"/>
      <c r="C37" s="223"/>
    </row>
    <row r="38" spans="1:3" ht="15" customHeight="1">
      <c r="B38" s="223"/>
      <c r="C38" s="223"/>
    </row>
    <row r="39" spans="1:3">
      <c r="B39" s="223"/>
      <c r="C39" s="223"/>
    </row>
    <row r="40" spans="1:3" ht="15" customHeight="1">
      <c r="B40" s="223"/>
      <c r="C40" s="223"/>
    </row>
    <row r="41" spans="1:3" ht="15" customHeight="1">
      <c r="B41" s="223"/>
      <c r="C41" s="223"/>
    </row>
    <row r="42" spans="1:3" ht="15" customHeight="1">
      <c r="C42" s="223"/>
    </row>
    <row r="43" spans="1:3" ht="15" customHeight="1">
      <c r="C43" s="223"/>
    </row>
    <row r="44" spans="1:3" ht="15" customHeight="1">
      <c r="C44" s="223"/>
    </row>
    <row r="45" spans="1:3" ht="15" customHeight="1">
      <c r="C45" s="223"/>
    </row>
    <row r="46" spans="1:3" ht="15" customHeight="1">
      <c r="C46" s="223"/>
    </row>
    <row r="47" spans="1:3" ht="15" customHeight="1">
      <c r="C47" s="223"/>
    </row>
    <row r="48" spans="1:3" ht="15" customHeight="1">
      <c r="C48" s="223"/>
    </row>
    <row r="49" spans="3:3" ht="15" customHeight="1">
      <c r="C49" s="223"/>
    </row>
    <row r="50" spans="3:3" ht="15" customHeight="1">
      <c r="C50" s="223"/>
    </row>
    <row r="51" spans="3:3" ht="15" customHeight="1">
      <c r="C51" s="223"/>
    </row>
    <row r="52" spans="3:3" ht="15" customHeight="1">
      <c r="C52" s="223"/>
    </row>
    <row r="53" spans="3:3" ht="15" customHeight="1">
      <c r="C53" s="223"/>
    </row>
    <row r="54" spans="3:3" ht="15" customHeight="1">
      <c r="C54" s="223"/>
    </row>
    <row r="55" spans="3:3" ht="15" customHeight="1">
      <c r="C55" s="223"/>
    </row>
    <row r="56" spans="3:3" ht="15" customHeight="1">
      <c r="C56" s="223"/>
    </row>
    <row r="57" spans="3:3" ht="15" customHeight="1">
      <c r="C57" s="223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B4:B10">
    <sortCondition ref="B4"/>
  </sortState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4"/>
  <sheetViews>
    <sheetView zoomScaleNormal="100" zoomScaleSheetLayoutView="85" workbookViewId="0">
      <selection activeCell="L34" sqref="L34"/>
    </sheetView>
  </sheetViews>
  <sheetFormatPr baseColWidth="10" defaultColWidth="11.42578125" defaultRowHeight="15"/>
  <cols>
    <col min="1" max="1" width="12.140625" style="3" customWidth="1"/>
    <col min="2" max="16384" width="11.42578125" style="3"/>
  </cols>
  <sheetData>
    <row r="1" spans="1:2">
      <c r="A1" s="3" t="s">
        <v>108</v>
      </c>
    </row>
    <row r="3" spans="1:2">
      <c r="A3" s="3" t="s">
        <v>20</v>
      </c>
      <c r="B3" s="3" t="s">
        <v>109</v>
      </c>
    </row>
    <row r="4" spans="1:2">
      <c r="A4" s="3" t="s">
        <v>21</v>
      </c>
      <c r="B4" s="3" t="s">
        <v>110</v>
      </c>
    </row>
    <row r="5" spans="1:2">
      <c r="A5" s="3" t="s">
        <v>22</v>
      </c>
      <c r="B5" s="3" t="s">
        <v>111</v>
      </c>
    </row>
    <row r="6" spans="1:2">
      <c r="A6" s="3" t="s">
        <v>23</v>
      </c>
      <c r="B6" s="3" t="s">
        <v>114</v>
      </c>
    </row>
    <row r="7" spans="1:2">
      <c r="A7" s="3" t="s">
        <v>24</v>
      </c>
      <c r="B7" s="3" t="s">
        <v>112</v>
      </c>
    </row>
    <row r="8" spans="1:2">
      <c r="A8" s="3" t="s">
        <v>17</v>
      </c>
      <c r="B8" s="3" t="s">
        <v>113</v>
      </c>
    </row>
    <row r="9" spans="1:2">
      <c r="A9" s="3" t="s">
        <v>18</v>
      </c>
      <c r="B9" s="3" t="s">
        <v>115</v>
      </c>
    </row>
    <row r="10" spans="1:2">
      <c r="A10" s="3" t="s">
        <v>116</v>
      </c>
      <c r="B10" s="3" t="s">
        <v>117</v>
      </c>
    </row>
    <row r="11" spans="1:2">
      <c r="A11" s="3" t="s">
        <v>63</v>
      </c>
      <c r="B11" s="3" t="s">
        <v>118</v>
      </c>
    </row>
    <row r="12" spans="1:2">
      <c r="A12" s="3" t="s">
        <v>27</v>
      </c>
      <c r="B12" s="3" t="s">
        <v>119</v>
      </c>
    </row>
    <row r="13" spans="1:2">
      <c r="A13" s="3" t="s">
        <v>19</v>
      </c>
      <c r="B13" s="3" t="s">
        <v>120</v>
      </c>
    </row>
    <row r="14" spans="1:2">
      <c r="A14" s="3" t="s">
        <v>102</v>
      </c>
      <c r="B14" s="3" t="s">
        <v>121</v>
      </c>
    </row>
    <row r="15" spans="1:2">
      <c r="A15" s="3" t="s">
        <v>103</v>
      </c>
      <c r="B15" s="3" t="s">
        <v>122</v>
      </c>
    </row>
    <row r="16" spans="1:2">
      <c r="A16" s="3" t="s">
        <v>104</v>
      </c>
      <c r="B16" s="3" t="s">
        <v>123</v>
      </c>
    </row>
    <row r="17" spans="1:2">
      <c r="A17" s="3" t="s">
        <v>105</v>
      </c>
      <c r="B17" s="3" t="s">
        <v>124</v>
      </c>
    </row>
    <row r="18" spans="1:2">
      <c r="A18" s="3" t="s">
        <v>106</v>
      </c>
      <c r="B18" s="3" t="s">
        <v>285</v>
      </c>
    </row>
    <row r="19" spans="1:2">
      <c r="A19" s="3" t="s">
        <v>125</v>
      </c>
      <c r="B19" s="3" t="s">
        <v>126</v>
      </c>
    </row>
    <row r="20" spans="1:2">
      <c r="A20" s="3" t="s">
        <v>127</v>
      </c>
      <c r="B20" s="3" t="s">
        <v>129</v>
      </c>
    </row>
    <row r="21" spans="1:2">
      <c r="A21" s="3" t="s">
        <v>128</v>
      </c>
      <c r="B21" s="3" t="s">
        <v>289</v>
      </c>
    </row>
    <row r="22" spans="1:2">
      <c r="A22" s="3" t="s">
        <v>131</v>
      </c>
      <c r="B22" s="3" t="s">
        <v>132</v>
      </c>
    </row>
    <row r="23" spans="1:2">
      <c r="A23" s="3" t="s">
        <v>288</v>
      </c>
      <c r="B23" s="3" t="s">
        <v>107</v>
      </c>
    </row>
    <row r="24" spans="1:2">
      <c r="A24" s="3" t="s">
        <v>349</v>
      </c>
      <c r="B24" s="3" t="s">
        <v>348</v>
      </c>
    </row>
  </sheetData>
  <pageMargins left="0.7" right="0.7" top="0.75" bottom="0.75" header="0.3" footer="0.3"/>
  <pageSetup scale="5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25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>
      <c r="B12" s="15"/>
      <c r="C12" s="15"/>
      <c r="D12" s="15"/>
      <c r="E12" s="15"/>
      <c r="F12" s="15"/>
      <c r="G12" s="15"/>
      <c r="H12" s="15"/>
      <c r="I12" s="15"/>
      <c r="J12" s="15"/>
    </row>
    <row r="13" spans="1:12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>
      <c r="B14" s="15"/>
      <c r="C14" s="15"/>
      <c r="D14" s="15"/>
      <c r="E14" s="15"/>
      <c r="F14" s="15"/>
      <c r="G14" s="15"/>
      <c r="H14" s="15"/>
      <c r="I14" s="15"/>
      <c r="J14" s="15"/>
    </row>
    <row r="15" spans="1:12">
      <c r="B15" s="15"/>
      <c r="C15" s="15"/>
      <c r="D15" s="15"/>
      <c r="E15" s="15"/>
      <c r="F15" s="15"/>
      <c r="G15" s="15"/>
      <c r="H15" s="15"/>
      <c r="I15" s="15"/>
      <c r="J15" s="15"/>
    </row>
    <row r="16" spans="1:12">
      <c r="B16" s="15"/>
      <c r="C16" s="15"/>
      <c r="D16" s="15"/>
      <c r="E16" s="15"/>
      <c r="F16" s="15"/>
      <c r="G16" s="15"/>
      <c r="H16" s="15"/>
      <c r="I16" s="15"/>
      <c r="J16" s="15"/>
    </row>
    <row r="17" spans="2:10">
      <c r="B17" s="15"/>
      <c r="C17" s="15"/>
      <c r="D17" s="15"/>
      <c r="E17" s="15"/>
      <c r="F17" s="15"/>
      <c r="G17" s="15"/>
      <c r="H17" s="15"/>
      <c r="I17" s="15"/>
      <c r="J17" s="15"/>
    </row>
    <row r="18" spans="2:10">
      <c r="B18" s="15"/>
      <c r="C18" s="15"/>
      <c r="D18" s="15"/>
      <c r="E18" s="15"/>
      <c r="F18" s="15"/>
      <c r="G18" s="15"/>
      <c r="H18" s="15"/>
      <c r="I18" s="15"/>
      <c r="J18" s="15"/>
    </row>
    <row r="19" spans="2:10">
      <c r="B19" s="15"/>
      <c r="C19" s="15"/>
      <c r="D19" s="15"/>
      <c r="E19" s="15"/>
      <c r="F19" s="15"/>
      <c r="G19" s="15"/>
      <c r="H19" s="15"/>
      <c r="I19" s="15"/>
      <c r="J19" s="15"/>
    </row>
    <row r="20" spans="2:10">
      <c r="B20" s="15"/>
      <c r="C20" s="15"/>
      <c r="D20" s="15"/>
      <c r="E20" s="15"/>
      <c r="F20" s="15"/>
      <c r="G20" s="15"/>
      <c r="H20" s="15"/>
      <c r="I20" s="15"/>
      <c r="J20" s="15"/>
    </row>
    <row r="21" spans="2:10">
      <c r="B21" s="15"/>
      <c r="C21" s="15"/>
      <c r="D21" s="15"/>
      <c r="E21" s="15"/>
      <c r="F21" s="15"/>
      <c r="G21" s="15"/>
      <c r="H21" s="15"/>
      <c r="I21" s="15"/>
      <c r="J21" s="15"/>
    </row>
    <row r="22" spans="2:10">
      <c r="B22" s="15"/>
      <c r="C22" s="15"/>
      <c r="D22" s="15"/>
      <c r="E22" s="15"/>
      <c r="F22" s="15"/>
      <c r="G22" s="15"/>
      <c r="H22" s="15"/>
      <c r="I22" s="15"/>
      <c r="J22" s="15"/>
    </row>
    <row r="23" spans="2:10">
      <c r="B23" s="15"/>
      <c r="C23" s="15"/>
      <c r="D23" s="15"/>
      <c r="E23" s="15"/>
      <c r="F23" s="15"/>
      <c r="G23" s="15"/>
      <c r="H23" s="15"/>
      <c r="I23" s="15"/>
      <c r="J23" s="15"/>
    </row>
    <row r="24" spans="2:10">
      <c r="B24" s="15"/>
      <c r="C24" s="15"/>
      <c r="D24" s="15"/>
      <c r="E24" s="15"/>
      <c r="F24" s="15"/>
      <c r="G24" s="15"/>
      <c r="H24" s="15"/>
      <c r="I24" s="15"/>
      <c r="J24" s="15"/>
    </row>
    <row r="25" spans="2:10">
      <c r="B25" s="15"/>
      <c r="C25" s="15"/>
      <c r="D25" s="15"/>
      <c r="E25" s="15"/>
      <c r="F25" s="15"/>
      <c r="G25" s="15"/>
      <c r="H25" s="15"/>
      <c r="I25" s="15"/>
      <c r="J25" s="15"/>
    </row>
    <row r="26" spans="2:10">
      <c r="B26" s="15"/>
      <c r="C26" s="15"/>
      <c r="D26" s="15"/>
      <c r="E26" s="15"/>
      <c r="F26" s="15"/>
      <c r="G26" s="15"/>
      <c r="H26" s="15"/>
      <c r="I26" s="15"/>
      <c r="J26" s="15"/>
    </row>
    <row r="27" spans="2:10">
      <c r="B27" s="15"/>
      <c r="C27" s="15"/>
      <c r="D27" s="15"/>
      <c r="E27" s="15"/>
      <c r="F27" s="15"/>
      <c r="G27" s="15"/>
      <c r="H27" s="15"/>
      <c r="I27" s="15"/>
      <c r="J27" s="15"/>
    </row>
    <row r="28" spans="2:10">
      <c r="B28" s="15"/>
      <c r="C28" s="15"/>
      <c r="D28" s="15"/>
      <c r="E28" s="15"/>
      <c r="F28" s="15"/>
      <c r="G28" s="15"/>
      <c r="H28" s="15"/>
      <c r="I28" s="15"/>
      <c r="J28" s="15"/>
    </row>
    <row r="29" spans="2:10">
      <c r="B29" s="15"/>
      <c r="C29" s="15"/>
      <c r="D29" s="15"/>
      <c r="E29" s="15"/>
      <c r="F29" s="15"/>
      <c r="G29" s="15"/>
      <c r="H29" s="15"/>
      <c r="I29" s="15"/>
      <c r="J29" s="15"/>
    </row>
    <row r="30" spans="2:10">
      <c r="B30" s="15"/>
      <c r="C30" s="15"/>
      <c r="D30" s="15"/>
      <c r="E30" s="15"/>
      <c r="F30" s="15"/>
      <c r="G30" s="15"/>
      <c r="H30" s="15"/>
      <c r="I30" s="15"/>
      <c r="J30" s="15"/>
    </row>
    <row r="31" spans="2:10">
      <c r="B31" s="15"/>
      <c r="C31" s="15"/>
      <c r="D31" s="15"/>
      <c r="E31" s="15"/>
      <c r="F31" s="15"/>
      <c r="G31" s="15"/>
      <c r="H31" s="15"/>
      <c r="I31" s="15"/>
      <c r="J31" s="15"/>
    </row>
    <row r="32" spans="2:10">
      <c r="B32" s="21" t="s">
        <v>62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0">
        <v>-40</v>
      </c>
      <c r="L5" s="50">
        <v>-42.857142857142854</v>
      </c>
    </row>
    <row r="6" spans="1:12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0">
        <v>50</v>
      </c>
      <c r="L6" s="50">
        <v>-28.571428571428569</v>
      </c>
    </row>
    <row r="7" spans="1:12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0">
        <v>-10</v>
      </c>
      <c r="L7" s="50">
        <v>0</v>
      </c>
    </row>
    <row r="8" spans="1:12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0">
        <v>20</v>
      </c>
      <c r="L8" s="50">
        <v>14.285714285714285</v>
      </c>
    </row>
    <row r="9" spans="1:12">
      <c r="I9" s="14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21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01"/>
  <sheetViews>
    <sheetView showGridLines="0" view="pageBreakPreview" topLeftCell="Q1" zoomScale="80" zoomScaleNormal="70" zoomScaleSheetLayoutView="80" workbookViewId="0">
      <pane ySplit="9" topLeftCell="A47" activePane="bottomLeft" state="frozen"/>
      <selection pane="bottomLeft" activeCell="O13" sqref="O13:Y55"/>
    </sheetView>
  </sheetViews>
  <sheetFormatPr baseColWidth="10" defaultColWidth="11.42578125" defaultRowHeight="14.25"/>
  <cols>
    <col min="1" max="1" width="8.28515625" style="17" customWidth="1"/>
    <col min="2" max="2" width="19.85546875" style="22" customWidth="1"/>
    <col min="3" max="3" width="20.7109375" style="22" customWidth="1"/>
    <col min="4" max="4" width="18.5703125" style="22" bestFit="1" customWidth="1"/>
    <col min="5" max="5" width="17" style="22" bestFit="1" customWidth="1"/>
    <col min="6" max="6" width="14.5703125" style="22" bestFit="1" customWidth="1"/>
    <col min="7" max="7" width="18.42578125" style="22" bestFit="1" customWidth="1"/>
    <col min="8" max="8" width="18.140625" style="22" bestFit="1" customWidth="1"/>
    <col min="9" max="9" width="16.5703125" style="22" bestFit="1" customWidth="1"/>
    <col min="10" max="10" width="11.42578125" style="22"/>
    <col min="11" max="11" width="14" style="22" customWidth="1"/>
    <col min="12" max="12" width="12.28515625" style="22" customWidth="1"/>
    <col min="13" max="13" width="18.5703125" style="22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>
      <c r="A1" s="17" t="s">
        <v>111</v>
      </c>
    </row>
    <row r="2" spans="1:20">
      <c r="A2" s="57"/>
      <c r="B2" s="17" t="s">
        <v>138</v>
      </c>
    </row>
    <row r="3" spans="1:20" ht="15.75" customHeight="1">
      <c r="A3" s="17" t="s">
        <v>0</v>
      </c>
      <c r="B3" s="17"/>
    </row>
    <row r="4" spans="1:20" ht="15">
      <c r="A4" s="17" t="s">
        <v>1</v>
      </c>
      <c r="B4" s="56" t="s">
        <v>255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>
      <c r="B8" s="85" t="s">
        <v>0</v>
      </c>
      <c r="C8" s="85"/>
      <c r="D8" s="85"/>
      <c r="E8" s="85"/>
      <c r="F8" s="85" t="s">
        <v>1</v>
      </c>
      <c r="G8" s="85"/>
      <c r="H8" s="85"/>
      <c r="I8" s="85"/>
      <c r="J8" s="85" t="s">
        <v>16</v>
      </c>
      <c r="K8" s="85"/>
      <c r="L8" s="85"/>
      <c r="M8" s="85"/>
    </row>
    <row r="9" spans="1:20">
      <c r="B9" s="22" t="s">
        <v>42</v>
      </c>
      <c r="C9" s="22" t="s">
        <v>43</v>
      </c>
      <c r="D9" s="22" t="s">
        <v>44</v>
      </c>
      <c r="E9" s="22" t="s">
        <v>45</v>
      </c>
      <c r="F9" s="22" t="s">
        <v>42</v>
      </c>
      <c r="G9" s="22" t="s">
        <v>43</v>
      </c>
      <c r="H9" s="22" t="s">
        <v>44</v>
      </c>
      <c r="I9" s="22" t="s">
        <v>45</v>
      </c>
      <c r="J9" s="22" t="s">
        <v>42</v>
      </c>
      <c r="K9" s="22" t="s">
        <v>43</v>
      </c>
      <c r="L9" s="22" t="s">
        <v>44</v>
      </c>
      <c r="M9" s="22" t="s">
        <v>45</v>
      </c>
    </row>
    <row r="10" spans="1:20">
      <c r="A10" s="82">
        <v>39965</v>
      </c>
      <c r="B10" s="86">
        <v>-26.315789473684209</v>
      </c>
      <c r="C10" s="86">
        <v>-31.578947368421051</v>
      </c>
      <c r="D10" s="86">
        <v>-15.789473684210526</v>
      </c>
      <c r="E10" s="86">
        <v>-5.2631578947368416</v>
      </c>
      <c r="F10" s="86">
        <v>-35</v>
      </c>
      <c r="G10" s="86">
        <v>-50</v>
      </c>
      <c r="H10" s="86">
        <v>-55.000000000000007</v>
      </c>
      <c r="I10" s="86">
        <v>-35</v>
      </c>
      <c r="J10" s="86">
        <v>-14.285714285714285</v>
      </c>
      <c r="K10" s="86">
        <v>-14.285714285714285</v>
      </c>
      <c r="L10" s="86">
        <v>0</v>
      </c>
      <c r="M10" s="86">
        <v>-28.571428571428569</v>
      </c>
      <c r="O10" s="249" t="s">
        <v>22</v>
      </c>
    </row>
    <row r="11" spans="1:20">
      <c r="A11" s="82">
        <v>40057</v>
      </c>
      <c r="B11" s="86">
        <v>-27.777777777777779</v>
      </c>
      <c r="C11" s="86">
        <v>-11.111111111111111</v>
      </c>
      <c r="D11" s="86">
        <v>0</v>
      </c>
      <c r="E11" s="86">
        <v>-5.5555555555555554</v>
      </c>
      <c r="F11" s="86">
        <v>-45.454545454545453</v>
      </c>
      <c r="G11" s="86">
        <v>-31.818181818181817</v>
      </c>
      <c r="H11" s="86">
        <v>-36.363636363636367</v>
      </c>
      <c r="I11" s="86">
        <v>-36.363636363636367</v>
      </c>
      <c r="J11" s="86">
        <v>-16.666666666666664</v>
      </c>
      <c r="K11" s="86">
        <v>-16.666666666666664</v>
      </c>
      <c r="L11" s="86">
        <v>-16.666666666666664</v>
      </c>
      <c r="M11" s="86">
        <v>0</v>
      </c>
      <c r="O11" s="339" t="s">
        <v>46</v>
      </c>
    </row>
    <row r="12" spans="1:20">
      <c r="A12" s="82">
        <v>40148</v>
      </c>
      <c r="B12" s="86">
        <v>-5.8823529411764701</v>
      </c>
      <c r="C12" s="86">
        <v>-11.76470588235294</v>
      </c>
      <c r="D12" s="86">
        <v>-17.647058823529413</v>
      </c>
      <c r="E12" s="86">
        <v>-23.52941176470588</v>
      </c>
      <c r="F12" s="86">
        <v>-27.27272727272727</v>
      </c>
      <c r="G12" s="86">
        <v>-13.636363636363635</v>
      </c>
      <c r="H12" s="86">
        <v>0</v>
      </c>
      <c r="I12" s="86">
        <v>9.0909090909090917</v>
      </c>
      <c r="J12" s="86">
        <v>-28.571428571428569</v>
      </c>
      <c r="K12" s="86">
        <v>-57.142857142857139</v>
      </c>
      <c r="L12" s="86">
        <v>-57.142857142857139</v>
      </c>
      <c r="M12" s="86">
        <v>-28.571428571428569</v>
      </c>
    </row>
    <row r="13" spans="1:20" ht="15">
      <c r="A13" s="82">
        <v>40238</v>
      </c>
      <c r="B13" s="86">
        <v>22.222222222222221</v>
      </c>
      <c r="C13" s="86">
        <v>22.222222222222221</v>
      </c>
      <c r="D13" s="86">
        <v>27.777777777777779</v>
      </c>
      <c r="E13" s="86">
        <v>-5.5555555555555554</v>
      </c>
      <c r="F13" s="86">
        <v>0</v>
      </c>
      <c r="G13" s="86">
        <v>0</v>
      </c>
      <c r="H13" s="86">
        <v>13.636363636363635</v>
      </c>
      <c r="I13" s="86">
        <v>13.636363636363635</v>
      </c>
      <c r="J13" s="86">
        <v>-28.571428571428569</v>
      </c>
      <c r="K13" s="86">
        <v>-28.571428571428569</v>
      </c>
      <c r="L13" s="86">
        <v>-14.285714285714285</v>
      </c>
      <c r="M13" s="86">
        <v>-14.285714285714285</v>
      </c>
      <c r="O13" s="244" t="s">
        <v>310</v>
      </c>
      <c r="T13" s="244" t="s">
        <v>311</v>
      </c>
    </row>
    <row r="14" spans="1:20">
      <c r="A14" s="82">
        <v>40330</v>
      </c>
      <c r="B14" s="86">
        <v>22.222222222222221</v>
      </c>
      <c r="C14" s="86">
        <v>22.222222222222221</v>
      </c>
      <c r="D14" s="86">
        <v>38.888888888888893</v>
      </c>
      <c r="E14" s="86">
        <v>22.222222222222221</v>
      </c>
      <c r="F14" s="86">
        <v>11.111111111111111</v>
      </c>
      <c r="G14" s="86">
        <v>16.666666666666664</v>
      </c>
      <c r="H14" s="86">
        <v>11.111111111111111</v>
      </c>
      <c r="I14" s="86">
        <v>16.666666666666664</v>
      </c>
      <c r="J14" s="86">
        <v>-28.571428571428569</v>
      </c>
      <c r="K14" s="86">
        <v>-28.571428571428569</v>
      </c>
      <c r="L14" s="86">
        <v>-28.571428571428569</v>
      </c>
      <c r="M14" s="86">
        <v>-57.142857142857139</v>
      </c>
    </row>
    <row r="15" spans="1:20">
      <c r="A15" s="82">
        <v>40422</v>
      </c>
      <c r="B15" s="86">
        <v>-5.5555555555555554</v>
      </c>
      <c r="C15" s="86">
        <v>22.222222222222221</v>
      </c>
      <c r="D15" s="86">
        <v>33.333333333333329</v>
      </c>
      <c r="E15" s="86">
        <v>61.111111111111114</v>
      </c>
      <c r="F15" s="86">
        <v>27.777777777777779</v>
      </c>
      <c r="G15" s="86">
        <v>50</v>
      </c>
      <c r="H15" s="86">
        <v>55.555555555555557</v>
      </c>
      <c r="I15" s="86">
        <v>38.888888888888893</v>
      </c>
      <c r="J15" s="86">
        <v>0</v>
      </c>
      <c r="K15" s="86">
        <v>-28.571428571428569</v>
      </c>
      <c r="L15" s="86">
        <v>-42.857142857142854</v>
      </c>
      <c r="M15" s="86">
        <v>-28.571428571428569</v>
      </c>
    </row>
    <row r="16" spans="1:20">
      <c r="A16" s="82">
        <v>40513</v>
      </c>
      <c r="B16" s="86">
        <v>23.52941176470588</v>
      </c>
      <c r="C16" s="86">
        <v>23.52941176470588</v>
      </c>
      <c r="D16" s="86">
        <v>52.941176470588239</v>
      </c>
      <c r="E16" s="86">
        <v>64.705882352941174</v>
      </c>
      <c r="F16" s="86">
        <v>16.666666666666664</v>
      </c>
      <c r="G16" s="86">
        <v>38.888888888888893</v>
      </c>
      <c r="H16" s="86">
        <v>61.111111111111114</v>
      </c>
      <c r="I16" s="86">
        <v>38.888888888888893</v>
      </c>
      <c r="J16" s="86">
        <v>66.666666666666657</v>
      </c>
      <c r="K16" s="86">
        <v>50</v>
      </c>
      <c r="L16" s="86">
        <v>50</v>
      </c>
      <c r="M16" s="86">
        <v>0</v>
      </c>
    </row>
    <row r="17" spans="1:14">
      <c r="A17" s="82">
        <v>40603</v>
      </c>
      <c r="B17" s="86">
        <v>26.315789473684209</v>
      </c>
      <c r="C17" s="86">
        <v>36.84210526315789</v>
      </c>
      <c r="D17" s="86">
        <v>36.84210526315789</v>
      </c>
      <c r="E17" s="86">
        <v>10.526315789473683</v>
      </c>
      <c r="F17" s="86">
        <v>6.25</v>
      </c>
      <c r="G17" s="86">
        <v>25</v>
      </c>
      <c r="H17" s="86">
        <v>12.5</v>
      </c>
      <c r="I17" s="86">
        <v>-6.25</v>
      </c>
      <c r="J17" s="86">
        <v>42.857142857142854</v>
      </c>
      <c r="K17" s="86">
        <v>28.571428571428569</v>
      </c>
      <c r="L17" s="86">
        <v>-14.285714285714285</v>
      </c>
      <c r="M17" s="86">
        <v>-42.857142857142854</v>
      </c>
    </row>
    <row r="18" spans="1:14">
      <c r="A18" s="82">
        <v>40695</v>
      </c>
      <c r="B18" s="86">
        <v>27.777777777777779</v>
      </c>
      <c r="C18" s="86">
        <v>55.555555555555557</v>
      </c>
      <c r="D18" s="86">
        <v>61.111111111111114</v>
      </c>
      <c r="E18" s="86">
        <v>27.777777777777779</v>
      </c>
      <c r="F18" s="86">
        <v>37.5</v>
      </c>
      <c r="G18" s="86">
        <v>43.75</v>
      </c>
      <c r="H18" s="86">
        <v>56.25</v>
      </c>
      <c r="I18" s="86">
        <v>31.25</v>
      </c>
      <c r="J18" s="86">
        <v>66.666666666666657</v>
      </c>
      <c r="K18" s="86">
        <v>33.333333333333329</v>
      </c>
      <c r="L18" s="86">
        <v>16.666666666666664</v>
      </c>
      <c r="M18" s="86">
        <v>0</v>
      </c>
    </row>
    <row r="19" spans="1:14">
      <c r="A19" s="82">
        <v>40787</v>
      </c>
      <c r="B19" s="86">
        <v>23.809523809523807</v>
      </c>
      <c r="C19" s="86">
        <v>47.619047619047613</v>
      </c>
      <c r="D19" s="86">
        <v>42.857142857142854</v>
      </c>
      <c r="E19" s="86">
        <v>47.619047619047613</v>
      </c>
      <c r="F19" s="86">
        <v>28.571428571428569</v>
      </c>
      <c r="G19" s="86">
        <v>50</v>
      </c>
      <c r="H19" s="86">
        <v>57.142857142857139</v>
      </c>
      <c r="I19" s="86">
        <v>14.285714285714285</v>
      </c>
      <c r="J19" s="86">
        <v>50</v>
      </c>
      <c r="K19" s="86">
        <v>66.666666666666657</v>
      </c>
      <c r="L19" s="86">
        <v>66.666666666666657</v>
      </c>
      <c r="M19" s="86">
        <v>-16.666666666666664</v>
      </c>
    </row>
    <row r="20" spans="1:14">
      <c r="A20" s="82">
        <v>40878</v>
      </c>
      <c r="B20" s="86">
        <v>19.047619047619047</v>
      </c>
      <c r="C20" s="86">
        <v>14.285714285714285</v>
      </c>
      <c r="D20" s="86">
        <v>19.047619047619047</v>
      </c>
      <c r="E20" s="86">
        <v>14.285714285714285</v>
      </c>
      <c r="F20" s="86">
        <v>21.428571428571427</v>
      </c>
      <c r="G20" s="86">
        <v>42.857142857142854</v>
      </c>
      <c r="H20" s="86">
        <v>42.857142857142854</v>
      </c>
      <c r="I20" s="86">
        <v>28.571428571428569</v>
      </c>
      <c r="J20" s="86">
        <v>50</v>
      </c>
      <c r="K20" s="86">
        <v>50</v>
      </c>
      <c r="L20" s="86">
        <v>50</v>
      </c>
      <c r="M20" s="86">
        <v>0</v>
      </c>
    </row>
    <row r="21" spans="1:14">
      <c r="A21" s="82">
        <v>40969</v>
      </c>
      <c r="B21" s="86">
        <v>4.7619047619047619</v>
      </c>
      <c r="C21" s="86">
        <v>14.285714285714285</v>
      </c>
      <c r="D21" s="86">
        <v>14.285714285714285</v>
      </c>
      <c r="E21" s="86">
        <v>14.285714285714285</v>
      </c>
      <c r="F21" s="86">
        <v>6.666666666666667</v>
      </c>
      <c r="G21" s="86">
        <v>13.333333333333334</v>
      </c>
      <c r="H21" s="86">
        <v>46.666666666666664</v>
      </c>
      <c r="I21" s="86">
        <v>40</v>
      </c>
      <c r="J21" s="86">
        <v>33.333333333333329</v>
      </c>
      <c r="K21" s="86">
        <v>16.666666666666664</v>
      </c>
      <c r="L21" s="86">
        <v>-16.666666666666664</v>
      </c>
      <c r="M21" s="86">
        <v>-50</v>
      </c>
    </row>
    <row r="22" spans="1:14">
      <c r="A22" s="82">
        <v>41061</v>
      </c>
      <c r="B22" s="86">
        <v>-5</v>
      </c>
      <c r="C22" s="86">
        <v>0</v>
      </c>
      <c r="D22" s="86">
        <v>-10</v>
      </c>
      <c r="E22" s="86">
        <v>0</v>
      </c>
      <c r="F22" s="86">
        <v>6.666666666666667</v>
      </c>
      <c r="G22" s="86">
        <v>13.333333333333334</v>
      </c>
      <c r="H22" s="86">
        <v>46.666666666666664</v>
      </c>
      <c r="I22" s="86">
        <v>40</v>
      </c>
      <c r="J22" s="86">
        <v>33.333333333333329</v>
      </c>
      <c r="K22" s="86">
        <v>16.666666666666664</v>
      </c>
      <c r="L22" s="86">
        <v>-16.666666666666664</v>
      </c>
      <c r="M22" s="86">
        <v>-50</v>
      </c>
    </row>
    <row r="23" spans="1:14">
      <c r="A23" s="82">
        <v>41153</v>
      </c>
      <c r="B23" s="86">
        <v>-14.000000000000002</v>
      </c>
      <c r="C23" s="86">
        <v>18</v>
      </c>
      <c r="D23" s="86">
        <v>9</v>
      </c>
      <c r="E23" s="86">
        <v>-9</v>
      </c>
      <c r="F23" s="86">
        <v>15</v>
      </c>
      <c r="G23" s="86">
        <v>8</v>
      </c>
      <c r="H23" s="86">
        <v>8</v>
      </c>
      <c r="I23" s="86">
        <v>0</v>
      </c>
      <c r="J23" s="86">
        <v>-17</v>
      </c>
      <c r="K23" s="86">
        <v>0</v>
      </c>
      <c r="L23" s="86">
        <v>-17</v>
      </c>
      <c r="M23" s="86">
        <v>0</v>
      </c>
    </row>
    <row r="24" spans="1:14">
      <c r="A24" s="82">
        <v>41244</v>
      </c>
      <c r="B24" s="86">
        <v>8.3333333333333321</v>
      </c>
      <c r="C24" s="86">
        <v>12.5</v>
      </c>
      <c r="D24" s="86">
        <v>29.166666666666668</v>
      </c>
      <c r="E24" s="86">
        <v>8.3333333333333321</v>
      </c>
      <c r="F24" s="86">
        <v>0</v>
      </c>
      <c r="G24" s="86">
        <v>-6.666666666666667</v>
      </c>
      <c r="H24" s="86">
        <v>13.333333333333334</v>
      </c>
      <c r="I24" s="86">
        <v>0</v>
      </c>
      <c r="J24" s="86">
        <v>42.857142857142854</v>
      </c>
      <c r="K24" s="86">
        <v>28.571428571428569</v>
      </c>
      <c r="L24" s="86">
        <v>42.857142857142854</v>
      </c>
      <c r="M24" s="86">
        <v>14.285714285714285</v>
      </c>
    </row>
    <row r="25" spans="1:14">
      <c r="A25" s="82">
        <v>41334</v>
      </c>
      <c r="B25" s="86">
        <v>-18.181818181818183</v>
      </c>
      <c r="C25" s="86">
        <v>-27.27272727272727</v>
      </c>
      <c r="D25" s="86">
        <v>-31.818181818181817</v>
      </c>
      <c r="E25" s="86">
        <v>-40.909090909090914</v>
      </c>
      <c r="F25" s="86">
        <v>-18.75</v>
      </c>
      <c r="G25" s="86">
        <v>-25</v>
      </c>
      <c r="H25" s="86">
        <v>-18.75</v>
      </c>
      <c r="I25" s="86">
        <v>-25</v>
      </c>
      <c r="J25" s="86">
        <v>-42.857142857142854</v>
      </c>
      <c r="K25" s="86">
        <v>-42.857142857142854</v>
      </c>
      <c r="L25" s="86">
        <v>-42.857142857142854</v>
      </c>
      <c r="M25" s="86">
        <v>-28.571428571428569</v>
      </c>
    </row>
    <row r="26" spans="1:14">
      <c r="A26" s="82">
        <v>41426</v>
      </c>
      <c r="B26" s="86">
        <v>0</v>
      </c>
      <c r="C26" s="86">
        <v>10.526315789473683</v>
      </c>
      <c r="D26" s="86">
        <v>5.2631578947368416</v>
      </c>
      <c r="E26" s="86">
        <v>5.2631578947368416</v>
      </c>
      <c r="F26" s="86">
        <v>-6.666666666666667</v>
      </c>
      <c r="G26" s="86">
        <v>-20</v>
      </c>
      <c r="H26" s="86">
        <v>-33.333333333333329</v>
      </c>
      <c r="I26" s="86">
        <v>-13.333333333333334</v>
      </c>
      <c r="J26" s="86">
        <v>-42.857142857142854</v>
      </c>
      <c r="K26" s="86">
        <v>-28.571428571428569</v>
      </c>
      <c r="L26" s="86">
        <v>-28.571428571428569</v>
      </c>
      <c r="M26" s="86">
        <v>-57.142857142857139</v>
      </c>
    </row>
    <row r="27" spans="1:14">
      <c r="A27" s="82">
        <v>41518</v>
      </c>
      <c r="B27" s="86">
        <v>0</v>
      </c>
      <c r="C27" s="86">
        <v>4.7619047619047619</v>
      </c>
      <c r="D27" s="86">
        <v>23.809523809523807</v>
      </c>
      <c r="E27" s="86">
        <v>9.5238095238095237</v>
      </c>
      <c r="F27" s="86">
        <v>-17.647058823529413</v>
      </c>
      <c r="G27" s="86">
        <v>-23.52941176470588</v>
      </c>
      <c r="H27" s="86">
        <v>-17.647058823529413</v>
      </c>
      <c r="I27" s="86">
        <v>-17.647058823529413</v>
      </c>
      <c r="J27" s="86">
        <v>0</v>
      </c>
      <c r="K27" s="86">
        <v>0</v>
      </c>
      <c r="L27" s="86">
        <v>-14.285714285714285</v>
      </c>
      <c r="M27" s="86">
        <v>-28.571428571428569</v>
      </c>
    </row>
    <row r="28" spans="1:14">
      <c r="A28" s="82">
        <v>41609</v>
      </c>
      <c r="B28" s="86">
        <v>16.666666666666664</v>
      </c>
      <c r="C28" s="86">
        <v>16.666666666666664</v>
      </c>
      <c r="D28" s="86">
        <v>38.888888888888893</v>
      </c>
      <c r="E28" s="86">
        <v>11.111111111111111</v>
      </c>
      <c r="F28" s="86">
        <v>28.571428571428569</v>
      </c>
      <c r="G28" s="86">
        <v>57.142857142857139</v>
      </c>
      <c r="H28" s="86">
        <v>42.857142857142854</v>
      </c>
      <c r="I28" s="86">
        <v>7.1428571428571423</v>
      </c>
      <c r="J28" s="86">
        <v>14.285714285714285</v>
      </c>
      <c r="K28" s="86">
        <v>0</v>
      </c>
      <c r="L28" s="86">
        <v>0</v>
      </c>
      <c r="M28" s="86">
        <v>-28.571428571428569</v>
      </c>
    </row>
    <row r="29" spans="1:14">
      <c r="A29" s="82">
        <v>41699</v>
      </c>
      <c r="B29" s="86">
        <v>-21.052631578947366</v>
      </c>
      <c r="C29" s="86">
        <v>0</v>
      </c>
      <c r="D29" s="86">
        <v>-15.789473684210526</v>
      </c>
      <c r="E29" s="86">
        <v>-15.789473684210526</v>
      </c>
      <c r="F29" s="86">
        <v>0</v>
      </c>
      <c r="G29" s="86">
        <v>0</v>
      </c>
      <c r="H29" s="86">
        <v>-10</v>
      </c>
      <c r="I29" s="86">
        <v>-30</v>
      </c>
      <c r="J29" s="86">
        <v>16.666666666666664</v>
      </c>
      <c r="K29" s="86">
        <v>0</v>
      </c>
      <c r="L29" s="86">
        <v>-33.333333333333329</v>
      </c>
      <c r="M29" s="86">
        <v>-66.666666666666657</v>
      </c>
      <c r="N29" s="71"/>
    </row>
    <row r="30" spans="1:14">
      <c r="A30" s="82">
        <v>41791</v>
      </c>
      <c r="B30" s="86">
        <v>-5.5555555555555554</v>
      </c>
      <c r="C30" s="86">
        <v>5.5555555555555554</v>
      </c>
      <c r="D30" s="86">
        <v>11.111111111111111</v>
      </c>
      <c r="E30" s="86">
        <v>11.111111111111111</v>
      </c>
      <c r="F30" s="86">
        <v>-18.181818181818183</v>
      </c>
      <c r="G30" s="86">
        <v>18.181818181818183</v>
      </c>
      <c r="H30" s="86">
        <v>54.54545454545454</v>
      </c>
      <c r="I30" s="86">
        <v>36.363636363636367</v>
      </c>
      <c r="J30" s="86">
        <v>0</v>
      </c>
      <c r="K30" s="86">
        <v>0</v>
      </c>
      <c r="L30" s="86">
        <v>-20</v>
      </c>
      <c r="M30" s="86">
        <v>-20</v>
      </c>
      <c r="N30" s="71"/>
    </row>
    <row r="31" spans="1:14">
      <c r="A31" s="82">
        <v>41883</v>
      </c>
      <c r="B31" s="86">
        <v>0</v>
      </c>
      <c r="C31" s="86">
        <v>25</v>
      </c>
      <c r="D31" s="86">
        <v>25</v>
      </c>
      <c r="E31" s="86">
        <v>12.5</v>
      </c>
      <c r="F31" s="86">
        <v>7.1428571428571423</v>
      </c>
      <c r="G31" s="86">
        <v>14.285714285714285</v>
      </c>
      <c r="H31" s="86">
        <v>35.714285714285715</v>
      </c>
      <c r="I31" s="86">
        <v>14.285714285714285</v>
      </c>
      <c r="J31" s="86">
        <v>-50</v>
      </c>
      <c r="K31" s="86">
        <v>-25</v>
      </c>
      <c r="L31" s="86">
        <v>-25</v>
      </c>
      <c r="M31" s="86">
        <v>-75</v>
      </c>
    </row>
    <row r="32" spans="1:14">
      <c r="A32" s="82">
        <v>41974</v>
      </c>
      <c r="B32" s="86">
        <v>23.076923076923077</v>
      </c>
      <c r="C32" s="86">
        <v>15.384615384615385</v>
      </c>
      <c r="D32" s="86">
        <v>15.384615384615385</v>
      </c>
      <c r="E32" s="86">
        <v>38.461538461538467</v>
      </c>
      <c r="F32" s="86">
        <v>-11.111111111111111</v>
      </c>
      <c r="G32" s="86">
        <v>-11.111111111111111</v>
      </c>
      <c r="H32" s="86">
        <v>-11.111111111111111</v>
      </c>
      <c r="I32" s="86">
        <v>-11.111111111111111</v>
      </c>
      <c r="J32" s="86">
        <v>-25</v>
      </c>
      <c r="K32" s="86">
        <v>-75</v>
      </c>
      <c r="L32" s="86">
        <v>-75</v>
      </c>
      <c r="M32" s="86">
        <v>-75</v>
      </c>
    </row>
    <row r="33" spans="1:18">
      <c r="A33" s="82">
        <v>42064</v>
      </c>
      <c r="B33" s="86">
        <v>6.666666666666667</v>
      </c>
      <c r="C33" s="86">
        <v>20</v>
      </c>
      <c r="D33" s="86">
        <v>13.333333333333334</v>
      </c>
      <c r="E33" s="86">
        <v>33.333333333333329</v>
      </c>
      <c r="F33" s="86">
        <v>0</v>
      </c>
      <c r="G33" s="86">
        <v>-11.111111111111111</v>
      </c>
      <c r="H33" s="86">
        <v>-22.222222222222221</v>
      </c>
      <c r="I33" s="86">
        <v>-22.222222222222221</v>
      </c>
      <c r="J33" s="86">
        <v>25</v>
      </c>
      <c r="K33" s="86">
        <v>25</v>
      </c>
      <c r="L33" s="86">
        <v>0</v>
      </c>
      <c r="M33" s="86">
        <v>-75</v>
      </c>
    </row>
    <row r="34" spans="1:18">
      <c r="A34" s="82">
        <v>42156</v>
      </c>
      <c r="B34" s="86">
        <v>-5.8823529411764701</v>
      </c>
      <c r="C34" s="86">
        <v>0</v>
      </c>
      <c r="D34" s="86">
        <v>5.8823529411764701</v>
      </c>
      <c r="E34" s="86">
        <v>11.76470588235294</v>
      </c>
      <c r="F34" s="86">
        <v>7.1428571428571423</v>
      </c>
      <c r="G34" s="86">
        <v>7.1428571428571423</v>
      </c>
      <c r="H34" s="86">
        <v>-7.1428571428571423</v>
      </c>
      <c r="I34" s="86">
        <v>-28.571428571428569</v>
      </c>
      <c r="J34" s="86">
        <v>-40</v>
      </c>
      <c r="K34" s="86">
        <v>-60</v>
      </c>
      <c r="L34" s="86">
        <v>-40</v>
      </c>
      <c r="M34" s="86">
        <v>-60</v>
      </c>
    </row>
    <row r="35" spans="1:18">
      <c r="A35" s="82">
        <v>42248</v>
      </c>
      <c r="B35" s="86">
        <v>0</v>
      </c>
      <c r="C35" s="86">
        <v>21.428571428571427</v>
      </c>
      <c r="D35" s="86">
        <v>14.285714285714285</v>
      </c>
      <c r="E35" s="86">
        <v>28.571428571428569</v>
      </c>
      <c r="F35" s="86">
        <v>7.6923076923076925</v>
      </c>
      <c r="G35" s="86">
        <v>-7.6923076923076925</v>
      </c>
      <c r="H35" s="86">
        <v>-7.6923076923076925</v>
      </c>
      <c r="I35" s="86">
        <v>7.6923076923076925</v>
      </c>
      <c r="J35" s="86">
        <v>0</v>
      </c>
      <c r="K35" s="86">
        <v>-20</v>
      </c>
      <c r="L35" s="86">
        <v>0</v>
      </c>
      <c r="M35" s="86">
        <v>-40</v>
      </c>
    </row>
    <row r="36" spans="1:18" ht="15">
      <c r="A36" s="82">
        <v>42339</v>
      </c>
      <c r="B36" s="86">
        <v>0</v>
      </c>
      <c r="C36" s="86">
        <v>13.333333333333334</v>
      </c>
      <c r="D36" s="86">
        <v>20</v>
      </c>
      <c r="E36" s="86">
        <v>53.333333333333336</v>
      </c>
      <c r="F36" s="86">
        <v>9.0909090909090917</v>
      </c>
      <c r="G36" s="86">
        <v>18.181818181818183</v>
      </c>
      <c r="H36" s="86">
        <v>0</v>
      </c>
      <c r="I36" s="86">
        <v>9.0909090909090917</v>
      </c>
      <c r="J36" s="86">
        <v>0</v>
      </c>
      <c r="K36" s="86">
        <v>40</v>
      </c>
      <c r="L36" s="86">
        <v>-20</v>
      </c>
      <c r="M36" s="86">
        <v>-40</v>
      </c>
      <c r="R36" s="244" t="s">
        <v>312</v>
      </c>
    </row>
    <row r="37" spans="1:18">
      <c r="A37" s="82">
        <v>42430</v>
      </c>
      <c r="B37" s="86">
        <v>-31.25</v>
      </c>
      <c r="C37" s="86">
        <v>-18.75</v>
      </c>
      <c r="D37" s="86">
        <v>-25</v>
      </c>
      <c r="E37" s="86">
        <v>-25</v>
      </c>
      <c r="F37" s="86">
        <v>-11.111111111111111</v>
      </c>
      <c r="G37" s="86">
        <v>-33.333333333333329</v>
      </c>
      <c r="H37" s="86">
        <v>-33.333333333333329</v>
      </c>
      <c r="I37" s="86">
        <v>-22.222222222222221</v>
      </c>
      <c r="J37" s="86">
        <v>-40</v>
      </c>
      <c r="K37" s="86">
        <v>-60</v>
      </c>
      <c r="L37" s="86">
        <v>-40</v>
      </c>
      <c r="M37" s="86">
        <v>-60</v>
      </c>
    </row>
    <row r="38" spans="1:18">
      <c r="A38" s="82">
        <v>42522</v>
      </c>
      <c r="B38" s="86">
        <v>5.5555555555555554</v>
      </c>
      <c r="C38" s="86">
        <v>11.111111111111111</v>
      </c>
      <c r="D38" s="86">
        <v>-11.111111111111111</v>
      </c>
      <c r="E38" s="86">
        <v>-16.666666666666664</v>
      </c>
      <c r="F38" s="86">
        <v>-10</v>
      </c>
      <c r="G38" s="86">
        <v>-10</v>
      </c>
      <c r="H38" s="86">
        <v>0</v>
      </c>
      <c r="I38" s="86">
        <v>-10</v>
      </c>
      <c r="J38" s="86">
        <v>0</v>
      </c>
      <c r="K38" s="86">
        <v>0</v>
      </c>
      <c r="L38" s="86">
        <v>0</v>
      </c>
      <c r="M38" s="86">
        <v>-40</v>
      </c>
    </row>
    <row r="39" spans="1:18">
      <c r="A39" s="82">
        <v>42614</v>
      </c>
      <c r="B39" s="86">
        <v>-6.666666666666667</v>
      </c>
      <c r="C39" s="86">
        <v>-6.666666666666667</v>
      </c>
      <c r="D39" s="86">
        <v>-20</v>
      </c>
      <c r="E39" s="86">
        <v>-33.333333333333329</v>
      </c>
      <c r="F39" s="86">
        <v>-25</v>
      </c>
      <c r="G39" s="86">
        <v>-37.5</v>
      </c>
      <c r="H39" s="86">
        <v>-37.5</v>
      </c>
      <c r="I39" s="86">
        <v>-50</v>
      </c>
      <c r="J39" s="86">
        <v>-25</v>
      </c>
      <c r="K39" s="86">
        <v>-25</v>
      </c>
      <c r="L39" s="86">
        <v>-25</v>
      </c>
      <c r="M39" s="86">
        <v>-50</v>
      </c>
    </row>
    <row r="40" spans="1:18">
      <c r="A40" s="82">
        <v>42705</v>
      </c>
      <c r="B40" s="86">
        <v>20</v>
      </c>
      <c r="C40" s="86">
        <v>13.333333333333334</v>
      </c>
      <c r="D40" s="86">
        <v>13.333333333333334</v>
      </c>
      <c r="E40" s="86">
        <v>-13.333333333333334</v>
      </c>
      <c r="F40" s="86">
        <v>10</v>
      </c>
      <c r="G40" s="86">
        <v>20</v>
      </c>
      <c r="H40" s="86">
        <v>0</v>
      </c>
      <c r="I40" s="86">
        <v>-20</v>
      </c>
      <c r="J40" s="86">
        <v>-40</v>
      </c>
      <c r="K40" s="86">
        <v>-60</v>
      </c>
      <c r="L40" s="86">
        <v>-60</v>
      </c>
      <c r="M40" s="86">
        <v>-40</v>
      </c>
    </row>
    <row r="41" spans="1:18">
      <c r="A41" s="82">
        <v>42795</v>
      </c>
      <c r="B41" s="86">
        <v>-6.666666666666667</v>
      </c>
      <c r="C41" s="86">
        <v>-46.666666666666664</v>
      </c>
      <c r="D41" s="86">
        <v>-20</v>
      </c>
      <c r="E41" s="86">
        <v>-33.333333333333329</v>
      </c>
      <c r="F41" s="86">
        <v>-10</v>
      </c>
      <c r="G41" s="86">
        <v>-10</v>
      </c>
      <c r="H41" s="86">
        <v>-20</v>
      </c>
      <c r="I41" s="86">
        <v>-30</v>
      </c>
      <c r="J41" s="86">
        <v>0</v>
      </c>
      <c r="K41" s="86">
        <v>-60</v>
      </c>
      <c r="L41" s="86">
        <v>-60</v>
      </c>
      <c r="M41" s="86">
        <v>-60</v>
      </c>
    </row>
    <row r="42" spans="1:18">
      <c r="A42" s="82">
        <v>42887</v>
      </c>
      <c r="B42" s="86">
        <v>-23.52941176470588</v>
      </c>
      <c r="C42" s="86">
        <v>-5.8823529411764701</v>
      </c>
      <c r="D42" s="86">
        <v>5.8823529411764701</v>
      </c>
      <c r="E42" s="86">
        <v>-11.76470588235294</v>
      </c>
      <c r="F42" s="86">
        <v>-10</v>
      </c>
      <c r="G42" s="86">
        <v>-20</v>
      </c>
      <c r="H42" s="86">
        <v>-50</v>
      </c>
      <c r="I42" s="86">
        <v>-60</v>
      </c>
      <c r="J42" s="86">
        <v>40</v>
      </c>
      <c r="K42" s="86">
        <v>20</v>
      </c>
      <c r="L42" s="86">
        <v>20</v>
      </c>
      <c r="M42" s="86">
        <v>-20</v>
      </c>
    </row>
    <row r="43" spans="1:18">
      <c r="A43" s="82">
        <v>42979</v>
      </c>
      <c r="B43" s="86">
        <v>0</v>
      </c>
      <c r="C43" s="86">
        <v>-29.411764705882355</v>
      </c>
      <c r="D43" s="86">
        <v>-23.52941176470588</v>
      </c>
      <c r="E43" s="86">
        <v>-35.294117647058826</v>
      </c>
      <c r="F43" s="86">
        <v>0</v>
      </c>
      <c r="G43" s="86">
        <v>11.111111111111111</v>
      </c>
      <c r="H43" s="86">
        <v>-11.111111111111111</v>
      </c>
      <c r="I43" s="86">
        <v>11.111111111111111</v>
      </c>
      <c r="J43" s="86">
        <v>-66.666666666666657</v>
      </c>
      <c r="K43" s="86">
        <v>-66.666666666666657</v>
      </c>
      <c r="L43" s="86">
        <v>-33.333333333333329</v>
      </c>
      <c r="M43" s="86">
        <v>-100</v>
      </c>
    </row>
    <row r="44" spans="1:18">
      <c r="A44" s="82">
        <v>43070</v>
      </c>
      <c r="B44" s="86">
        <v>0</v>
      </c>
      <c r="C44" s="86">
        <v>-18.181818181818183</v>
      </c>
      <c r="D44" s="86">
        <v>-36.363636363636367</v>
      </c>
      <c r="E44" s="86">
        <v>-18.181818181818183</v>
      </c>
      <c r="F44" s="86">
        <v>-14.285714285714285</v>
      </c>
      <c r="G44" s="86">
        <v>0</v>
      </c>
      <c r="H44" s="86">
        <v>0</v>
      </c>
      <c r="I44" s="86">
        <v>-14.285714285714285</v>
      </c>
      <c r="J44" s="86">
        <v>-50</v>
      </c>
      <c r="K44" s="86">
        <v>-50</v>
      </c>
      <c r="L44" s="86">
        <v>-50</v>
      </c>
      <c r="M44" s="86">
        <v>-75</v>
      </c>
    </row>
    <row r="45" spans="1:18">
      <c r="A45" s="82">
        <v>43160</v>
      </c>
      <c r="B45" s="86">
        <v>-12.5</v>
      </c>
      <c r="C45" s="86">
        <v>-25</v>
      </c>
      <c r="D45" s="86">
        <v>-18.75</v>
      </c>
      <c r="E45" s="86">
        <v>-25</v>
      </c>
      <c r="F45" s="86">
        <v>11.111111111111111</v>
      </c>
      <c r="G45" s="86">
        <v>-11.111111111111111</v>
      </c>
      <c r="H45" s="86">
        <v>-11.111111111111111</v>
      </c>
      <c r="I45" s="86">
        <v>0</v>
      </c>
      <c r="J45" s="86">
        <v>-75</v>
      </c>
      <c r="K45" s="86">
        <v>-50</v>
      </c>
      <c r="L45" s="86">
        <v>-50</v>
      </c>
      <c r="M45" s="86">
        <v>-75</v>
      </c>
    </row>
    <row r="46" spans="1:18">
      <c r="A46" s="82">
        <v>43252</v>
      </c>
      <c r="B46" s="86">
        <v>-27.27272727272727</v>
      </c>
      <c r="C46" s="86">
        <v>0</v>
      </c>
      <c r="D46" s="86">
        <v>0</v>
      </c>
      <c r="E46" s="86">
        <v>0</v>
      </c>
      <c r="F46" s="86">
        <v>25</v>
      </c>
      <c r="G46" s="86">
        <v>0</v>
      </c>
      <c r="H46" s="86">
        <v>0</v>
      </c>
      <c r="I46" s="86">
        <v>-12.5</v>
      </c>
      <c r="J46" s="86">
        <v>-75</v>
      </c>
      <c r="K46" s="86">
        <v>-75</v>
      </c>
      <c r="L46" s="86">
        <v>-50</v>
      </c>
      <c r="M46" s="86">
        <v>-75</v>
      </c>
    </row>
    <row r="47" spans="1:18">
      <c r="A47" s="82">
        <v>43344</v>
      </c>
      <c r="B47" s="86">
        <v>7.6923076923076925</v>
      </c>
      <c r="C47" s="86">
        <v>-7.6923076923076925</v>
      </c>
      <c r="D47" s="86">
        <v>-15.384615384615385</v>
      </c>
      <c r="E47" s="86">
        <v>0</v>
      </c>
      <c r="F47" s="86">
        <v>0</v>
      </c>
      <c r="G47" s="86">
        <v>0</v>
      </c>
      <c r="H47" s="86">
        <v>-11.111111111111111</v>
      </c>
      <c r="I47" s="86">
        <v>11.111111111111111</v>
      </c>
      <c r="J47" s="86">
        <v>0</v>
      </c>
      <c r="K47" s="86">
        <v>0</v>
      </c>
      <c r="L47" s="86">
        <v>0</v>
      </c>
      <c r="M47" s="86">
        <v>-25</v>
      </c>
    </row>
    <row r="48" spans="1:18">
      <c r="A48" s="82">
        <v>43435</v>
      </c>
      <c r="B48" s="86">
        <v>6.25</v>
      </c>
      <c r="C48" s="86">
        <v>0</v>
      </c>
      <c r="D48" s="86">
        <v>12.5</v>
      </c>
      <c r="E48" s="86">
        <v>25</v>
      </c>
      <c r="F48" s="86">
        <v>0</v>
      </c>
      <c r="G48" s="86">
        <v>-12.5</v>
      </c>
      <c r="H48" s="86">
        <v>0</v>
      </c>
      <c r="I48" s="86">
        <v>12.5</v>
      </c>
      <c r="J48" s="86">
        <v>0</v>
      </c>
      <c r="K48" s="86">
        <v>-25</v>
      </c>
      <c r="L48" s="86">
        <v>-25</v>
      </c>
      <c r="M48" s="86">
        <v>-50</v>
      </c>
    </row>
    <row r="49" spans="1:16">
      <c r="A49" s="82">
        <v>43525</v>
      </c>
      <c r="B49" s="86">
        <v>-12.5</v>
      </c>
      <c r="C49" s="86">
        <v>18.75</v>
      </c>
      <c r="D49" s="86">
        <v>6.25</v>
      </c>
      <c r="E49" s="86">
        <v>12.5</v>
      </c>
      <c r="F49" s="86">
        <v>12.5</v>
      </c>
      <c r="G49" s="86">
        <v>0</v>
      </c>
      <c r="H49" s="86">
        <v>0</v>
      </c>
      <c r="I49" s="86">
        <v>-12.5</v>
      </c>
      <c r="J49" s="86">
        <v>60</v>
      </c>
      <c r="K49" s="86">
        <v>40</v>
      </c>
      <c r="L49" s="86">
        <v>20</v>
      </c>
      <c r="M49" s="86">
        <v>-20</v>
      </c>
    </row>
    <row r="50" spans="1:16">
      <c r="A50" s="82">
        <v>43617</v>
      </c>
      <c r="B50" s="86">
        <v>-13.333333333333334</v>
      </c>
      <c r="C50" s="86">
        <v>20</v>
      </c>
      <c r="D50" s="86">
        <v>46.666666666666664</v>
      </c>
      <c r="E50" s="86">
        <v>40</v>
      </c>
      <c r="F50" s="86">
        <v>0</v>
      </c>
      <c r="G50" s="86">
        <v>0</v>
      </c>
      <c r="H50" s="86">
        <v>28.571428571428569</v>
      </c>
      <c r="I50" s="86">
        <v>28.571428571428569</v>
      </c>
      <c r="J50" s="86">
        <v>40</v>
      </c>
      <c r="K50" s="86">
        <v>20</v>
      </c>
      <c r="L50" s="86">
        <v>0</v>
      </c>
      <c r="M50" s="86">
        <v>-60</v>
      </c>
    </row>
    <row r="51" spans="1:16">
      <c r="A51" s="82">
        <v>43709</v>
      </c>
      <c r="B51" s="86">
        <v>-7.1428571428571423</v>
      </c>
      <c r="C51" s="86">
        <v>21.428571428571427</v>
      </c>
      <c r="D51" s="86">
        <v>57.142857142857139</v>
      </c>
      <c r="E51" s="86">
        <v>50</v>
      </c>
      <c r="F51" s="86">
        <v>0</v>
      </c>
      <c r="G51" s="86">
        <v>12.5</v>
      </c>
      <c r="H51" s="86">
        <v>12.5</v>
      </c>
      <c r="I51" s="86">
        <v>0</v>
      </c>
      <c r="J51" s="86">
        <v>40</v>
      </c>
      <c r="K51" s="86">
        <v>40</v>
      </c>
      <c r="L51" s="86">
        <v>-20</v>
      </c>
      <c r="M51" s="86">
        <v>-80</v>
      </c>
    </row>
    <row r="52" spans="1:16">
      <c r="A52" s="57">
        <v>43800</v>
      </c>
      <c r="B52" s="86">
        <v>0</v>
      </c>
      <c r="C52" s="86">
        <v>8.3333333333333304</v>
      </c>
      <c r="D52" s="86">
        <v>-8.3333333333333304</v>
      </c>
      <c r="E52" s="86">
        <v>-16.6666666666667</v>
      </c>
      <c r="F52" s="86">
        <v>0</v>
      </c>
      <c r="G52" s="86">
        <v>0</v>
      </c>
      <c r="H52" s="86">
        <v>0</v>
      </c>
      <c r="I52" s="86">
        <v>-16.6666666666667</v>
      </c>
      <c r="J52" s="86">
        <v>-25</v>
      </c>
      <c r="K52" s="86">
        <v>-25</v>
      </c>
      <c r="L52" s="86">
        <v>-50</v>
      </c>
      <c r="M52" s="86">
        <v>-50</v>
      </c>
    </row>
    <row r="53" spans="1:16">
      <c r="A53" s="57">
        <v>43891</v>
      </c>
      <c r="B53" s="86">
        <v>40</v>
      </c>
      <c r="C53" s="86">
        <v>6.6666666666666696</v>
      </c>
      <c r="D53" s="86">
        <v>26.6666666666667</v>
      </c>
      <c r="E53" s="86">
        <v>33.3333333333333</v>
      </c>
      <c r="F53" s="86">
        <v>-14.285714285714299</v>
      </c>
      <c r="G53" s="86">
        <v>14.285714285714299</v>
      </c>
      <c r="H53" s="86">
        <v>28.571428571428598</v>
      </c>
      <c r="I53" s="86">
        <v>14.285714285714299</v>
      </c>
      <c r="J53" s="86">
        <v>-100</v>
      </c>
      <c r="K53" s="86">
        <v>0</v>
      </c>
      <c r="L53" s="86">
        <v>0</v>
      </c>
      <c r="M53" s="86">
        <v>0</v>
      </c>
    </row>
    <row r="54" spans="1:16" s="241" customFormat="1">
      <c r="A54" s="239">
        <v>43983</v>
      </c>
      <c r="B54" s="240">
        <v>-30</v>
      </c>
      <c r="C54" s="240">
        <v>-10</v>
      </c>
      <c r="D54" s="240">
        <v>0</v>
      </c>
      <c r="E54" s="240">
        <v>10</v>
      </c>
      <c r="F54" s="240">
        <v>-20</v>
      </c>
      <c r="G54" s="240">
        <v>-10</v>
      </c>
      <c r="H54" s="240">
        <v>-20</v>
      </c>
      <c r="I54" s="240">
        <v>-20</v>
      </c>
      <c r="J54" s="240">
        <v>-25</v>
      </c>
      <c r="K54" s="240">
        <v>-25</v>
      </c>
      <c r="L54" s="240">
        <v>0</v>
      </c>
      <c r="M54" s="240">
        <v>-25</v>
      </c>
    </row>
    <row r="55" spans="1:16" s="241" customFormat="1">
      <c r="A55" s="239">
        <v>44075</v>
      </c>
      <c r="B55" s="240">
        <v>-45.454545454545496</v>
      </c>
      <c r="C55" s="240">
        <v>-54.545454545454497</v>
      </c>
      <c r="D55" s="240">
        <v>-54.545454545454497</v>
      </c>
      <c r="E55" s="240">
        <v>-45.454545454545496</v>
      </c>
      <c r="F55" s="240">
        <v>11.1111111111111</v>
      </c>
      <c r="G55" s="240">
        <v>-11.1111111111111</v>
      </c>
      <c r="H55" s="240">
        <v>-11.1111111111111</v>
      </c>
      <c r="I55" s="240">
        <v>-11.1111111111111</v>
      </c>
      <c r="J55" s="240">
        <v>-33.3333333333333</v>
      </c>
      <c r="K55" s="240">
        <v>0</v>
      </c>
      <c r="L55" s="240">
        <v>0</v>
      </c>
      <c r="M55" s="240">
        <v>0</v>
      </c>
    </row>
    <row r="56" spans="1:16" s="241" customFormat="1">
      <c r="A56" s="239">
        <v>44166</v>
      </c>
      <c r="B56" s="240">
        <v>-7.6923076923076898</v>
      </c>
      <c r="C56" s="240">
        <v>-7.6923076923076898</v>
      </c>
      <c r="D56" s="240">
        <v>-23.076923076923102</v>
      </c>
      <c r="E56" s="240">
        <v>-23.076923076923102</v>
      </c>
      <c r="F56" s="240">
        <v>-12.5</v>
      </c>
      <c r="G56" s="240">
        <v>-12.5</v>
      </c>
      <c r="H56" s="240">
        <v>-12.5</v>
      </c>
      <c r="I56" s="240">
        <v>-12.5</v>
      </c>
      <c r="J56" s="240">
        <v>75</v>
      </c>
      <c r="K56" s="240">
        <v>50</v>
      </c>
      <c r="L56" s="240">
        <v>25</v>
      </c>
      <c r="M56" s="240">
        <v>-50</v>
      </c>
    </row>
    <row r="57" spans="1:16">
      <c r="A57" s="82">
        <v>44256</v>
      </c>
      <c r="B57" s="86">
        <v>8.3333333333333304</v>
      </c>
      <c r="C57" s="86">
        <v>16.6666666666667</v>
      </c>
      <c r="D57" s="86">
        <v>16.6666666666667</v>
      </c>
      <c r="E57" s="86">
        <v>16.6666666666667</v>
      </c>
      <c r="F57" s="86">
        <v>28.571428571428598</v>
      </c>
      <c r="G57" s="86">
        <v>28.571428571428598</v>
      </c>
      <c r="H57" s="86">
        <v>28.571428571428598</v>
      </c>
      <c r="I57" s="86">
        <v>14.285714285714299</v>
      </c>
      <c r="J57" s="86">
        <v>25</v>
      </c>
      <c r="K57" s="86">
        <v>25</v>
      </c>
      <c r="L57" s="86">
        <v>25</v>
      </c>
      <c r="M57" s="86">
        <v>25</v>
      </c>
      <c r="O57" s="53"/>
    </row>
    <row r="58" spans="1:16">
      <c r="A58" s="82">
        <v>44348</v>
      </c>
      <c r="B58" s="86">
        <v>6.6666666666666696</v>
      </c>
      <c r="C58" s="86">
        <v>13.3333333333333</v>
      </c>
      <c r="D58" s="86">
        <v>46.6666666666667</v>
      </c>
      <c r="E58" s="86">
        <v>46.6666666666667</v>
      </c>
      <c r="F58" s="86">
        <v>-22.2222222222222</v>
      </c>
      <c r="G58" s="86">
        <v>-22.2222222222222</v>
      </c>
      <c r="H58" s="86">
        <v>-33.3333333333333</v>
      </c>
      <c r="I58" s="86">
        <v>-22.2222222222222</v>
      </c>
      <c r="J58" s="86">
        <v>0</v>
      </c>
      <c r="K58" s="86">
        <v>0</v>
      </c>
      <c r="L58" s="86">
        <v>0</v>
      </c>
      <c r="M58" s="86">
        <v>0</v>
      </c>
      <c r="P58" s="245" t="s">
        <v>338</v>
      </c>
    </row>
    <row r="59" spans="1:16">
      <c r="A59" s="82">
        <v>44440</v>
      </c>
      <c r="B59" s="86">
        <v>20</v>
      </c>
      <c r="C59" s="86">
        <v>45</v>
      </c>
      <c r="D59" s="86">
        <v>55.000000000000007</v>
      </c>
      <c r="E59" s="86">
        <v>45</v>
      </c>
      <c r="F59" s="86">
        <v>0</v>
      </c>
      <c r="G59" s="86">
        <v>22.2222222222222</v>
      </c>
      <c r="H59" s="86">
        <v>0</v>
      </c>
      <c r="I59" s="86">
        <v>0</v>
      </c>
      <c r="J59" s="86">
        <v>25</v>
      </c>
      <c r="K59" s="86">
        <v>25</v>
      </c>
      <c r="L59" s="86">
        <v>25</v>
      </c>
      <c r="M59" s="86">
        <v>25</v>
      </c>
    </row>
    <row r="60" spans="1:16">
      <c r="A60" s="82">
        <v>44531</v>
      </c>
      <c r="B60" s="86">
        <v>17.647058823529399</v>
      </c>
      <c r="C60" s="86">
        <v>17.647058823529399</v>
      </c>
      <c r="D60" s="86">
        <v>29.411764705882398</v>
      </c>
      <c r="E60" s="86">
        <v>29.411764705882398</v>
      </c>
      <c r="F60" s="86">
        <v>14.285714285714299</v>
      </c>
      <c r="G60" s="86">
        <v>0</v>
      </c>
      <c r="H60" s="86">
        <v>28.571428571428598</v>
      </c>
      <c r="I60" s="86">
        <v>0</v>
      </c>
      <c r="J60" s="86">
        <v>40</v>
      </c>
      <c r="K60" s="86">
        <v>20</v>
      </c>
      <c r="L60" s="86">
        <v>0</v>
      </c>
      <c r="M60" s="86">
        <v>-20</v>
      </c>
    </row>
    <row r="61" spans="1:16">
      <c r="A61" s="82">
        <v>44621</v>
      </c>
      <c r="B61" s="86">
        <v>12.5</v>
      </c>
      <c r="C61" s="86">
        <v>18.75</v>
      </c>
      <c r="D61" s="86">
        <v>43.75</v>
      </c>
      <c r="E61" s="86">
        <v>25</v>
      </c>
      <c r="F61" s="86">
        <v>16.6666666666667</v>
      </c>
      <c r="G61" s="86">
        <v>16.6666666666667</v>
      </c>
      <c r="H61" s="86">
        <v>33.3333333333333</v>
      </c>
      <c r="I61" s="86">
        <v>33.3333333333333</v>
      </c>
      <c r="J61" s="86">
        <v>25</v>
      </c>
      <c r="K61" s="86">
        <v>0</v>
      </c>
      <c r="L61" s="86">
        <v>0</v>
      </c>
      <c r="M61" s="86">
        <v>-25</v>
      </c>
    </row>
    <row r="62" spans="1:16">
      <c r="A62" s="82">
        <v>44713</v>
      </c>
      <c r="B62" s="86">
        <v>13.3333333333333</v>
      </c>
      <c r="C62" s="86">
        <v>33.3333333333333</v>
      </c>
      <c r="D62" s="86">
        <v>46.6666666666667</v>
      </c>
      <c r="E62" s="86">
        <v>46.6666666666667</v>
      </c>
      <c r="F62" s="86">
        <v>11.1111111111111</v>
      </c>
      <c r="G62" s="86">
        <v>22.2222222222222</v>
      </c>
      <c r="H62" s="86">
        <v>22.2222222222222</v>
      </c>
      <c r="I62" s="86">
        <v>-11.1111111111111</v>
      </c>
      <c r="J62" s="86">
        <v>0</v>
      </c>
      <c r="K62" s="86">
        <v>20</v>
      </c>
      <c r="L62" s="86">
        <v>0</v>
      </c>
      <c r="M62" s="86">
        <v>0</v>
      </c>
    </row>
    <row r="63" spans="1:16"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</row>
    <row r="64" spans="1:16"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</row>
    <row r="65" spans="2:13"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</row>
    <row r="66" spans="2:13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</row>
    <row r="67" spans="2:13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</row>
    <row r="68" spans="2:13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</row>
    <row r="69" spans="2:13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</row>
    <row r="70" spans="2:13"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</row>
    <row r="71" spans="2:13"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</row>
    <row r="72" spans="2:13"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</row>
    <row r="73" spans="2:13"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</row>
    <row r="74" spans="2:13"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</row>
    <row r="75" spans="2:13"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</row>
    <row r="76" spans="2:13"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</row>
    <row r="77" spans="2:13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2:13"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</row>
    <row r="80" spans="2:13"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</row>
    <row r="81" spans="2:13"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</row>
    <row r="82" spans="2:13"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</row>
    <row r="83" spans="2:13"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</row>
    <row r="84" spans="2:13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2:13"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</row>
    <row r="86" spans="2:13"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</row>
    <row r="87" spans="2:13"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</row>
    <row r="88" spans="2:13"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</row>
    <row r="89" spans="2:13"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</row>
    <row r="90" spans="2:13"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2:13"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</row>
    <row r="92" spans="2:13"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</row>
    <row r="93" spans="2:13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</row>
    <row r="94" spans="2:13"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</row>
    <row r="96" spans="2:13"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</row>
    <row r="97" spans="2:13"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</row>
    <row r="98" spans="2:13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</row>
    <row r="99" spans="2:13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</row>
    <row r="100" spans="2:13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</row>
    <row r="101" spans="2:13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>
      <c r="B9" s="10"/>
      <c r="C9" s="10"/>
      <c r="D9" s="10"/>
      <c r="E9" s="10"/>
      <c r="F9" s="10"/>
      <c r="G9" s="10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19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C2" s="2"/>
      <c r="D2" s="4"/>
      <c r="G2" s="1">
        <v>-1</v>
      </c>
    </row>
    <row r="3" spans="1:13">
      <c r="C3" s="29"/>
      <c r="D3" s="4"/>
      <c r="E3" s="4"/>
    </row>
    <row r="4" spans="1:13">
      <c r="D4" s="29"/>
      <c r="E4" s="4"/>
      <c r="F4" s="4"/>
      <c r="K4" s="1">
        <v>100</v>
      </c>
    </row>
    <row r="5" spans="1:13" ht="15" customHeight="1">
      <c r="D5" s="29"/>
      <c r="E5" s="4"/>
      <c r="F5" s="4"/>
      <c r="H5" s="390" t="s">
        <v>54</v>
      </c>
      <c r="I5" s="390"/>
      <c r="J5" s="390"/>
      <c r="K5" s="390"/>
    </row>
    <row r="6" spans="1:13">
      <c r="A6" s="25" t="s">
        <v>0</v>
      </c>
      <c r="B6" s="30" t="s">
        <v>60</v>
      </c>
      <c r="C6" s="30" t="s">
        <v>56</v>
      </c>
      <c r="F6" s="391" t="s">
        <v>57</v>
      </c>
      <c r="G6" s="392"/>
      <c r="H6" s="391" t="s">
        <v>58</v>
      </c>
      <c r="I6" s="391"/>
    </row>
    <row r="7" spans="1:13">
      <c r="A7" s="5" t="s">
        <v>14</v>
      </c>
      <c r="B7" s="32">
        <f t="shared" ref="B7:B17" si="0">+VLOOKUP($A7,$F$7:$H$17,2,0)</f>
        <v>3.8</v>
      </c>
      <c r="C7" s="32">
        <f t="shared" ref="C7:C17" si="1">+VLOOKUP($A7,$F$7:$H$17,3,0)</f>
        <v>33.299999999999997</v>
      </c>
      <c r="F7" s="31" t="s">
        <v>6</v>
      </c>
      <c r="G7" s="9">
        <v>2.8666666666666667</v>
      </c>
      <c r="H7" s="9">
        <v>0</v>
      </c>
      <c r="J7" s="393"/>
      <c r="K7" s="393"/>
      <c r="L7" s="393"/>
      <c r="M7" s="393"/>
    </row>
    <row r="8" spans="1:13">
      <c r="A8" s="5" t="s">
        <v>11</v>
      </c>
      <c r="B8" s="32">
        <f t="shared" si="0"/>
        <v>3.2666666666666666</v>
      </c>
      <c r="C8" s="32">
        <f t="shared" si="1"/>
        <v>13.3</v>
      </c>
      <c r="F8" s="31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>
      <c r="A9" s="31" t="s">
        <v>8</v>
      </c>
      <c r="B9" s="32">
        <f t="shared" si="0"/>
        <v>3.2666666666666666</v>
      </c>
      <c r="C9" s="32">
        <f t="shared" si="1"/>
        <v>20</v>
      </c>
      <c r="F9" s="31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>
      <c r="A10" s="5" t="s">
        <v>7</v>
      </c>
      <c r="B10" s="32">
        <f t="shared" si="0"/>
        <v>3.1333333333333333</v>
      </c>
      <c r="C10" s="32">
        <f t="shared" si="1"/>
        <v>13.3</v>
      </c>
      <c r="F10" s="31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>
      <c r="A11" s="6" t="s">
        <v>6</v>
      </c>
      <c r="B11" s="32">
        <f t="shared" si="0"/>
        <v>2.8666666666666667</v>
      </c>
      <c r="C11" s="32">
        <f t="shared" si="1"/>
        <v>0</v>
      </c>
      <c r="F11" s="31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>
      <c r="A12" s="5" t="s">
        <v>12</v>
      </c>
      <c r="B12" s="32">
        <f t="shared" si="0"/>
        <v>2.8</v>
      </c>
      <c r="C12" s="32">
        <f t="shared" si="1"/>
        <v>0</v>
      </c>
      <c r="F12" s="31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>
      <c r="A13" s="5" t="s">
        <v>9</v>
      </c>
      <c r="B13" s="32">
        <f t="shared" si="0"/>
        <v>2.7333333333333334</v>
      </c>
      <c r="C13" s="32">
        <f t="shared" si="1"/>
        <v>6.7</v>
      </c>
      <c r="F13" s="31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>
      <c r="A14" s="5" t="s">
        <v>13</v>
      </c>
      <c r="B14" s="32">
        <f t="shared" si="0"/>
        <v>2.6666666666666665</v>
      </c>
      <c r="C14" s="32">
        <f t="shared" si="1"/>
        <v>20</v>
      </c>
      <c r="F14" s="31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>
      <c r="A15" s="5" t="s">
        <v>53</v>
      </c>
      <c r="B15" s="32">
        <f t="shared" si="0"/>
        <v>2.0666666666666669</v>
      </c>
      <c r="C15" s="32">
        <f t="shared" si="1"/>
        <v>46.7</v>
      </c>
      <c r="F15" s="31" t="s">
        <v>53</v>
      </c>
      <c r="G15" s="9">
        <v>2.0666666666666669</v>
      </c>
      <c r="H15" s="9">
        <v>46.7</v>
      </c>
      <c r="I15" s="5"/>
      <c r="J15" s="5"/>
      <c r="K15" s="5"/>
      <c r="L15" s="5"/>
    </row>
    <row r="16" spans="1:13">
      <c r="A16" s="31" t="s">
        <v>10</v>
      </c>
      <c r="B16" s="32">
        <f t="shared" si="0"/>
        <v>2.0666666666666669</v>
      </c>
      <c r="C16" s="32">
        <f t="shared" si="1"/>
        <v>93.3</v>
      </c>
      <c r="F16" s="31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>
      <c r="A17" s="6" t="s">
        <v>15</v>
      </c>
      <c r="B17" s="32">
        <f t="shared" si="0"/>
        <v>4</v>
      </c>
      <c r="C17" s="32">
        <f t="shared" si="1"/>
        <v>13.3</v>
      </c>
      <c r="F17" s="31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>
      <c r="B18" s="33"/>
      <c r="C18" s="33"/>
      <c r="D18" s="7"/>
      <c r="E18" s="29"/>
      <c r="F18" s="7"/>
      <c r="H18" s="31"/>
      <c r="K18" s="5"/>
      <c r="L18" s="5"/>
      <c r="M18" s="5"/>
      <c r="N18" s="5"/>
    </row>
    <row r="19" spans="1:14">
      <c r="F19" s="7"/>
      <c r="K19" s="5"/>
      <c r="L19" s="5"/>
      <c r="M19" s="5"/>
      <c r="N19" s="5"/>
    </row>
    <row r="20" spans="1:14">
      <c r="B20" s="33"/>
      <c r="C20" s="33"/>
      <c r="D20" s="7"/>
      <c r="E20" s="7"/>
      <c r="F20" s="7"/>
      <c r="K20" s="5"/>
      <c r="L20" s="5"/>
      <c r="M20" s="5"/>
      <c r="N20" s="5"/>
    </row>
    <row r="21" spans="1:14">
      <c r="B21" s="33"/>
      <c r="C21" s="7"/>
      <c r="D21" s="7"/>
      <c r="E21" s="7"/>
      <c r="J21" s="5"/>
      <c r="K21" s="5"/>
      <c r="L21" s="5"/>
      <c r="M21" s="5"/>
    </row>
    <row r="22" spans="1:14">
      <c r="B22" s="34" t="s">
        <v>18</v>
      </c>
      <c r="C22" s="35"/>
      <c r="D22" s="35"/>
      <c r="E22" s="35"/>
      <c r="F22" s="15"/>
      <c r="J22" s="5"/>
      <c r="K22" s="5"/>
      <c r="L22" s="5"/>
      <c r="M22" s="5"/>
    </row>
    <row r="23" spans="1:14">
      <c r="B23" s="17" t="s">
        <v>59</v>
      </c>
      <c r="C23" s="35"/>
      <c r="D23" s="35"/>
      <c r="E23" s="35"/>
      <c r="F23" s="15"/>
      <c r="J23" s="5"/>
      <c r="K23" s="5"/>
      <c r="L23" s="5"/>
      <c r="M23" s="5"/>
    </row>
    <row r="24" spans="1:14">
      <c r="B24" s="15"/>
      <c r="C24" s="15"/>
      <c r="D24" s="15"/>
      <c r="E24" s="15"/>
      <c r="F24" s="15"/>
      <c r="J24" s="5"/>
      <c r="K24" s="5"/>
      <c r="L24" s="5"/>
      <c r="M24" s="5"/>
    </row>
    <row r="25" spans="1:14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>
      <c r="B26" s="15"/>
      <c r="C26" s="15"/>
      <c r="D26" s="15"/>
      <c r="E26" s="15"/>
      <c r="F26" s="15"/>
      <c r="J26" s="5"/>
      <c r="K26" s="5"/>
      <c r="L26" s="5"/>
      <c r="M26" s="5"/>
    </row>
    <row r="27" spans="1:14">
      <c r="B27" s="15"/>
      <c r="C27" s="15"/>
      <c r="D27" s="15"/>
      <c r="E27" s="15"/>
      <c r="F27" s="15"/>
      <c r="J27" s="5"/>
      <c r="K27" s="5"/>
      <c r="L27" s="5"/>
      <c r="M27" s="5"/>
    </row>
    <row r="28" spans="1:14">
      <c r="B28" s="15"/>
      <c r="C28" s="15"/>
      <c r="D28" s="15"/>
      <c r="E28" s="15"/>
      <c r="F28" s="15"/>
      <c r="J28" s="5"/>
      <c r="K28" s="5"/>
      <c r="L28" s="5"/>
      <c r="M28" s="5"/>
    </row>
    <row r="29" spans="1:14">
      <c r="B29" s="15"/>
      <c r="C29" s="15"/>
      <c r="D29" s="15"/>
      <c r="E29" s="15"/>
      <c r="F29" s="15"/>
      <c r="K29" s="28"/>
      <c r="L29" s="32"/>
      <c r="M29" s="32"/>
    </row>
    <row r="30" spans="1:14">
      <c r="B30" s="15"/>
      <c r="C30" s="15"/>
      <c r="D30" s="15"/>
      <c r="E30" s="15"/>
      <c r="F30" s="15"/>
      <c r="K30" s="28"/>
      <c r="L30" s="32"/>
      <c r="M30" s="32"/>
    </row>
    <row r="31" spans="1:14">
      <c r="B31" s="15"/>
      <c r="C31" s="15"/>
      <c r="D31" s="15"/>
      <c r="E31" s="15"/>
      <c r="F31" s="15"/>
      <c r="L31" s="29"/>
    </row>
    <row r="32" spans="1:14">
      <c r="B32" s="15"/>
      <c r="C32" s="15"/>
      <c r="D32" s="15"/>
      <c r="E32" s="15"/>
      <c r="F32" s="15"/>
    </row>
    <row r="33" spans="2:6">
      <c r="B33" s="15"/>
      <c r="C33" s="15"/>
      <c r="D33" s="15"/>
      <c r="E33" s="15"/>
      <c r="F33" s="15"/>
    </row>
    <row r="34" spans="2:6">
      <c r="B34" s="15"/>
      <c r="C34" s="15"/>
      <c r="D34" s="15"/>
      <c r="E34" s="15"/>
      <c r="F34" s="15"/>
    </row>
    <row r="35" spans="2:6">
      <c r="B35" s="15"/>
      <c r="C35" s="15"/>
      <c r="D35" s="15"/>
      <c r="E35" s="15"/>
      <c r="F35" s="15"/>
    </row>
    <row r="36" spans="2:6">
      <c r="B36" s="15"/>
      <c r="C36" s="15"/>
      <c r="D36" s="15"/>
      <c r="E36" s="15"/>
      <c r="F36" s="15"/>
    </row>
    <row r="37" spans="2:6">
      <c r="B37" s="15"/>
      <c r="C37" s="15"/>
      <c r="D37" s="15"/>
      <c r="E37" s="15"/>
      <c r="F37" s="15"/>
    </row>
    <row r="38" spans="2:6">
      <c r="B38" s="15"/>
      <c r="C38" s="15"/>
      <c r="D38" s="15"/>
      <c r="E38" s="15"/>
      <c r="F38" s="15"/>
    </row>
    <row r="39" spans="2:6">
      <c r="B39" s="15"/>
      <c r="C39" s="15"/>
      <c r="D39" s="15"/>
      <c r="E39" s="15"/>
      <c r="F39" s="15"/>
    </row>
    <row r="40" spans="2:6">
      <c r="B40" s="15"/>
      <c r="C40" s="15"/>
      <c r="D40" s="15"/>
      <c r="E40" s="15"/>
      <c r="F40" s="15"/>
    </row>
    <row r="41" spans="2:6">
      <c r="B41" s="15"/>
      <c r="C41" s="15"/>
      <c r="D41" s="15"/>
      <c r="E41" s="15"/>
      <c r="F41" s="15"/>
    </row>
    <row r="42" spans="2:6">
      <c r="B42" s="15"/>
      <c r="C42" s="15"/>
      <c r="D42" s="15"/>
      <c r="E42" s="15"/>
      <c r="F42" s="15"/>
    </row>
    <row r="43" spans="2:6">
      <c r="B43" s="15"/>
      <c r="C43" s="15"/>
      <c r="D43" s="15"/>
      <c r="E43" s="15"/>
      <c r="F43" s="15"/>
    </row>
    <row r="44" spans="2:6">
      <c r="B44" s="15"/>
      <c r="C44" s="15"/>
      <c r="D44" s="15"/>
      <c r="E44" s="15"/>
      <c r="F44" s="15"/>
    </row>
    <row r="45" spans="2:6">
      <c r="B45" s="15"/>
      <c r="C45" s="15"/>
      <c r="D45" s="15"/>
      <c r="E45" s="15"/>
      <c r="F45" s="15"/>
    </row>
    <row r="46" spans="2:6">
      <c r="B46" s="15"/>
      <c r="C46" s="15"/>
      <c r="D46" s="15"/>
      <c r="E46" s="15"/>
      <c r="F46" s="15"/>
    </row>
    <row r="47" spans="2:6">
      <c r="B47" s="15"/>
      <c r="C47" s="15"/>
      <c r="D47" s="15"/>
      <c r="E47" s="15"/>
      <c r="F47" s="15"/>
    </row>
    <row r="48" spans="2:6">
      <c r="B48" s="15"/>
      <c r="C48" s="15"/>
      <c r="D48" s="15"/>
      <c r="E48" s="15"/>
      <c r="F48" s="15"/>
    </row>
    <row r="49" spans="2:6">
      <c r="B49" s="15"/>
      <c r="C49" s="15"/>
      <c r="D49" s="15"/>
      <c r="E49" s="15"/>
      <c r="F49" s="15"/>
    </row>
    <row r="50" spans="2:6">
      <c r="B50" s="15"/>
      <c r="C50" s="15"/>
      <c r="D50" s="15"/>
      <c r="E50" s="15"/>
      <c r="F50" s="15"/>
    </row>
    <row r="51" spans="2:6">
      <c r="B51" s="15"/>
      <c r="C51" s="15"/>
      <c r="D51" s="15"/>
      <c r="E51" s="15"/>
      <c r="F51" s="15"/>
    </row>
    <row r="52" spans="2:6">
      <c r="B52" s="15"/>
      <c r="C52" s="15"/>
      <c r="D52" s="15"/>
      <c r="E52" s="15"/>
      <c r="F52" s="15"/>
    </row>
    <row r="53" spans="2:6">
      <c r="B53" s="15"/>
      <c r="C53" s="15"/>
      <c r="D53" s="15"/>
      <c r="E53" s="15"/>
      <c r="F53" s="15"/>
    </row>
    <row r="54" spans="2:6">
      <c r="B54" s="15"/>
      <c r="C54" s="15"/>
      <c r="D54" s="15"/>
      <c r="E54" s="15"/>
      <c r="F54" s="15"/>
    </row>
    <row r="55" spans="2:6">
      <c r="B55" s="15"/>
      <c r="C55" s="15"/>
      <c r="D55" s="15"/>
      <c r="E55" s="15"/>
      <c r="F55" s="15"/>
    </row>
    <row r="56" spans="2:6">
      <c r="B56" s="15"/>
      <c r="C56" s="15"/>
      <c r="D56" s="15"/>
      <c r="E56" s="15"/>
      <c r="F56" s="15"/>
    </row>
    <row r="57" spans="2:6">
      <c r="B57" s="15"/>
      <c r="C57" s="15"/>
      <c r="D57" s="15"/>
      <c r="E57" s="15"/>
      <c r="F57" s="15"/>
    </row>
    <row r="58" spans="2:6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26"/>
      <c r="L1" s="390" t="s">
        <v>54</v>
      </c>
      <c r="M1" s="390"/>
      <c r="N1" s="390"/>
      <c r="O1" s="390"/>
    </row>
    <row r="2" spans="2:17">
      <c r="B2" s="25" t="s">
        <v>1</v>
      </c>
      <c r="C2" s="36" t="s">
        <v>55</v>
      </c>
      <c r="D2" s="36" t="s">
        <v>56</v>
      </c>
      <c r="L2" s="391" t="s">
        <v>57</v>
      </c>
      <c r="M2" s="392"/>
      <c r="N2" s="391" t="s">
        <v>58</v>
      </c>
      <c r="O2" s="391"/>
      <c r="Q2" s="1">
        <v>100</v>
      </c>
    </row>
    <row r="3" spans="2:17">
      <c r="B3" s="5" t="s">
        <v>9</v>
      </c>
      <c r="C3" s="37">
        <f t="shared" ref="C3:C13" si="0">+VLOOKUP($B3,$L$3:$N$13,2,0)</f>
        <v>-17.592592592592592</v>
      </c>
      <c r="D3" s="37">
        <f t="shared" ref="D3:D13" si="1">+VLOOKUP($B3,$L$3:$N$13,3,0)</f>
        <v>0</v>
      </c>
      <c r="L3" s="31" t="s">
        <v>6</v>
      </c>
      <c r="M3" s="32">
        <v>-9.2592592592592595</v>
      </c>
      <c r="N3" s="32">
        <v>10</v>
      </c>
    </row>
    <row r="4" spans="2:17">
      <c r="B4" s="31" t="s">
        <v>10</v>
      </c>
      <c r="C4" s="37">
        <f t="shared" si="0"/>
        <v>-15.423280423280422</v>
      </c>
      <c r="D4" s="37">
        <f t="shared" si="1"/>
        <v>90</v>
      </c>
      <c r="L4" s="31" t="s">
        <v>7</v>
      </c>
      <c r="M4" s="32">
        <v>-9.8148148148148149</v>
      </c>
      <c r="N4" s="32">
        <v>10</v>
      </c>
      <c r="O4" s="5"/>
    </row>
    <row r="5" spans="2:17" ht="15" customHeight="1">
      <c r="B5" s="31" t="s">
        <v>8</v>
      </c>
      <c r="C5" s="37">
        <f t="shared" si="0"/>
        <v>-11.481481481481481</v>
      </c>
      <c r="D5" s="37">
        <f t="shared" si="1"/>
        <v>30</v>
      </c>
      <c r="L5" s="31" t="s">
        <v>8</v>
      </c>
      <c r="M5" s="32">
        <v>-11.481481481481481</v>
      </c>
      <c r="N5" s="32">
        <v>30</v>
      </c>
      <c r="O5" s="5"/>
    </row>
    <row r="6" spans="2:17">
      <c r="B6" s="5" t="s">
        <v>13</v>
      </c>
      <c r="C6" s="37">
        <f t="shared" si="0"/>
        <v>-10.952380952380953</v>
      </c>
      <c r="D6" s="37">
        <f t="shared" si="1"/>
        <v>10</v>
      </c>
      <c r="G6" s="51"/>
      <c r="L6" s="31" t="s">
        <v>9</v>
      </c>
      <c r="M6" s="32">
        <v>-17.592592592592592</v>
      </c>
      <c r="N6" s="32">
        <v>0</v>
      </c>
      <c r="O6" s="5"/>
    </row>
    <row r="7" spans="2:17">
      <c r="B7" s="5" t="s">
        <v>7</v>
      </c>
      <c r="C7" s="37">
        <f t="shared" si="0"/>
        <v>-9.8148148148148149</v>
      </c>
      <c r="D7" s="37">
        <f t="shared" si="1"/>
        <v>10</v>
      </c>
      <c r="L7" s="31" t="s">
        <v>10</v>
      </c>
      <c r="M7" s="32">
        <v>-15.423280423280422</v>
      </c>
      <c r="N7" s="32">
        <v>90</v>
      </c>
      <c r="O7" s="5"/>
    </row>
    <row r="8" spans="2:17">
      <c r="B8" s="6" t="s">
        <v>6</v>
      </c>
      <c r="C8" s="37">
        <f t="shared" si="0"/>
        <v>-9.2592592592592595</v>
      </c>
      <c r="D8" s="37">
        <f t="shared" si="1"/>
        <v>10</v>
      </c>
      <c r="L8" s="31" t="s">
        <v>12</v>
      </c>
      <c r="M8" s="32">
        <v>-4.2857142857142856</v>
      </c>
      <c r="N8" s="32">
        <v>0</v>
      </c>
      <c r="O8" s="5"/>
    </row>
    <row r="9" spans="2:17" ht="27.75">
      <c r="B9" s="5" t="s">
        <v>14</v>
      </c>
      <c r="C9" s="37">
        <f t="shared" si="0"/>
        <v>-9.1005291005291014</v>
      </c>
      <c r="D9" s="37">
        <f t="shared" si="1"/>
        <v>30</v>
      </c>
      <c r="F9" s="52" t="s">
        <v>61</v>
      </c>
      <c r="L9" s="31" t="s">
        <v>11</v>
      </c>
      <c r="M9" s="32">
        <v>-2.4338624338624339</v>
      </c>
      <c r="N9" s="32">
        <v>20</v>
      </c>
      <c r="O9" s="5"/>
    </row>
    <row r="10" spans="2:17">
      <c r="B10" s="5" t="s">
        <v>53</v>
      </c>
      <c r="C10" s="37">
        <f t="shared" si="0"/>
        <v>-6.8783068783068781</v>
      </c>
      <c r="D10" s="37">
        <f t="shared" si="1"/>
        <v>20</v>
      </c>
      <c r="L10" s="31" t="s">
        <v>13</v>
      </c>
      <c r="M10" s="32">
        <v>-10.952380952380953</v>
      </c>
      <c r="N10" s="32">
        <v>10</v>
      </c>
      <c r="O10" s="5"/>
    </row>
    <row r="11" spans="2:17">
      <c r="B11" s="5" t="s">
        <v>12</v>
      </c>
      <c r="C11" s="37">
        <f t="shared" si="0"/>
        <v>-4.2857142857142856</v>
      </c>
      <c r="D11" s="37">
        <f t="shared" si="1"/>
        <v>0</v>
      </c>
      <c r="L11" s="31" t="s">
        <v>53</v>
      </c>
      <c r="M11" s="32">
        <v>-6.8783068783068781</v>
      </c>
      <c r="N11" s="32">
        <v>20</v>
      </c>
      <c r="O11" s="5"/>
    </row>
    <row r="12" spans="2:17">
      <c r="B12" s="6" t="s">
        <v>15</v>
      </c>
      <c r="C12" s="37">
        <f t="shared" si="0"/>
        <v>-2.7777777777777777</v>
      </c>
      <c r="D12" s="37">
        <f t="shared" si="1"/>
        <v>10</v>
      </c>
      <c r="L12" s="31" t="s">
        <v>14</v>
      </c>
      <c r="M12" s="32">
        <v>-9.1005291005291014</v>
      </c>
      <c r="N12" s="32">
        <v>30</v>
      </c>
      <c r="O12" s="5"/>
    </row>
    <row r="13" spans="2:17">
      <c r="B13" s="5" t="s">
        <v>11</v>
      </c>
      <c r="C13" s="37">
        <f t="shared" si="0"/>
        <v>-2.4338624338624339</v>
      </c>
      <c r="D13" s="37">
        <f t="shared" si="1"/>
        <v>20</v>
      </c>
      <c r="L13" s="31" t="s">
        <v>15</v>
      </c>
      <c r="M13" s="32">
        <v>-2.7777777777777777</v>
      </c>
      <c r="N13" s="32">
        <v>10</v>
      </c>
      <c r="O13" s="5"/>
    </row>
    <row r="14" spans="2:17">
      <c r="H14" s="2"/>
      <c r="L14" s="38"/>
      <c r="M14" s="27"/>
      <c r="N14" s="27"/>
    </row>
    <row r="15" spans="2:17">
      <c r="E15" s="2"/>
    </row>
    <row r="16" spans="2:17">
      <c r="B16" s="34" t="s">
        <v>18</v>
      </c>
      <c r="C16" s="17"/>
      <c r="D16" s="17"/>
      <c r="E16" s="17"/>
      <c r="F16" s="15"/>
      <c r="G16" s="15"/>
      <c r="H16" s="15"/>
    </row>
    <row r="17" spans="2:15">
      <c r="B17" s="17" t="s">
        <v>59</v>
      </c>
      <c r="C17" s="17"/>
      <c r="D17" s="17"/>
      <c r="E17" s="15"/>
      <c r="F17" s="15"/>
      <c r="G17" s="15"/>
      <c r="H17" s="15"/>
    </row>
    <row r="18" spans="2:15">
      <c r="B18" s="15"/>
      <c r="C18" s="17"/>
      <c r="D18" s="17"/>
      <c r="E18" s="15"/>
      <c r="F18" s="15"/>
      <c r="G18" s="15"/>
      <c r="H18" s="15"/>
      <c r="L18" s="394"/>
      <c r="M18" s="394"/>
    </row>
    <row r="19" spans="2:15">
      <c r="B19" s="15" t="s">
        <v>29</v>
      </c>
      <c r="C19" s="17"/>
      <c r="D19" s="17"/>
      <c r="E19" s="15"/>
      <c r="F19" s="15"/>
      <c r="G19" s="15"/>
      <c r="H19" s="15"/>
      <c r="L19" s="394"/>
      <c r="M19" s="394"/>
    </row>
    <row r="20" spans="2:15">
      <c r="B20" s="17"/>
      <c r="C20" s="17"/>
      <c r="D20" s="17"/>
      <c r="E20" s="15"/>
      <c r="F20" s="15"/>
      <c r="G20" s="15"/>
      <c r="H20" s="15"/>
      <c r="L20" s="394"/>
      <c r="M20" s="394"/>
    </row>
    <row r="21" spans="2:15">
      <c r="B21" s="15"/>
      <c r="C21" s="15"/>
      <c r="D21" s="15"/>
      <c r="E21" s="15"/>
      <c r="F21" s="15"/>
      <c r="G21" s="15"/>
      <c r="H21" s="15"/>
      <c r="L21" s="394"/>
      <c r="M21" s="394"/>
    </row>
    <row r="22" spans="2:15">
      <c r="B22" s="15"/>
      <c r="C22" s="15"/>
      <c r="D22" s="15"/>
      <c r="E22" s="15"/>
      <c r="F22" s="15"/>
      <c r="G22" s="15"/>
      <c r="H22" s="15"/>
      <c r="L22" s="394"/>
      <c r="M22" s="394"/>
    </row>
    <row r="23" spans="2:15">
      <c r="B23" s="15"/>
      <c r="C23" s="15"/>
      <c r="D23" s="15"/>
      <c r="E23" s="15"/>
      <c r="F23" s="15"/>
      <c r="G23" s="15"/>
      <c r="H23" s="15"/>
      <c r="L23" s="394"/>
      <c r="M23" s="394"/>
    </row>
    <row r="24" spans="2:15">
      <c r="B24" s="15"/>
      <c r="C24" s="15"/>
      <c r="D24" s="15"/>
      <c r="E24" s="15"/>
      <c r="F24" s="15"/>
      <c r="G24" s="15"/>
      <c r="H24" s="15"/>
      <c r="K24" s="39"/>
      <c r="L24" s="394"/>
      <c r="M24" s="394"/>
    </row>
    <row r="25" spans="2:15">
      <c r="B25" s="15"/>
      <c r="C25" s="15"/>
      <c r="D25" s="15"/>
      <c r="E25" s="15"/>
      <c r="F25" s="15"/>
      <c r="G25" s="15"/>
      <c r="H25" s="15"/>
      <c r="K25" s="39"/>
      <c r="L25" s="394"/>
      <c r="M25" s="394"/>
    </row>
    <row r="26" spans="2:15">
      <c r="B26" s="15"/>
      <c r="C26" s="15"/>
      <c r="D26" s="15"/>
      <c r="E26" s="15"/>
      <c r="F26" s="15"/>
      <c r="G26" s="15"/>
      <c r="H26" s="15"/>
      <c r="K26" s="39"/>
      <c r="L26" s="394"/>
      <c r="M26" s="394"/>
    </row>
    <row r="27" spans="2:15">
      <c r="B27" s="15"/>
      <c r="C27" s="15"/>
      <c r="D27" s="15"/>
      <c r="E27" s="15"/>
      <c r="F27" s="15"/>
      <c r="G27" s="15"/>
      <c r="H27" s="15"/>
      <c r="K27" s="39"/>
      <c r="L27" s="394"/>
      <c r="M27" s="394"/>
    </row>
    <row r="28" spans="2:15">
      <c r="B28" s="15"/>
      <c r="C28" s="15"/>
      <c r="D28" s="15"/>
      <c r="E28" s="15"/>
      <c r="F28" s="15"/>
      <c r="G28" s="15"/>
      <c r="H28" s="15"/>
      <c r="K28" s="39"/>
      <c r="L28" s="394"/>
      <c r="M28" s="394"/>
    </row>
    <row r="29" spans="2:15">
      <c r="B29" s="15"/>
      <c r="C29" s="15"/>
      <c r="D29" s="15"/>
      <c r="E29" s="15"/>
      <c r="F29" s="15"/>
      <c r="G29" s="15"/>
      <c r="H29" s="15"/>
      <c r="K29" s="39"/>
      <c r="O29" s="28"/>
    </row>
    <row r="30" spans="2:15">
      <c r="B30" s="15"/>
      <c r="C30" s="15"/>
      <c r="D30" s="15"/>
      <c r="E30" s="15"/>
      <c r="F30" s="15"/>
      <c r="G30" s="15"/>
      <c r="H30" s="15"/>
      <c r="K30" s="39"/>
    </row>
    <row r="31" spans="2:15">
      <c r="B31" s="15"/>
      <c r="C31" s="15"/>
      <c r="D31" s="15"/>
      <c r="E31" s="15"/>
      <c r="F31" s="15"/>
      <c r="G31" s="15"/>
      <c r="H31" s="15"/>
      <c r="K31" s="39"/>
    </row>
    <row r="32" spans="2:15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6"/>
      <c r="C38" s="15"/>
      <c r="D38" s="15"/>
      <c r="E38" s="15"/>
      <c r="F38" s="15"/>
      <c r="G38" s="15"/>
      <c r="H38" s="15"/>
    </row>
    <row r="39" spans="2:8">
      <c r="B39" s="20"/>
      <c r="C39" s="35"/>
      <c r="D39" s="35"/>
      <c r="E39" s="17"/>
      <c r="F39" s="15"/>
      <c r="G39" s="15"/>
      <c r="H39" s="15"/>
    </row>
    <row r="40" spans="2:8">
      <c r="B40" s="20"/>
      <c r="C40" s="35"/>
      <c r="D40" s="35"/>
      <c r="E40" s="17"/>
      <c r="F40" s="15"/>
      <c r="G40" s="15"/>
      <c r="H40" s="15"/>
    </row>
    <row r="41" spans="2:8">
      <c r="B41" s="20"/>
      <c r="C41" s="35"/>
      <c r="D41" s="35"/>
      <c r="E41" s="17"/>
      <c r="F41" s="15"/>
      <c r="G41" s="15"/>
      <c r="H41" s="15"/>
    </row>
    <row r="42" spans="2:8">
      <c r="B42" s="20"/>
      <c r="C42" s="35"/>
      <c r="D42" s="35"/>
      <c r="E42" s="17"/>
      <c r="F42" s="15"/>
      <c r="G42" s="15"/>
      <c r="H42" s="15"/>
    </row>
    <row r="43" spans="2:8">
      <c r="B43" s="20"/>
      <c r="C43" s="35"/>
      <c r="D43" s="35"/>
      <c r="E43" s="17"/>
      <c r="F43" s="15"/>
      <c r="G43" s="15"/>
      <c r="H43" s="15"/>
    </row>
    <row r="44" spans="2:8">
      <c r="B44" s="20"/>
      <c r="C44" s="35"/>
      <c r="D44" s="35"/>
      <c r="E44" s="17"/>
      <c r="F44" s="15"/>
      <c r="G44" s="15"/>
      <c r="H44" s="15"/>
    </row>
    <row r="45" spans="2:8">
      <c r="B45" s="20"/>
      <c r="C45" s="17"/>
      <c r="D45" s="17"/>
      <c r="E45" s="17"/>
      <c r="F45" s="15"/>
      <c r="G45" s="15"/>
      <c r="H45" s="15"/>
    </row>
    <row r="46" spans="2:8">
      <c r="B46" s="20"/>
      <c r="C46" s="17"/>
      <c r="D46" s="40"/>
      <c r="E46" s="35"/>
      <c r="F46" s="15"/>
      <c r="G46" s="15"/>
      <c r="H46" s="15"/>
    </row>
    <row r="47" spans="2:8">
      <c r="B47" s="20"/>
      <c r="C47" s="17"/>
      <c r="D47" s="40"/>
      <c r="E47" s="35"/>
      <c r="F47" s="15"/>
      <c r="G47" s="15"/>
      <c r="H47" s="15"/>
    </row>
    <row r="48" spans="2:8">
      <c r="B48" s="20"/>
      <c r="C48" s="17"/>
      <c r="D48" s="40"/>
      <c r="E48" s="35"/>
      <c r="F48" s="15"/>
      <c r="G48" s="15"/>
      <c r="H48" s="15"/>
    </row>
    <row r="49" spans="2:8">
      <c r="B49" s="20"/>
      <c r="C49" s="35"/>
      <c r="D49" s="40"/>
      <c r="E49" s="35"/>
      <c r="F49" s="15"/>
      <c r="G49" s="15"/>
      <c r="H49" s="15"/>
    </row>
    <row r="50" spans="2:8">
      <c r="B50" s="16"/>
      <c r="C50" s="15"/>
      <c r="D50" s="40"/>
      <c r="E50" s="41"/>
      <c r="F50" s="15"/>
      <c r="G50" s="15"/>
      <c r="H50" s="15"/>
    </row>
    <row r="51" spans="2:8">
      <c r="B51" s="42" t="s">
        <v>32</v>
      </c>
      <c r="C51" s="41"/>
      <c r="D51" s="40"/>
      <c r="E51" s="41"/>
      <c r="F51" s="15"/>
      <c r="G51" s="15"/>
      <c r="H51" s="15"/>
    </row>
    <row r="52" spans="2:8">
      <c r="B52" s="6"/>
      <c r="C52" s="38"/>
      <c r="D52" s="8"/>
      <c r="E52" s="38"/>
    </row>
    <row r="53" spans="2:8">
      <c r="B53" s="5"/>
      <c r="D53" s="8"/>
      <c r="E53" s="38"/>
    </row>
    <row r="54" spans="2:8">
      <c r="B54" s="5"/>
      <c r="D54" s="8"/>
      <c r="E54" s="38"/>
    </row>
    <row r="55" spans="2:8">
      <c r="B55" s="5"/>
      <c r="C55" s="38"/>
      <c r="D55" s="8"/>
      <c r="E55" s="38"/>
    </row>
    <row r="56" spans="2:8">
      <c r="B56" s="5"/>
      <c r="D56" s="8"/>
      <c r="E56" s="38"/>
    </row>
    <row r="57" spans="2:8">
      <c r="D57" s="8"/>
      <c r="E57" s="43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>
      <c r="B1" s="26"/>
      <c r="L1" s="390" t="s">
        <v>54</v>
      </c>
      <c r="M1" s="390"/>
      <c r="N1" s="390"/>
      <c r="O1" s="390"/>
    </row>
    <row r="2" spans="1:21">
      <c r="B2" s="12" t="s">
        <v>51</v>
      </c>
      <c r="C2" s="36" t="s">
        <v>55</v>
      </c>
      <c r="D2" s="36" t="s">
        <v>56</v>
      </c>
      <c r="E2" s="2"/>
      <c r="L2" s="391" t="s">
        <v>57</v>
      </c>
      <c r="M2" s="392"/>
      <c r="N2" s="391" t="s">
        <v>58</v>
      </c>
      <c r="O2" s="391"/>
    </row>
    <row r="3" spans="1:21">
      <c r="B3" s="44" t="s">
        <v>14</v>
      </c>
      <c r="C3" s="32">
        <f t="shared" ref="C3:C13" si="0">+VLOOKUP($B3,$L$3:$N$13,2,0)</f>
        <v>3.75</v>
      </c>
      <c r="D3" s="32">
        <f t="shared" ref="D3:D13" si="1">+VLOOKUP($B3,$L$3:$N$13,3,0)</f>
        <v>0</v>
      </c>
      <c r="E3" s="24"/>
      <c r="J3" s="1">
        <v>100</v>
      </c>
      <c r="L3" s="31" t="s">
        <v>6</v>
      </c>
      <c r="M3" s="37">
        <v>3.25</v>
      </c>
      <c r="N3" s="37">
        <v>0</v>
      </c>
    </row>
    <row r="4" spans="1:21">
      <c r="B4" s="6" t="s">
        <v>11</v>
      </c>
      <c r="C4" s="32">
        <f t="shared" si="0"/>
        <v>3.5</v>
      </c>
      <c r="D4" s="32">
        <f t="shared" si="1"/>
        <v>0</v>
      </c>
      <c r="E4" s="24"/>
      <c r="L4" s="31" t="s">
        <v>7</v>
      </c>
      <c r="M4" s="37">
        <v>3.25</v>
      </c>
      <c r="N4" s="37">
        <v>0</v>
      </c>
      <c r="O4" s="5"/>
    </row>
    <row r="5" spans="1:21" ht="15" customHeight="1">
      <c r="B5" s="5" t="s">
        <v>8</v>
      </c>
      <c r="C5" s="32">
        <f t="shared" si="0"/>
        <v>3.25</v>
      </c>
      <c r="D5" s="32">
        <f t="shared" si="1"/>
        <v>0</v>
      </c>
      <c r="E5" s="24"/>
      <c r="L5" s="31" t="s">
        <v>8</v>
      </c>
      <c r="M5" s="37">
        <v>3.25</v>
      </c>
      <c r="N5" s="37">
        <v>0</v>
      </c>
      <c r="O5" s="5"/>
    </row>
    <row r="6" spans="1:21">
      <c r="B6" s="5" t="s">
        <v>7</v>
      </c>
      <c r="C6" s="32">
        <f t="shared" si="0"/>
        <v>3.25</v>
      </c>
      <c r="D6" s="32">
        <f t="shared" si="1"/>
        <v>0</v>
      </c>
      <c r="E6" s="24"/>
      <c r="L6" s="31" t="s">
        <v>9</v>
      </c>
      <c r="M6" s="37">
        <v>2.5</v>
      </c>
      <c r="N6" s="37">
        <v>75</v>
      </c>
      <c r="O6" s="5"/>
    </row>
    <row r="7" spans="1:21">
      <c r="B7" s="6" t="s">
        <v>6</v>
      </c>
      <c r="C7" s="32">
        <f t="shared" si="0"/>
        <v>3.25</v>
      </c>
      <c r="D7" s="32">
        <f t="shared" si="1"/>
        <v>0</v>
      </c>
      <c r="E7" s="24"/>
      <c r="L7" s="31" t="s">
        <v>10</v>
      </c>
      <c r="M7" s="37">
        <v>2.25</v>
      </c>
      <c r="N7" s="37">
        <v>100</v>
      </c>
      <c r="O7" s="5"/>
    </row>
    <row r="8" spans="1:21">
      <c r="B8" s="5" t="s">
        <v>12</v>
      </c>
      <c r="C8" s="32">
        <f t="shared" si="0"/>
        <v>2.75</v>
      </c>
      <c r="D8" s="32">
        <f t="shared" si="1"/>
        <v>0</v>
      </c>
      <c r="E8" s="24"/>
      <c r="L8" s="31" t="s">
        <v>12</v>
      </c>
      <c r="M8" s="37">
        <v>2.75</v>
      </c>
      <c r="N8" s="37">
        <v>0</v>
      </c>
      <c r="O8" s="5"/>
    </row>
    <row r="9" spans="1:21">
      <c r="B9" s="5" t="s">
        <v>9</v>
      </c>
      <c r="C9" s="32">
        <f t="shared" si="0"/>
        <v>2.5</v>
      </c>
      <c r="D9" s="32">
        <f t="shared" si="1"/>
        <v>75</v>
      </c>
      <c r="E9" s="24"/>
      <c r="L9" s="31" t="s">
        <v>11</v>
      </c>
      <c r="M9" s="37">
        <v>3.5</v>
      </c>
      <c r="N9" s="37">
        <v>0</v>
      </c>
      <c r="O9" s="5"/>
    </row>
    <row r="10" spans="1:21">
      <c r="B10" s="5" t="s">
        <v>53</v>
      </c>
      <c r="C10" s="32">
        <f t="shared" si="0"/>
        <v>2.5</v>
      </c>
      <c r="D10" s="32">
        <f t="shared" si="1"/>
        <v>0</v>
      </c>
      <c r="E10" s="24"/>
      <c r="L10" s="31" t="s">
        <v>13</v>
      </c>
      <c r="M10" s="37">
        <v>2.25</v>
      </c>
      <c r="N10" s="37">
        <v>25</v>
      </c>
      <c r="O10" s="5"/>
    </row>
    <row r="11" spans="1:21">
      <c r="B11" s="6" t="s">
        <v>10</v>
      </c>
      <c r="C11" s="32">
        <f t="shared" si="0"/>
        <v>2.25</v>
      </c>
      <c r="D11" s="32">
        <f t="shared" si="1"/>
        <v>100</v>
      </c>
      <c r="E11" s="24"/>
      <c r="L11" s="31" t="s">
        <v>53</v>
      </c>
      <c r="M11" s="37">
        <v>2.5</v>
      </c>
      <c r="N11" s="37">
        <v>0</v>
      </c>
      <c r="O11" s="5"/>
    </row>
    <row r="12" spans="1:21">
      <c r="B12" s="5" t="s">
        <v>13</v>
      </c>
      <c r="C12" s="32">
        <f t="shared" si="0"/>
        <v>2.25</v>
      </c>
      <c r="D12" s="32">
        <f t="shared" si="1"/>
        <v>25</v>
      </c>
      <c r="E12" s="24"/>
      <c r="L12" s="31" t="s">
        <v>14</v>
      </c>
      <c r="M12" s="37">
        <v>3.75</v>
      </c>
      <c r="N12" s="37">
        <v>0</v>
      </c>
      <c r="O12" s="5"/>
    </row>
    <row r="13" spans="1:21">
      <c r="B13" s="1" t="s">
        <v>15</v>
      </c>
      <c r="C13" s="32">
        <f t="shared" si="0"/>
        <v>0</v>
      </c>
      <c r="D13" s="32">
        <f t="shared" si="1"/>
        <v>0</v>
      </c>
      <c r="E13" s="23"/>
      <c r="L13" s="31" t="s">
        <v>15</v>
      </c>
      <c r="M13" s="37">
        <v>0</v>
      </c>
      <c r="N13" s="37">
        <v>0</v>
      </c>
      <c r="O13" s="5"/>
    </row>
    <row r="14" spans="1:21">
      <c r="A14" s="6"/>
      <c r="B14" s="45"/>
      <c r="C14" s="45"/>
      <c r="D14" s="2"/>
      <c r="F14" s="6"/>
      <c r="G14" s="45"/>
      <c r="H14" s="45"/>
      <c r="I14" s="2"/>
      <c r="K14" s="6"/>
      <c r="L14" s="45"/>
      <c r="M14" s="45"/>
      <c r="N14" s="2"/>
      <c r="S14" s="5"/>
      <c r="T14" s="23"/>
      <c r="U14" s="46"/>
    </row>
    <row r="15" spans="1:21">
      <c r="F15" s="6"/>
      <c r="G15" s="45"/>
      <c r="H15" s="45"/>
      <c r="I15" s="2"/>
      <c r="L15" s="47"/>
      <c r="M15" s="38"/>
    </row>
    <row r="16" spans="1:21">
      <c r="B16" s="34" t="s">
        <v>18</v>
      </c>
      <c r="C16" s="15"/>
      <c r="D16" s="15"/>
      <c r="E16" s="17"/>
      <c r="F16" s="15"/>
      <c r="G16" s="15"/>
      <c r="H16" s="48"/>
      <c r="I16" s="38"/>
    </row>
    <row r="17" spans="2:12">
      <c r="B17" s="17" t="s">
        <v>59</v>
      </c>
      <c r="C17" s="15"/>
      <c r="D17" s="15"/>
      <c r="E17" s="15"/>
      <c r="F17" s="15"/>
      <c r="G17" s="15"/>
      <c r="H17" s="15"/>
    </row>
    <row r="18" spans="2:12">
      <c r="B18" s="15"/>
      <c r="C18" s="15"/>
      <c r="D18" s="15"/>
      <c r="E18" s="15"/>
      <c r="F18" s="15"/>
      <c r="G18" s="15"/>
      <c r="H18" s="15"/>
    </row>
    <row r="19" spans="2:12">
      <c r="B19" s="15" t="s">
        <v>30</v>
      </c>
      <c r="C19" s="15"/>
      <c r="D19" s="15"/>
      <c r="E19" s="15"/>
      <c r="F19" s="15"/>
      <c r="G19" s="15"/>
      <c r="H19" s="15"/>
    </row>
    <row r="20" spans="2:12">
      <c r="B20" s="15"/>
      <c r="C20" s="15"/>
      <c r="D20" s="15"/>
      <c r="E20" s="15"/>
      <c r="F20" s="15"/>
      <c r="G20" s="15"/>
      <c r="H20" s="15"/>
    </row>
    <row r="21" spans="2:12">
      <c r="B21" s="15"/>
      <c r="C21" s="15"/>
      <c r="D21" s="15"/>
      <c r="E21" s="15"/>
      <c r="F21" s="15"/>
      <c r="G21" s="15"/>
      <c r="H21" s="15"/>
    </row>
    <row r="22" spans="2:12">
      <c r="B22" s="15"/>
      <c r="C22" s="15"/>
      <c r="D22" s="15"/>
      <c r="E22" s="15"/>
      <c r="F22" s="15"/>
      <c r="G22" s="15"/>
      <c r="H22" s="15"/>
    </row>
    <row r="23" spans="2:12">
      <c r="B23" s="15"/>
      <c r="C23" s="15"/>
      <c r="D23" s="15"/>
      <c r="E23" s="15"/>
      <c r="F23" s="15"/>
      <c r="G23" s="15"/>
      <c r="H23" s="15"/>
    </row>
    <row r="24" spans="2:12">
      <c r="B24" s="15"/>
      <c r="C24" s="15"/>
      <c r="D24" s="15"/>
      <c r="E24" s="15"/>
      <c r="F24" s="15"/>
      <c r="G24" s="15"/>
      <c r="H24" s="15"/>
    </row>
    <row r="25" spans="2:12">
      <c r="B25" s="15"/>
      <c r="C25" s="15"/>
      <c r="D25" s="15"/>
      <c r="E25" s="15"/>
      <c r="F25" s="15"/>
      <c r="G25" s="15"/>
      <c r="H25" s="15"/>
    </row>
    <row r="26" spans="2:12">
      <c r="B26" s="15"/>
      <c r="C26" s="15"/>
      <c r="D26" s="15"/>
      <c r="E26" s="15"/>
      <c r="F26" s="15"/>
      <c r="G26" s="15"/>
      <c r="H26" s="15"/>
    </row>
    <row r="27" spans="2:12">
      <c r="B27" s="15"/>
      <c r="C27" s="15"/>
      <c r="D27" s="15"/>
      <c r="E27" s="15"/>
      <c r="F27" s="15"/>
      <c r="G27" s="15"/>
      <c r="H27" s="15"/>
    </row>
    <row r="28" spans="2:12">
      <c r="B28" s="15"/>
      <c r="C28" s="15"/>
      <c r="D28" s="15"/>
      <c r="E28" s="15"/>
      <c r="F28" s="15"/>
      <c r="G28" s="15"/>
      <c r="H28" s="15"/>
      <c r="L28" s="28"/>
    </row>
    <row r="29" spans="2:12">
      <c r="B29" s="15"/>
      <c r="C29" s="15"/>
      <c r="D29" s="15"/>
      <c r="E29" s="15"/>
      <c r="F29" s="15"/>
      <c r="G29" s="15"/>
      <c r="H29" s="15"/>
      <c r="L29" s="28"/>
    </row>
    <row r="30" spans="2:12">
      <c r="B30" s="15"/>
      <c r="C30" s="15"/>
      <c r="D30" s="15"/>
      <c r="E30" s="15"/>
      <c r="F30" s="15"/>
      <c r="G30" s="15"/>
      <c r="H30" s="15"/>
    </row>
    <row r="31" spans="2:12">
      <c r="B31" s="15"/>
      <c r="C31" s="15"/>
      <c r="D31" s="15"/>
      <c r="E31" s="15"/>
      <c r="F31" s="15"/>
      <c r="G31" s="15"/>
      <c r="H31" s="15"/>
    </row>
    <row r="32" spans="2:12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5"/>
      <c r="C38" s="15"/>
      <c r="D38" s="15"/>
      <c r="E38" s="15"/>
      <c r="F38" s="15"/>
      <c r="G38" s="15"/>
      <c r="H38" s="15"/>
    </row>
    <row r="39" spans="2:8">
      <c r="B39" s="15"/>
      <c r="C39" s="15"/>
      <c r="D39" s="15"/>
      <c r="E39" s="15"/>
      <c r="F39" s="15"/>
      <c r="G39" s="15"/>
      <c r="H39" s="15"/>
    </row>
    <row r="40" spans="2:8">
      <c r="B40" s="15"/>
      <c r="C40" s="15"/>
      <c r="D40" s="15"/>
      <c r="E40" s="15"/>
      <c r="F40" s="15"/>
      <c r="G40" s="15"/>
      <c r="H40" s="15"/>
    </row>
    <row r="41" spans="2:8">
      <c r="B41" s="17"/>
      <c r="C41" s="17"/>
      <c r="D41" s="17"/>
      <c r="E41" s="15"/>
      <c r="F41" s="15"/>
      <c r="G41" s="15"/>
      <c r="H41" s="15"/>
    </row>
    <row r="42" spans="2:8">
      <c r="B42" s="20"/>
      <c r="C42" s="35"/>
      <c r="D42" s="35"/>
      <c r="E42" s="17"/>
      <c r="F42" s="17"/>
      <c r="G42" s="15"/>
      <c r="H42" s="15"/>
    </row>
    <row r="43" spans="2:8">
      <c r="B43" s="20"/>
      <c r="C43" s="49"/>
      <c r="D43" s="49"/>
      <c r="E43" s="17"/>
      <c r="F43" s="17"/>
      <c r="G43" s="15"/>
      <c r="H43" s="15"/>
    </row>
    <row r="44" spans="2:8">
      <c r="B44" s="20"/>
      <c r="C44" s="35"/>
      <c r="D44" s="35"/>
      <c r="E44" s="17"/>
      <c r="F44" s="17"/>
      <c r="G44" s="15"/>
      <c r="H44" s="15"/>
    </row>
    <row r="45" spans="2:8">
      <c r="B45" s="20"/>
      <c r="C45" s="35"/>
      <c r="D45" s="35"/>
      <c r="E45" s="17"/>
      <c r="F45" s="17"/>
      <c r="G45" s="15"/>
      <c r="H45" s="15"/>
    </row>
    <row r="46" spans="2:8">
      <c r="B46" s="20"/>
      <c r="C46" s="35"/>
      <c r="D46" s="35"/>
      <c r="E46" s="17"/>
      <c r="F46" s="17"/>
      <c r="G46" s="15"/>
      <c r="H46" s="15"/>
    </row>
    <row r="47" spans="2:8">
      <c r="B47" s="20"/>
      <c r="C47" s="35"/>
      <c r="D47" s="35"/>
      <c r="E47" s="17"/>
      <c r="F47" s="17"/>
      <c r="G47" s="15"/>
      <c r="H47" s="15"/>
    </row>
    <row r="48" spans="2:8">
      <c r="B48" s="20"/>
      <c r="C48" s="35"/>
      <c r="D48" s="35"/>
      <c r="E48" s="17"/>
      <c r="F48" s="17"/>
      <c r="G48" s="15"/>
      <c r="H48" s="15"/>
    </row>
    <row r="49" spans="2:8">
      <c r="B49" s="20"/>
      <c r="C49" s="35"/>
      <c r="D49" s="35"/>
      <c r="E49" s="17"/>
      <c r="F49" s="17"/>
      <c r="G49" s="15"/>
      <c r="H49" s="15"/>
    </row>
    <row r="50" spans="2:8">
      <c r="B50" s="20"/>
      <c r="C50" s="35"/>
      <c r="D50" s="35"/>
      <c r="E50" s="17"/>
      <c r="F50" s="17"/>
      <c r="G50" s="15"/>
      <c r="H50" s="15"/>
    </row>
    <row r="51" spans="2:8">
      <c r="B51" s="20"/>
      <c r="C51" s="35"/>
      <c r="D51" s="35"/>
      <c r="E51" s="17"/>
      <c r="F51" s="17"/>
      <c r="G51" s="15"/>
      <c r="H51" s="15"/>
    </row>
    <row r="52" spans="2:8">
      <c r="B52" s="20"/>
      <c r="C52" s="35"/>
      <c r="D52" s="35"/>
      <c r="E52" s="17"/>
      <c r="F52" s="17"/>
      <c r="G52" s="15"/>
      <c r="H52" s="15"/>
    </row>
    <row r="53" spans="2:8">
      <c r="B53" s="20"/>
      <c r="C53" s="35"/>
      <c r="D53" s="35"/>
      <c r="E53" s="17"/>
      <c r="F53" s="17"/>
      <c r="G53" s="15"/>
      <c r="H53" s="15"/>
    </row>
    <row r="54" spans="2:8">
      <c r="B54" s="19" t="s">
        <v>32</v>
      </c>
      <c r="C54" s="35"/>
      <c r="D54" s="35"/>
      <c r="E54" s="17"/>
      <c r="F54" s="17"/>
      <c r="G54" s="15"/>
      <c r="H54" s="15"/>
    </row>
    <row r="55" spans="2:8">
      <c r="B55" s="2"/>
      <c r="C55" s="2"/>
      <c r="D55" s="2"/>
      <c r="E55" s="2"/>
      <c r="F55" s="2"/>
    </row>
    <row r="56" spans="2:8">
      <c r="B56" s="2"/>
      <c r="C56" s="2"/>
      <c r="D56" s="2"/>
      <c r="E56" s="2"/>
      <c r="F56" s="2"/>
    </row>
    <row r="57" spans="2:8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D62"/>
  <sheetViews>
    <sheetView view="pageBreakPreview" zoomScale="60" zoomScaleNormal="70" workbookViewId="0">
      <pane xSplit="1" ySplit="7" topLeftCell="X34" activePane="bottomRight" state="frozen"/>
      <selection pane="topRight" activeCell="B1" sqref="B1"/>
      <selection pane="bottomLeft" activeCell="A8" sqref="A8"/>
      <selection pane="bottomRight" activeCell="S8" sqref="S8:AO61"/>
    </sheetView>
  </sheetViews>
  <sheetFormatPr baseColWidth="10" defaultColWidth="11.42578125" defaultRowHeight="14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>
      <c r="A1" s="17" t="s">
        <v>137</v>
      </c>
    </row>
    <row r="2" spans="1:30">
      <c r="A2" s="17" t="s">
        <v>0</v>
      </c>
    </row>
    <row r="3" spans="1:30" ht="15">
      <c r="A3" s="17" t="s">
        <v>1</v>
      </c>
      <c r="B3" s="56" t="s">
        <v>254</v>
      </c>
    </row>
    <row r="4" spans="1:30">
      <c r="A4" s="17" t="s">
        <v>16</v>
      </c>
    </row>
    <row r="5" spans="1:30">
      <c r="B5" s="22"/>
    </row>
    <row r="6" spans="1:30" ht="15">
      <c r="B6" s="369" t="s">
        <v>74</v>
      </c>
      <c r="C6" s="369"/>
      <c r="D6" s="369"/>
      <c r="E6" s="369"/>
      <c r="F6" s="369" t="s">
        <v>0</v>
      </c>
      <c r="G6" s="369"/>
      <c r="H6" s="369"/>
      <c r="I6" s="369"/>
      <c r="J6" s="369" t="s">
        <v>1</v>
      </c>
      <c r="K6" s="369"/>
      <c r="L6" s="369"/>
      <c r="M6" s="369"/>
      <c r="N6" s="369" t="s">
        <v>16</v>
      </c>
      <c r="O6" s="369"/>
      <c r="P6" s="369"/>
      <c r="Q6" s="369"/>
      <c r="S6" s="56" t="s">
        <v>18</v>
      </c>
    </row>
    <row r="7" spans="1:30" ht="15">
      <c r="A7" s="17" t="s">
        <v>75</v>
      </c>
      <c r="B7" s="17" t="s">
        <v>2</v>
      </c>
      <c r="C7" s="17" t="s">
        <v>3</v>
      </c>
      <c r="D7" s="17" t="s">
        <v>4</v>
      </c>
      <c r="E7" s="17" t="s">
        <v>76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6" t="s">
        <v>130</v>
      </c>
    </row>
    <row r="8" spans="1:30">
      <c r="A8" s="57">
        <v>41791</v>
      </c>
      <c r="B8" s="67">
        <v>38.912922607217872</v>
      </c>
      <c r="C8" s="67">
        <v>21.055418000774072</v>
      </c>
      <c r="D8" s="67">
        <v>19.979036083421093</v>
      </c>
      <c r="E8" s="67">
        <v>-18.996332266203101</v>
      </c>
      <c r="F8" s="67">
        <v>40</v>
      </c>
      <c r="G8" s="67">
        <v>20.941710603538063</v>
      </c>
      <c r="H8" s="67">
        <v>20</v>
      </c>
      <c r="I8" s="67">
        <v>-20</v>
      </c>
      <c r="J8" s="67">
        <v>18.181818181818183</v>
      </c>
      <c r="K8" s="67">
        <v>21.89823075742672</v>
      </c>
      <c r="L8" s="67">
        <v>18.181818181818183</v>
      </c>
      <c r="M8" s="67">
        <v>0</v>
      </c>
      <c r="N8" s="67">
        <v>40</v>
      </c>
      <c r="O8" s="67">
        <v>23.734568839897211</v>
      </c>
      <c r="P8" s="67">
        <v>20</v>
      </c>
      <c r="Q8" s="67">
        <v>-20</v>
      </c>
      <c r="T8" s="62" t="s">
        <v>310</v>
      </c>
      <c r="AD8" s="17" t="s">
        <v>311</v>
      </c>
    </row>
    <row r="9" spans="1:30">
      <c r="A9" s="57">
        <v>41883</v>
      </c>
      <c r="B9" s="67">
        <v>25.172081105158302</v>
      </c>
      <c r="C9" s="67">
        <v>-16.591875470280911</v>
      </c>
      <c r="D9" s="67">
        <v>24.765348806313746</v>
      </c>
      <c r="E9" s="67">
        <v>-0.35699991867704522</v>
      </c>
      <c r="F9" s="67">
        <v>25</v>
      </c>
      <c r="G9" s="67">
        <v>-18.477218102133318</v>
      </c>
      <c r="H9" s="67">
        <v>25</v>
      </c>
      <c r="I9" s="67">
        <v>0</v>
      </c>
      <c r="J9" s="67">
        <v>28.571428571428569</v>
      </c>
      <c r="K9" s="67">
        <v>6.7031498002477639</v>
      </c>
      <c r="L9" s="67">
        <v>7.1428571428571423</v>
      </c>
      <c r="M9" s="67">
        <v>-7.1428571428571423</v>
      </c>
      <c r="N9" s="67">
        <v>25</v>
      </c>
      <c r="O9" s="67">
        <v>-2.1004895504743875</v>
      </c>
      <c r="P9" s="67">
        <v>25</v>
      </c>
      <c r="Q9" s="67">
        <v>0</v>
      </c>
      <c r="T9" s="62"/>
    </row>
    <row r="10" spans="1:30">
      <c r="A10" s="57">
        <v>41974</v>
      </c>
      <c r="B10" s="67">
        <v>25.947724542247837</v>
      </c>
      <c r="C10" s="67">
        <v>-59.313224548649487</v>
      </c>
      <c r="D10" s="67">
        <v>25.126903888077724</v>
      </c>
      <c r="E10" s="67">
        <v>-24.294248080225394</v>
      </c>
      <c r="F10" s="67">
        <v>25</v>
      </c>
      <c r="G10" s="67">
        <v>-64.513918222040616</v>
      </c>
      <c r="H10" s="67">
        <v>25</v>
      </c>
      <c r="I10" s="67">
        <v>-25</v>
      </c>
      <c r="J10" s="67">
        <v>44.444444444444443</v>
      </c>
      <c r="K10" s="67">
        <v>10.68679557623059</v>
      </c>
      <c r="L10" s="67">
        <v>33.333333333333329</v>
      </c>
      <c r="M10" s="67">
        <v>-11.111111111111111</v>
      </c>
      <c r="N10" s="67">
        <v>25</v>
      </c>
      <c r="O10" s="67">
        <v>-39.954484928776878</v>
      </c>
      <c r="P10" s="67">
        <v>25</v>
      </c>
      <c r="Q10" s="67">
        <v>-25</v>
      </c>
      <c r="T10" s="62"/>
    </row>
    <row r="11" spans="1:30">
      <c r="A11" s="57">
        <v>42064</v>
      </c>
      <c r="B11" s="67">
        <v>24.999999999999993</v>
      </c>
      <c r="C11" s="67">
        <v>-40.706646795232352</v>
      </c>
      <c r="D11" s="67">
        <v>73.972404041362708</v>
      </c>
      <c r="E11" s="67">
        <v>49.740515585630227</v>
      </c>
      <c r="F11" s="67">
        <v>25</v>
      </c>
      <c r="G11" s="67">
        <v>-43.723860329380379</v>
      </c>
      <c r="H11" s="67">
        <v>75</v>
      </c>
      <c r="I11" s="67">
        <v>50</v>
      </c>
      <c r="J11" s="67">
        <v>25</v>
      </c>
      <c r="K11" s="67">
        <v>0</v>
      </c>
      <c r="L11" s="67">
        <v>12.5</v>
      </c>
      <c r="M11" s="67">
        <v>12.5</v>
      </c>
      <c r="N11" s="67">
        <v>25</v>
      </c>
      <c r="O11" s="67">
        <v>-25.713690251797395</v>
      </c>
      <c r="P11" s="67">
        <v>75</v>
      </c>
      <c r="Q11" s="67">
        <v>50</v>
      </c>
      <c r="T11" s="62"/>
    </row>
    <row r="12" spans="1:30">
      <c r="A12" s="57">
        <v>42156</v>
      </c>
      <c r="B12" s="67">
        <v>18.421257362268083</v>
      </c>
      <c r="C12" s="67">
        <v>-13.806665549752193</v>
      </c>
      <c r="D12" s="67">
        <v>39.423170316380634</v>
      </c>
      <c r="E12" s="67">
        <v>39.73781812814692</v>
      </c>
      <c r="F12" s="67">
        <v>20</v>
      </c>
      <c r="G12" s="67">
        <v>-14.618645283065144</v>
      </c>
      <c r="H12" s="67">
        <v>40</v>
      </c>
      <c r="I12" s="67">
        <v>40</v>
      </c>
      <c r="J12" s="67">
        <v>-14.285714285714285</v>
      </c>
      <c r="K12" s="67">
        <v>-2.9953176472343301</v>
      </c>
      <c r="L12" s="67">
        <v>7.1428571428571423</v>
      </c>
      <c r="M12" s="67">
        <v>0</v>
      </c>
      <c r="N12" s="67">
        <v>20</v>
      </c>
      <c r="O12" s="67">
        <v>2.5334697957878072E-2</v>
      </c>
      <c r="P12" s="67">
        <v>40</v>
      </c>
      <c r="Q12" s="67">
        <v>40</v>
      </c>
      <c r="T12" s="62"/>
    </row>
    <row r="13" spans="1:30">
      <c r="A13" s="57">
        <v>42248</v>
      </c>
      <c r="B13" s="67">
        <v>1.0532349831230561</v>
      </c>
      <c r="C13" s="67">
        <v>-48.644025384277498</v>
      </c>
      <c r="D13" s="67">
        <v>19.77131988087929</v>
      </c>
      <c r="E13" s="67">
        <v>-19.835667870667749</v>
      </c>
      <c r="F13" s="67">
        <v>0</v>
      </c>
      <c r="G13" s="67">
        <v>-52.640196991780684</v>
      </c>
      <c r="H13" s="67">
        <v>20</v>
      </c>
      <c r="I13" s="67">
        <v>-20</v>
      </c>
      <c r="J13" s="67">
        <v>23.076923076923077</v>
      </c>
      <c r="K13" s="67">
        <v>-1.6492272384543898</v>
      </c>
      <c r="L13" s="67">
        <v>7.6923076923076925</v>
      </c>
      <c r="M13" s="67">
        <v>7.6923076923076925</v>
      </c>
      <c r="N13" s="67">
        <v>0</v>
      </c>
      <c r="O13" s="67">
        <v>-33.206946383896771</v>
      </c>
      <c r="P13" s="67">
        <v>20</v>
      </c>
      <c r="Q13" s="67">
        <v>-20</v>
      </c>
      <c r="T13" s="62"/>
    </row>
    <row r="14" spans="1:30">
      <c r="A14" s="57">
        <v>42339</v>
      </c>
      <c r="B14" s="67">
        <v>19.916640018547856</v>
      </c>
      <c r="C14" s="67">
        <v>-46.320312216624075</v>
      </c>
      <c r="D14" s="67">
        <v>39.384166632758138</v>
      </c>
      <c r="E14" s="67">
        <v>4.9805903680950836E-2</v>
      </c>
      <c r="F14" s="67">
        <v>20</v>
      </c>
      <c r="G14" s="67">
        <v>-51.447769508194497</v>
      </c>
      <c r="H14" s="67">
        <v>40</v>
      </c>
      <c r="I14" s="67">
        <v>0</v>
      </c>
      <c r="J14" s="67">
        <v>18.181818181818183</v>
      </c>
      <c r="K14" s="67">
        <v>9.9878013725739283</v>
      </c>
      <c r="L14" s="67">
        <v>9.0909090909090917</v>
      </c>
      <c r="M14" s="67">
        <v>9.0909090909090917</v>
      </c>
      <c r="N14" s="67">
        <v>20</v>
      </c>
      <c r="O14" s="67">
        <v>-22.078804491572228</v>
      </c>
      <c r="P14" s="67">
        <v>40</v>
      </c>
      <c r="Q14" s="67">
        <v>0</v>
      </c>
      <c r="T14" s="62"/>
    </row>
    <row r="15" spans="1:30">
      <c r="A15" s="57">
        <v>42430</v>
      </c>
      <c r="B15" s="67">
        <v>20.295117808497391</v>
      </c>
      <c r="C15" s="67">
        <v>-46.343122992863904</v>
      </c>
      <c r="D15" s="67">
        <v>39.82429272974418</v>
      </c>
      <c r="E15" s="67">
        <v>0.30972339694883616</v>
      </c>
      <c r="F15" s="67">
        <v>20</v>
      </c>
      <c r="G15" s="67">
        <v>-51.325274620614103</v>
      </c>
      <c r="H15" s="67">
        <v>40</v>
      </c>
      <c r="I15" s="67">
        <v>0</v>
      </c>
      <c r="J15" s="67">
        <v>33.333333333333329</v>
      </c>
      <c r="K15" s="67">
        <v>12.884576938655574</v>
      </c>
      <c r="L15" s="67">
        <v>11.111111111111111</v>
      </c>
      <c r="M15" s="67">
        <v>0</v>
      </c>
      <c r="N15" s="67">
        <v>0</v>
      </c>
      <c r="O15" s="67">
        <v>8.7923127984530414</v>
      </c>
      <c r="P15" s="67">
        <v>40</v>
      </c>
      <c r="Q15" s="67">
        <v>20</v>
      </c>
      <c r="T15" s="62"/>
    </row>
    <row r="16" spans="1:30">
      <c r="A16" s="57">
        <v>42522</v>
      </c>
      <c r="B16" s="67">
        <v>18.004036818362582</v>
      </c>
      <c r="C16" s="67">
        <v>-46.353014846888904</v>
      </c>
      <c r="D16" s="67">
        <v>39.876129756998168</v>
      </c>
      <c r="E16" s="67">
        <v>0</v>
      </c>
      <c r="F16" s="67">
        <v>20</v>
      </c>
      <c r="G16" s="67">
        <v>-51.22881768643974</v>
      </c>
      <c r="H16" s="67">
        <v>40</v>
      </c>
      <c r="I16" s="67">
        <v>0</v>
      </c>
      <c r="J16" s="67">
        <v>-10</v>
      </c>
      <c r="K16" s="67">
        <v>12.000602721790912</v>
      </c>
      <c r="L16" s="67">
        <v>20</v>
      </c>
      <c r="M16" s="67">
        <v>0</v>
      </c>
      <c r="N16" s="67">
        <v>-20</v>
      </c>
      <c r="O16" s="67">
        <v>14.238654393445852</v>
      </c>
      <c r="P16" s="67">
        <v>40</v>
      </c>
      <c r="Q16" s="67">
        <v>0</v>
      </c>
      <c r="T16" s="62"/>
    </row>
    <row r="17" spans="1:20">
      <c r="A17" s="57">
        <v>42614</v>
      </c>
      <c r="B17" s="67">
        <v>1.1057801730578547</v>
      </c>
      <c r="C17" s="67">
        <v>2.029068801452655</v>
      </c>
      <c r="D17" s="67">
        <v>20.059895613313596</v>
      </c>
      <c r="E17" s="67">
        <v>13.405776079784475</v>
      </c>
      <c r="F17" s="67">
        <v>0</v>
      </c>
      <c r="G17" s="67">
        <v>1.7294632258684879</v>
      </c>
      <c r="H17" s="67">
        <v>20</v>
      </c>
      <c r="I17" s="67">
        <v>13.333333333333334</v>
      </c>
      <c r="J17" s="67">
        <v>25</v>
      </c>
      <c r="K17" s="67">
        <v>5.9396700714866846</v>
      </c>
      <c r="L17" s="67">
        <v>0</v>
      </c>
      <c r="M17" s="67">
        <v>0</v>
      </c>
      <c r="N17" s="67">
        <v>0</v>
      </c>
      <c r="O17" s="67">
        <v>-20.316561099244161</v>
      </c>
      <c r="P17" s="67">
        <v>50</v>
      </c>
      <c r="Q17" s="67">
        <v>25</v>
      </c>
      <c r="T17" s="62"/>
    </row>
    <row r="18" spans="1:20">
      <c r="A18" s="57">
        <v>42705</v>
      </c>
      <c r="B18" s="67">
        <v>-0.92589653890128731</v>
      </c>
      <c r="C18" s="67">
        <v>-2.9200013008847838</v>
      </c>
      <c r="D18" s="67">
        <v>6.6490805849327801</v>
      </c>
      <c r="E18" s="67">
        <v>6.4951331868386388</v>
      </c>
      <c r="F18" s="67">
        <v>0</v>
      </c>
      <c r="G18" s="67">
        <v>-3.0764963554531946</v>
      </c>
      <c r="H18" s="67">
        <v>6.666666666666667</v>
      </c>
      <c r="I18" s="67">
        <v>6.666666666666667</v>
      </c>
      <c r="J18" s="67">
        <v>-20</v>
      </c>
      <c r="K18" s="67">
        <v>7.9238365012349545</v>
      </c>
      <c r="L18" s="67">
        <v>10</v>
      </c>
      <c r="M18" s="67">
        <v>0</v>
      </c>
      <c r="N18" s="67">
        <v>0</v>
      </c>
      <c r="O18" s="67">
        <v>-23.538070006869432</v>
      </c>
      <c r="P18" s="67">
        <v>0</v>
      </c>
      <c r="Q18" s="67">
        <v>0</v>
      </c>
      <c r="T18" s="62"/>
    </row>
    <row r="19" spans="1:20">
      <c r="A19" s="57">
        <v>42795</v>
      </c>
      <c r="B19" s="67">
        <v>-10.808743523259956</v>
      </c>
      <c r="C19" s="67">
        <v>9.9891349196833108</v>
      </c>
      <c r="D19" s="67">
        <v>13.68468210034354</v>
      </c>
      <c r="E19" s="67">
        <v>26.408488152441013</v>
      </c>
      <c r="F19" s="67">
        <v>-13.333333333333334</v>
      </c>
      <c r="G19" s="67">
        <v>10.88371766100869</v>
      </c>
      <c r="H19" s="67">
        <v>13.333333333333334</v>
      </c>
      <c r="I19" s="67">
        <v>26.666666666666668</v>
      </c>
      <c r="J19" s="67">
        <v>10</v>
      </c>
      <c r="K19" s="67">
        <v>-41.006482743235274</v>
      </c>
      <c r="L19" s="67">
        <v>10</v>
      </c>
      <c r="M19" s="67">
        <v>0</v>
      </c>
      <c r="N19" s="67">
        <v>75</v>
      </c>
      <c r="O19" s="67">
        <v>-18.463102427604234</v>
      </c>
      <c r="P19" s="67">
        <v>75</v>
      </c>
      <c r="Q19" s="67">
        <v>25</v>
      </c>
      <c r="T19" s="62"/>
    </row>
    <row r="20" spans="1:20">
      <c r="A20" s="57">
        <v>42887</v>
      </c>
      <c r="B20" s="67">
        <v>2.2513789693291724</v>
      </c>
      <c r="C20" s="67">
        <v>4.9097671408490635</v>
      </c>
      <c r="D20" s="67">
        <v>29.237367167878496</v>
      </c>
      <c r="E20" s="67">
        <v>5.6439670527005319</v>
      </c>
      <c r="F20" s="67">
        <v>0</v>
      </c>
      <c r="G20" s="67">
        <v>4.9567928092520903</v>
      </c>
      <c r="H20" s="67">
        <v>29.411764705882355</v>
      </c>
      <c r="I20" s="67">
        <v>5.8823529411764701</v>
      </c>
      <c r="J20" s="67">
        <v>30</v>
      </c>
      <c r="K20" s="67">
        <v>0.90639546555721706</v>
      </c>
      <c r="L20" s="67">
        <v>30</v>
      </c>
      <c r="M20" s="67">
        <v>-10</v>
      </c>
      <c r="N20" s="67">
        <v>50</v>
      </c>
      <c r="O20" s="67">
        <v>23.119130643486223</v>
      </c>
      <c r="P20" s="67">
        <v>0</v>
      </c>
      <c r="Q20" s="67">
        <v>0</v>
      </c>
      <c r="T20" s="62"/>
    </row>
    <row r="21" spans="1:20">
      <c r="A21" s="57">
        <v>42979</v>
      </c>
      <c r="F21" s="67">
        <v>5.8823529411764701</v>
      </c>
      <c r="G21" s="67">
        <v>3.5753670453315594</v>
      </c>
      <c r="H21" s="67">
        <v>17.647058823529413</v>
      </c>
      <c r="I21" s="67">
        <v>17.647058823529413</v>
      </c>
      <c r="J21" s="67">
        <v>33.333333333333329</v>
      </c>
      <c r="K21" s="67">
        <v>46.909790021668158</v>
      </c>
      <c r="L21" s="67">
        <v>11.111111111111111</v>
      </c>
      <c r="M21" s="67">
        <v>-11.111111111111111</v>
      </c>
      <c r="N21" s="67">
        <v>33.333333333333329</v>
      </c>
      <c r="O21" s="67">
        <v>35.598680501999496</v>
      </c>
      <c r="P21" s="67">
        <v>0</v>
      </c>
      <c r="Q21" s="67">
        <v>66.666666666666657</v>
      </c>
      <c r="T21" s="62"/>
    </row>
    <row r="22" spans="1:20">
      <c r="A22" s="57">
        <v>43070</v>
      </c>
      <c r="F22" s="67">
        <v>-9.0909090909090917</v>
      </c>
      <c r="G22" s="67">
        <v>-4.1944298332988472</v>
      </c>
      <c r="H22" s="67">
        <v>0</v>
      </c>
      <c r="I22" s="67">
        <v>-18.181818181818183</v>
      </c>
      <c r="J22" s="67">
        <v>0</v>
      </c>
      <c r="K22" s="67">
        <v>9.1377108276774699</v>
      </c>
      <c r="L22" s="67">
        <v>42.857142857142854</v>
      </c>
      <c r="M22" s="67">
        <v>14.285714285714285</v>
      </c>
      <c r="N22" s="67">
        <v>25</v>
      </c>
      <c r="O22" s="67">
        <v>-26.545780542222904</v>
      </c>
      <c r="P22" s="67">
        <v>25</v>
      </c>
      <c r="Q22" s="67">
        <v>-25</v>
      </c>
      <c r="T22" s="62"/>
    </row>
    <row r="23" spans="1:20">
      <c r="A23" s="57">
        <v>43160</v>
      </c>
      <c r="F23" s="67">
        <v>18.75</v>
      </c>
      <c r="G23" s="67">
        <v>17.97240566140438</v>
      </c>
      <c r="H23" s="67">
        <v>6.25</v>
      </c>
      <c r="I23" s="67">
        <v>0</v>
      </c>
      <c r="J23" s="67">
        <v>0</v>
      </c>
      <c r="K23" s="67">
        <v>-0.25882021903680247</v>
      </c>
      <c r="L23" s="67">
        <v>0</v>
      </c>
      <c r="M23" s="67">
        <v>-11.111111111111111</v>
      </c>
      <c r="N23" s="67">
        <v>-25</v>
      </c>
      <c r="O23" s="67">
        <v>-32.684073333498262</v>
      </c>
      <c r="P23" s="67">
        <v>50</v>
      </c>
      <c r="Q23" s="67">
        <v>-25</v>
      </c>
      <c r="T23" s="62"/>
    </row>
    <row r="24" spans="1:20">
      <c r="A24" s="57">
        <v>43252</v>
      </c>
      <c r="F24" s="67">
        <v>18.75</v>
      </c>
      <c r="G24" s="67">
        <v>17.204591583147476</v>
      </c>
      <c r="H24" s="67">
        <v>-6.25</v>
      </c>
      <c r="I24" s="67">
        <v>0</v>
      </c>
      <c r="J24" s="67">
        <v>22.222222222222221</v>
      </c>
      <c r="K24" s="67">
        <v>-13.308734067583462</v>
      </c>
      <c r="L24" s="67">
        <v>22.222222222222221</v>
      </c>
      <c r="M24" s="67">
        <v>0</v>
      </c>
      <c r="N24" s="67">
        <v>-25</v>
      </c>
      <c r="O24" s="67">
        <v>-17.65083521439982</v>
      </c>
      <c r="P24" s="67">
        <v>75</v>
      </c>
      <c r="Q24" s="67">
        <v>-25</v>
      </c>
      <c r="T24" s="62"/>
    </row>
    <row r="25" spans="1:20">
      <c r="A25" s="57">
        <v>43344</v>
      </c>
      <c r="F25" s="67">
        <v>7.6923076923076925</v>
      </c>
      <c r="G25" s="67">
        <v>6.8934328873853872</v>
      </c>
      <c r="H25" s="67">
        <v>0</v>
      </c>
      <c r="I25" s="67">
        <v>0</v>
      </c>
      <c r="J25" s="67">
        <v>22.222222222222221</v>
      </c>
      <c r="K25" s="67">
        <v>-9.5036049741939941</v>
      </c>
      <c r="L25" s="67">
        <v>11.111111111111111</v>
      </c>
      <c r="M25" s="67">
        <v>11.111111111111111</v>
      </c>
      <c r="N25" s="67">
        <v>50</v>
      </c>
      <c r="O25" s="67">
        <v>-15.944696966280119</v>
      </c>
      <c r="P25" s="67">
        <v>50</v>
      </c>
      <c r="Q25" s="67">
        <v>25</v>
      </c>
      <c r="T25" s="62"/>
    </row>
    <row r="26" spans="1:20">
      <c r="A26" s="57">
        <v>43435</v>
      </c>
      <c r="F26" s="67">
        <v>43.75</v>
      </c>
      <c r="G26" s="67">
        <v>33.260665849472069</v>
      </c>
      <c r="H26" s="67">
        <v>0</v>
      </c>
      <c r="I26" s="67">
        <v>6.25</v>
      </c>
      <c r="J26" s="67">
        <v>0</v>
      </c>
      <c r="K26" s="67">
        <v>-2.4401636561402684</v>
      </c>
      <c r="L26" s="67">
        <v>22.222222222222221</v>
      </c>
      <c r="M26" s="67">
        <v>11.111111111111111</v>
      </c>
      <c r="N26" s="67">
        <v>50</v>
      </c>
      <c r="O26" s="67">
        <v>8.3037231820149415</v>
      </c>
      <c r="P26" s="67">
        <v>25</v>
      </c>
      <c r="Q26" s="67">
        <v>0</v>
      </c>
      <c r="R26" s="60"/>
      <c r="T26" s="62"/>
    </row>
    <row r="27" spans="1:20">
      <c r="A27" s="57">
        <v>43525</v>
      </c>
      <c r="F27" s="67">
        <v>43.75</v>
      </c>
      <c r="G27" s="67">
        <v>28.175026317480427</v>
      </c>
      <c r="H27" s="67">
        <v>6.25</v>
      </c>
      <c r="I27" s="67">
        <v>12.5</v>
      </c>
      <c r="J27" s="67">
        <v>33.333333333333329</v>
      </c>
      <c r="K27" s="67">
        <v>25.377762721448477</v>
      </c>
      <c r="L27" s="67">
        <v>11.111111111111111</v>
      </c>
      <c r="M27" s="67">
        <v>0</v>
      </c>
      <c r="N27" s="67">
        <v>80</v>
      </c>
      <c r="O27" s="67">
        <v>52.951248501685363</v>
      </c>
      <c r="P27" s="67">
        <v>60</v>
      </c>
      <c r="Q27" s="67">
        <v>80</v>
      </c>
      <c r="R27" s="60"/>
      <c r="T27" s="62"/>
    </row>
    <row r="28" spans="1:20">
      <c r="A28" s="57">
        <v>43617</v>
      </c>
      <c r="F28" s="67">
        <v>37.5</v>
      </c>
      <c r="G28" s="67">
        <v>33.289667300177946</v>
      </c>
      <c r="H28" s="67">
        <v>18.75</v>
      </c>
      <c r="I28" s="67">
        <v>12.5</v>
      </c>
      <c r="J28" s="67">
        <v>14.285714285714285</v>
      </c>
      <c r="K28" s="67">
        <v>33.135030919506264</v>
      </c>
      <c r="L28" s="67">
        <v>0</v>
      </c>
      <c r="M28" s="67">
        <v>14.285714285714285</v>
      </c>
      <c r="N28" s="67">
        <v>60</v>
      </c>
      <c r="O28" s="67">
        <v>20.011559360280145</v>
      </c>
      <c r="P28" s="67">
        <v>80</v>
      </c>
      <c r="Q28" s="67">
        <v>0</v>
      </c>
      <c r="T28" s="62"/>
    </row>
    <row r="29" spans="1:20">
      <c r="A29" s="57">
        <v>43709</v>
      </c>
      <c r="B29" s="67"/>
      <c r="F29" s="67">
        <v>42.857142857142854</v>
      </c>
      <c r="G29" s="67">
        <v>18.602808943139127</v>
      </c>
      <c r="H29" s="67">
        <v>7.1428571428571423</v>
      </c>
      <c r="I29" s="67">
        <v>0</v>
      </c>
      <c r="J29" s="67">
        <v>75</v>
      </c>
      <c r="K29" s="67">
        <v>16.132678125922112</v>
      </c>
      <c r="L29" s="67">
        <v>25</v>
      </c>
      <c r="M29" s="67">
        <v>12.5</v>
      </c>
      <c r="N29" s="67">
        <v>80</v>
      </c>
      <c r="O29" s="67">
        <v>12.410479914641751</v>
      </c>
      <c r="P29" s="67">
        <v>40</v>
      </c>
      <c r="Q29" s="67">
        <v>40</v>
      </c>
      <c r="T29" s="62"/>
    </row>
    <row r="30" spans="1:20">
      <c r="A30" s="57">
        <v>43800</v>
      </c>
      <c r="F30" s="67">
        <v>41.6666666666667</v>
      </c>
      <c r="G30" s="67">
        <v>1.3479495942907058</v>
      </c>
      <c r="H30" s="67">
        <v>16.6666666666667</v>
      </c>
      <c r="I30" s="67">
        <v>0</v>
      </c>
      <c r="J30" s="67">
        <v>83.3333333333333</v>
      </c>
      <c r="K30" s="67">
        <v>9.7805657487822462</v>
      </c>
      <c r="L30" s="67">
        <v>33.3333333333333</v>
      </c>
      <c r="M30" s="67">
        <v>0</v>
      </c>
      <c r="N30" s="67">
        <v>75</v>
      </c>
      <c r="O30" s="67">
        <v>21.375486526756919</v>
      </c>
      <c r="P30" s="67">
        <v>25</v>
      </c>
      <c r="Q30" s="67">
        <v>75</v>
      </c>
      <c r="T30" s="62"/>
    </row>
    <row r="31" spans="1:20">
      <c r="A31" s="57">
        <v>43891</v>
      </c>
      <c r="F31" s="67">
        <v>6.6666666666666696</v>
      </c>
      <c r="G31" s="67">
        <v>14.978535535797302</v>
      </c>
      <c r="H31" s="67">
        <v>-6.6666666666666696</v>
      </c>
      <c r="I31" s="67">
        <v>6.6666666666666696</v>
      </c>
      <c r="J31" s="67">
        <v>28.571428571428598</v>
      </c>
      <c r="K31" s="67">
        <v>-3.391166855669566</v>
      </c>
      <c r="L31" s="67">
        <v>0</v>
      </c>
      <c r="M31" s="67">
        <v>-28.571428571428598</v>
      </c>
      <c r="N31" s="67">
        <v>-100</v>
      </c>
      <c r="O31" s="67">
        <v>-19.875378361869821</v>
      </c>
      <c r="P31" s="67">
        <v>-50</v>
      </c>
      <c r="Q31" s="67">
        <v>-100</v>
      </c>
      <c r="T31" s="62"/>
    </row>
    <row r="32" spans="1:20">
      <c r="A32" s="57">
        <v>43983</v>
      </c>
      <c r="F32" s="67">
        <v>-30</v>
      </c>
      <c r="G32" s="67">
        <v>4.6170728025882912</v>
      </c>
      <c r="H32" s="67">
        <v>-10</v>
      </c>
      <c r="I32" s="67">
        <v>-30</v>
      </c>
      <c r="J32" s="67">
        <v>-50</v>
      </c>
      <c r="K32" s="67">
        <v>-32.602431465415911</v>
      </c>
      <c r="L32" s="67">
        <v>-10</v>
      </c>
      <c r="M32" s="67">
        <v>-20</v>
      </c>
      <c r="N32" s="67">
        <v>-75</v>
      </c>
      <c r="O32" s="67">
        <v>-49.398437293361667</v>
      </c>
      <c r="P32" s="67">
        <v>-75</v>
      </c>
      <c r="Q32" s="67">
        <v>-75</v>
      </c>
      <c r="T32" s="62"/>
    </row>
    <row r="33" spans="1:25">
      <c r="A33" s="57">
        <v>44075</v>
      </c>
      <c r="F33" s="67">
        <v>-9.0909090909090899</v>
      </c>
      <c r="G33" s="67">
        <v>0.49168272696004239</v>
      </c>
      <c r="H33" s="67">
        <v>18.181818181818198</v>
      </c>
      <c r="I33" s="67">
        <v>18.181818181818198</v>
      </c>
      <c r="J33" s="67">
        <v>0</v>
      </c>
      <c r="K33" s="67">
        <v>-5.9627901538146348</v>
      </c>
      <c r="L33" s="67">
        <v>11.1111111111111</v>
      </c>
      <c r="M33" s="67">
        <v>-22.2222222222222</v>
      </c>
      <c r="N33" s="67">
        <v>33.3333333333333</v>
      </c>
      <c r="O33" s="67">
        <v>0</v>
      </c>
      <c r="P33" s="67">
        <v>0</v>
      </c>
      <c r="Q33" s="67">
        <v>0</v>
      </c>
      <c r="T33" s="62"/>
    </row>
    <row r="34" spans="1:25">
      <c r="A34" s="57">
        <v>44166</v>
      </c>
      <c r="F34" s="67">
        <v>23.076923076923102</v>
      </c>
      <c r="G34" s="67">
        <v>16.933785616205512</v>
      </c>
      <c r="H34" s="67">
        <v>38.461538461538503</v>
      </c>
      <c r="I34" s="67">
        <v>23.076923076923102</v>
      </c>
      <c r="J34" s="67">
        <v>12.5</v>
      </c>
      <c r="K34" s="67">
        <v>-3.9656151800452988</v>
      </c>
      <c r="L34" s="67">
        <v>12.5</v>
      </c>
      <c r="M34" s="67">
        <v>12.5</v>
      </c>
      <c r="N34" s="67">
        <v>50</v>
      </c>
      <c r="O34" s="67">
        <v>30.510772408752885</v>
      </c>
      <c r="P34" s="67">
        <v>0</v>
      </c>
      <c r="Q34" s="67">
        <v>25</v>
      </c>
      <c r="T34" s="62"/>
      <c r="Y34" s="17" t="s">
        <v>312</v>
      </c>
    </row>
    <row r="35" spans="1:25">
      <c r="A35" s="57">
        <v>44256</v>
      </c>
      <c r="F35" s="67">
        <v>25</v>
      </c>
      <c r="G35" s="67">
        <v>14.490004187914518</v>
      </c>
      <c r="H35" s="67">
        <v>0</v>
      </c>
      <c r="I35" s="67">
        <v>8.3333333333333304</v>
      </c>
      <c r="J35" s="67">
        <v>0</v>
      </c>
      <c r="K35" s="67">
        <v>-7.0637965957487916</v>
      </c>
      <c r="L35" s="67">
        <v>42.857142857142897</v>
      </c>
      <c r="M35" s="67">
        <v>14.285714285714299</v>
      </c>
      <c r="N35" s="67">
        <v>50</v>
      </c>
      <c r="O35" s="67">
        <v>3.6477973904834404</v>
      </c>
      <c r="P35" s="67">
        <v>25</v>
      </c>
      <c r="Q35" s="67">
        <v>100</v>
      </c>
      <c r="T35" s="62"/>
    </row>
    <row r="36" spans="1:25">
      <c r="A36" s="57">
        <v>44348</v>
      </c>
      <c r="F36" s="67">
        <v>53.3333333333333</v>
      </c>
      <c r="G36" s="67">
        <v>48.111724231384471</v>
      </c>
      <c r="H36" s="67">
        <v>40</v>
      </c>
      <c r="I36" s="67">
        <v>6.6666666666666696</v>
      </c>
      <c r="J36" s="67">
        <v>44.4444444444444</v>
      </c>
      <c r="K36" s="67">
        <v>-15.865705087275506</v>
      </c>
      <c r="L36" s="67">
        <v>33.3333333333333</v>
      </c>
      <c r="M36" s="67">
        <v>22.2222222222222</v>
      </c>
      <c r="N36" s="67">
        <v>-33.3333333333333</v>
      </c>
      <c r="O36" s="67">
        <v>0</v>
      </c>
      <c r="P36" s="67">
        <v>66.6666666666667</v>
      </c>
      <c r="Q36" s="67">
        <v>0</v>
      </c>
      <c r="T36" s="62"/>
    </row>
    <row r="37" spans="1:25">
      <c r="A37" s="57">
        <v>44440</v>
      </c>
      <c r="F37" s="67">
        <v>45</v>
      </c>
      <c r="G37" s="67">
        <v>51.964188438265936</v>
      </c>
      <c r="H37" s="67">
        <v>35</v>
      </c>
      <c r="I37" s="67">
        <v>5</v>
      </c>
      <c r="J37" s="67">
        <v>33.3333333333333</v>
      </c>
      <c r="K37" s="67">
        <v>0</v>
      </c>
      <c r="L37" s="67">
        <v>44.4444444444444</v>
      </c>
      <c r="M37" s="67">
        <v>0</v>
      </c>
      <c r="N37" s="67">
        <v>100</v>
      </c>
      <c r="O37" s="67">
        <v>39.38096212159121</v>
      </c>
      <c r="P37" s="67">
        <v>50</v>
      </c>
      <c r="Q37" s="67">
        <v>0</v>
      </c>
      <c r="T37" s="62"/>
    </row>
    <row r="38" spans="1:25">
      <c r="A38" s="57">
        <v>44531</v>
      </c>
      <c r="F38" s="67">
        <v>52.941176470588204</v>
      </c>
      <c r="G38" s="67">
        <v>32.13342455908338</v>
      </c>
      <c r="H38" s="67">
        <v>35.294117647058798</v>
      </c>
      <c r="I38" s="67">
        <v>11.764705882352899</v>
      </c>
      <c r="J38" s="67">
        <v>28.571428571428598</v>
      </c>
      <c r="K38" s="67">
        <v>1.1057108112249348</v>
      </c>
      <c r="L38" s="67">
        <v>14.285714285714299</v>
      </c>
      <c r="M38" s="67">
        <v>14.285714285714299</v>
      </c>
      <c r="N38" s="67">
        <v>60</v>
      </c>
      <c r="O38" s="67">
        <v>30.760387825594314</v>
      </c>
      <c r="P38" s="67">
        <v>40</v>
      </c>
      <c r="Q38" s="67">
        <v>20</v>
      </c>
      <c r="T38" s="62"/>
    </row>
    <row r="39" spans="1:25">
      <c r="A39" s="57">
        <v>44621</v>
      </c>
      <c r="F39" s="67">
        <v>37.5</v>
      </c>
      <c r="G39" s="67">
        <v>39.94653185018187</v>
      </c>
      <c r="H39" s="67">
        <v>43.75</v>
      </c>
      <c r="I39" s="67">
        <v>12.5</v>
      </c>
      <c r="J39" s="67">
        <v>33.3333333333333</v>
      </c>
      <c r="K39" s="67">
        <v>22.914634452785585</v>
      </c>
      <c r="L39" s="67">
        <v>16.6666666666667</v>
      </c>
      <c r="M39" s="67">
        <v>0</v>
      </c>
      <c r="N39" s="67">
        <v>75</v>
      </c>
      <c r="O39" s="67">
        <v>-48.584665400091751</v>
      </c>
      <c r="P39" s="67">
        <v>-25</v>
      </c>
      <c r="Q39" s="67">
        <v>75</v>
      </c>
      <c r="T39" s="62"/>
    </row>
    <row r="40" spans="1:25">
      <c r="A40" s="57">
        <v>44713</v>
      </c>
      <c r="F40" s="67">
        <v>0</v>
      </c>
      <c r="G40" s="67">
        <v>19.125418224343694</v>
      </c>
      <c r="H40" s="67">
        <v>13.3333333333333</v>
      </c>
      <c r="I40" s="67">
        <v>-20</v>
      </c>
      <c r="J40" s="67">
        <v>33.3333333333333</v>
      </c>
      <c r="K40" s="67">
        <v>-1.0511783017290337</v>
      </c>
      <c r="L40" s="67">
        <v>33.3333333333333</v>
      </c>
      <c r="M40" s="67">
        <v>0</v>
      </c>
      <c r="N40" s="67">
        <v>0</v>
      </c>
      <c r="O40" s="67">
        <v>15.861314116608948</v>
      </c>
      <c r="P40" s="67">
        <v>40</v>
      </c>
      <c r="Q40" s="67">
        <v>40</v>
      </c>
      <c r="T40" s="62"/>
    </row>
    <row r="41" spans="1:25">
      <c r="T41" s="62"/>
    </row>
    <row r="42" spans="1:25">
      <c r="T42" s="62"/>
    </row>
    <row r="43" spans="1:25">
      <c r="T43" s="62"/>
    </row>
    <row r="44" spans="1:25">
      <c r="T44" s="62"/>
    </row>
    <row r="45" spans="1:25">
      <c r="T45" s="62"/>
    </row>
    <row r="46" spans="1:25">
      <c r="T46" s="62"/>
    </row>
    <row r="47" spans="1:25">
      <c r="T47" s="62"/>
    </row>
    <row r="48" spans="1:25">
      <c r="T48" s="62"/>
    </row>
    <row r="49" spans="19:20">
      <c r="T49" s="62"/>
    </row>
    <row r="50" spans="19:20">
      <c r="T50" s="62"/>
    </row>
    <row r="51" spans="19:20">
      <c r="T51" s="62"/>
    </row>
    <row r="52" spans="19:20">
      <c r="T52" s="62"/>
    </row>
    <row r="53" spans="19:20">
      <c r="T53" s="62"/>
    </row>
    <row r="54" spans="19:20">
      <c r="T54" s="62"/>
    </row>
    <row r="55" spans="19:20">
      <c r="T55" s="62"/>
    </row>
    <row r="56" spans="19:20">
      <c r="T56" s="62"/>
    </row>
    <row r="57" spans="19:20">
      <c r="T57" s="62"/>
    </row>
    <row r="62" spans="19:20">
      <c r="S62" s="245" t="s">
        <v>338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X151"/>
  <sheetViews>
    <sheetView showGridLines="0" view="pageBreakPreview" zoomScale="90" zoomScaleNormal="85" zoomScaleSheetLayoutView="90" workbookViewId="0">
      <pane xSplit="1" ySplit="7" topLeftCell="AZ43" activePane="bottomRight" state="frozen"/>
      <selection pane="topRight" activeCell="B1" sqref="B1"/>
      <selection pane="bottomLeft" activeCell="A8" sqref="A8"/>
      <selection pane="bottomRight" activeCell="AW11" sqref="AW11:BF60"/>
    </sheetView>
  </sheetViews>
  <sheetFormatPr baseColWidth="10" defaultColWidth="11.42578125" defaultRowHeight="14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8">
      <c r="A1" s="17" t="s">
        <v>135</v>
      </c>
      <c r="AN1" s="17">
        <v>100</v>
      </c>
    </row>
    <row r="2" spans="1:58">
      <c r="A2" s="17" t="s">
        <v>0</v>
      </c>
    </row>
    <row r="3" spans="1:58" ht="15">
      <c r="A3" s="17" t="s">
        <v>1</v>
      </c>
      <c r="B3" s="56" t="s">
        <v>252</v>
      </c>
    </row>
    <row r="4" spans="1:58">
      <c r="A4" s="17" t="s">
        <v>16</v>
      </c>
    </row>
    <row r="5" spans="1:58">
      <c r="A5" s="17">
        <v>100</v>
      </c>
    </row>
    <row r="6" spans="1:58">
      <c r="A6" s="73"/>
      <c r="B6" s="17" t="s">
        <v>0</v>
      </c>
      <c r="C6" s="73"/>
      <c r="Q6" s="17" t="s">
        <v>1</v>
      </c>
      <c r="AF6" s="17" t="s">
        <v>51</v>
      </c>
    </row>
    <row r="7" spans="1:58">
      <c r="A7" s="17" t="s">
        <v>75</v>
      </c>
      <c r="B7" s="17" t="s">
        <v>48</v>
      </c>
      <c r="C7" s="17" t="s">
        <v>64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47</v>
      </c>
      <c r="J7" s="17" t="s">
        <v>49</v>
      </c>
      <c r="K7" s="17" t="s">
        <v>70</v>
      </c>
      <c r="L7" s="17" t="s">
        <v>50</v>
      </c>
      <c r="M7" s="17" t="s">
        <v>71</v>
      </c>
      <c r="N7" s="17" t="s">
        <v>72</v>
      </c>
      <c r="O7" s="17" t="s">
        <v>73</v>
      </c>
      <c r="P7" s="17" t="s">
        <v>15</v>
      </c>
      <c r="Q7" s="17" t="s">
        <v>48</v>
      </c>
      <c r="R7" s="17" t="s">
        <v>64</v>
      </c>
      <c r="S7" s="17" t="s">
        <v>65</v>
      </c>
      <c r="T7" s="17" t="s">
        <v>66</v>
      </c>
      <c r="U7" s="17" t="s">
        <v>67</v>
      </c>
      <c r="V7" s="17" t="s">
        <v>68</v>
      </c>
      <c r="W7" s="17" t="s">
        <v>69</v>
      </c>
      <c r="X7" s="17" t="s">
        <v>47</v>
      </c>
      <c r="Y7" s="17" t="s">
        <v>49</v>
      </c>
      <c r="Z7" s="17" t="s">
        <v>70</v>
      </c>
      <c r="AA7" s="17" t="s">
        <v>50</v>
      </c>
      <c r="AB7" s="17" t="s">
        <v>71</v>
      </c>
      <c r="AC7" s="17" t="s">
        <v>72</v>
      </c>
      <c r="AD7" s="17" t="s">
        <v>73</v>
      </c>
      <c r="AE7" s="17" t="s">
        <v>15</v>
      </c>
      <c r="AF7" s="17" t="s">
        <v>48</v>
      </c>
      <c r="AG7" s="17" t="s">
        <v>64</v>
      </c>
      <c r="AH7" s="17" t="s">
        <v>65</v>
      </c>
      <c r="AI7" s="17" t="s">
        <v>66</v>
      </c>
      <c r="AJ7" s="17" t="s">
        <v>67</v>
      </c>
      <c r="AK7" s="17" t="s">
        <v>68</v>
      </c>
      <c r="AL7" s="17" t="s">
        <v>69</v>
      </c>
      <c r="AM7" s="17" t="s">
        <v>47</v>
      </c>
      <c r="AN7" s="17" t="s">
        <v>49</v>
      </c>
      <c r="AO7" s="17" t="s">
        <v>70</v>
      </c>
      <c r="AP7" s="17" t="s">
        <v>50</v>
      </c>
      <c r="AQ7" s="17" t="s">
        <v>71</v>
      </c>
      <c r="AR7" s="17" t="s">
        <v>72</v>
      </c>
      <c r="AS7" s="17" t="s">
        <v>73</v>
      </c>
      <c r="AT7" s="17" t="s">
        <v>15</v>
      </c>
    </row>
    <row r="8" spans="1:58" ht="15">
      <c r="A8" s="54">
        <v>39539</v>
      </c>
      <c r="B8" s="74">
        <v>5.7142857142857144</v>
      </c>
      <c r="I8" s="74">
        <v>11.428571428571429</v>
      </c>
      <c r="J8" s="74">
        <v>25.714285714285712</v>
      </c>
      <c r="L8" s="74">
        <v>8.5714285714285712</v>
      </c>
      <c r="N8" s="74">
        <v>4.7619047619047619</v>
      </c>
      <c r="Q8" s="72">
        <v>8.235294117647058</v>
      </c>
      <c r="R8" s="72"/>
      <c r="S8" s="72"/>
      <c r="T8" s="72"/>
      <c r="U8" s="71"/>
      <c r="V8" s="71"/>
      <c r="W8" s="83"/>
      <c r="X8" s="74">
        <v>14.509803921568626</v>
      </c>
      <c r="Y8" s="74">
        <v>22.352941176470587</v>
      </c>
      <c r="AA8" s="74">
        <v>5.0971473495058399</v>
      </c>
      <c r="AC8" s="74">
        <v>1.1764705882352942</v>
      </c>
      <c r="AF8" s="67">
        <v>8.235294117647058</v>
      </c>
      <c r="AG8" s="67"/>
      <c r="AH8" s="67"/>
      <c r="AI8" s="67"/>
      <c r="AJ8" s="67"/>
      <c r="AK8" s="67"/>
      <c r="AL8" s="67"/>
      <c r="AM8" s="67">
        <v>14.509803921568626</v>
      </c>
      <c r="AN8" s="67">
        <v>22.352941176470587</v>
      </c>
      <c r="AO8" s="67"/>
      <c r="AP8" s="67">
        <v>5.0971473495058399</v>
      </c>
      <c r="AQ8" s="67"/>
      <c r="AR8" s="67">
        <v>1.1764705882352942</v>
      </c>
      <c r="AS8" s="67"/>
      <c r="AT8" s="67"/>
      <c r="AV8" s="244"/>
      <c r="AW8" s="249" t="s">
        <v>24</v>
      </c>
      <c r="AX8" s="244"/>
      <c r="AY8" s="244"/>
      <c r="AZ8" s="244"/>
      <c r="BA8" s="244"/>
      <c r="BB8" s="244"/>
      <c r="BC8" s="244"/>
      <c r="BD8" s="244"/>
      <c r="BE8" s="244"/>
      <c r="BF8" s="244"/>
    </row>
    <row r="9" spans="1:58" ht="15">
      <c r="A9" s="54">
        <v>39630</v>
      </c>
      <c r="B9" s="74">
        <v>6.666666666666667</v>
      </c>
      <c r="I9" s="74">
        <v>12.888888888888889</v>
      </c>
      <c r="J9" s="74">
        <v>21.333333333333336</v>
      </c>
      <c r="L9" s="74">
        <v>5.7777777777777786</v>
      </c>
      <c r="N9" s="74">
        <v>5.7777777777777786</v>
      </c>
      <c r="Q9" s="72">
        <v>10.075319016495488</v>
      </c>
      <c r="R9" s="72"/>
      <c r="S9" s="72"/>
      <c r="T9" s="72"/>
      <c r="U9" s="72"/>
      <c r="V9" s="71"/>
      <c r="W9" s="71"/>
      <c r="X9" s="74">
        <v>14.508624502432552</v>
      </c>
      <c r="Y9" s="74">
        <v>20.890002784739625</v>
      </c>
      <c r="AA9" s="74">
        <v>4.3</v>
      </c>
      <c r="AC9" s="74">
        <v>4.9613576424721932</v>
      </c>
      <c r="AF9" s="67">
        <v>10.075319016495488</v>
      </c>
      <c r="AG9" s="67"/>
      <c r="AH9" s="67"/>
      <c r="AI9" s="67"/>
      <c r="AJ9" s="67"/>
      <c r="AK9" s="67"/>
      <c r="AL9" s="67"/>
      <c r="AM9" s="67">
        <v>14.508624502432552</v>
      </c>
      <c r="AN9" s="67">
        <v>20.890002784739625</v>
      </c>
      <c r="AO9" s="67"/>
      <c r="AP9" s="67">
        <v>4.3</v>
      </c>
      <c r="AQ9" s="67"/>
      <c r="AR9" s="67">
        <v>4.9613576424721932</v>
      </c>
      <c r="AS9" s="67"/>
      <c r="AT9" s="67"/>
      <c r="AV9" s="244"/>
      <c r="AW9" s="249" t="s">
        <v>52</v>
      </c>
      <c r="AX9" s="244"/>
      <c r="AY9" s="244"/>
      <c r="AZ9" s="244"/>
      <c r="BA9" s="244"/>
      <c r="BB9" s="244"/>
      <c r="BC9" s="244"/>
      <c r="BD9" s="244"/>
      <c r="BE9" s="244"/>
      <c r="BF9" s="244"/>
    </row>
    <row r="10" spans="1:58" ht="15">
      <c r="A10" s="54">
        <v>39722</v>
      </c>
      <c r="B10" s="74">
        <v>12.549019607843137</v>
      </c>
      <c r="I10" s="74">
        <v>11.76470588235294</v>
      </c>
      <c r="J10" s="74">
        <v>19.6078431372549</v>
      </c>
      <c r="L10" s="74">
        <v>2.3529411764705883</v>
      </c>
      <c r="N10" s="74">
        <v>6.2745098039215685</v>
      </c>
      <c r="Q10" s="74">
        <v>11.763347763347763</v>
      </c>
      <c r="R10" s="76">
        <v>0</v>
      </c>
      <c r="S10" s="76">
        <v>3.8585858585858586</v>
      </c>
      <c r="T10" s="76">
        <v>9.24098124098124</v>
      </c>
      <c r="U10" s="76">
        <v>9.8614718614718626</v>
      </c>
      <c r="V10" s="76">
        <v>9.9249639249639259</v>
      </c>
      <c r="W10" s="76">
        <v>1.875901875901876</v>
      </c>
      <c r="X10" s="74">
        <v>11.78066378066378</v>
      </c>
      <c r="Y10" s="74">
        <v>18.112554112554111</v>
      </c>
      <c r="Z10" s="74">
        <v>0.95238095238095244</v>
      </c>
      <c r="AA10" s="74">
        <v>1.5584415584415585</v>
      </c>
      <c r="AB10" s="74">
        <v>9.5757575757575779</v>
      </c>
      <c r="AC10" s="74">
        <v>4.4617604617604618</v>
      </c>
      <c r="AD10" s="74">
        <v>0.66666666666666663</v>
      </c>
      <c r="AE10" s="74">
        <v>6.366522366522366</v>
      </c>
      <c r="AF10" s="67">
        <v>5.7142857142857144</v>
      </c>
      <c r="AG10" s="67">
        <v>0</v>
      </c>
      <c r="AH10" s="67">
        <v>7.6190476190476186</v>
      </c>
      <c r="AI10" s="67">
        <v>3.8095238095238093</v>
      </c>
      <c r="AJ10" s="67">
        <v>0</v>
      </c>
      <c r="AK10" s="67">
        <v>1.9047619047619047</v>
      </c>
      <c r="AL10" s="67">
        <v>0.95238095238095233</v>
      </c>
      <c r="AM10" s="67">
        <v>32.38095238095238</v>
      </c>
      <c r="AN10" s="67">
        <v>15.238095238095237</v>
      </c>
      <c r="AO10" s="67">
        <v>0</v>
      </c>
      <c r="AP10" s="67">
        <v>8.5714285714285712</v>
      </c>
      <c r="AQ10" s="67">
        <v>0.95238095238095233</v>
      </c>
      <c r="AR10" s="67">
        <v>20</v>
      </c>
      <c r="AS10" s="67">
        <v>0.95238095238095233</v>
      </c>
      <c r="AT10" s="67">
        <v>1.9047619047619047</v>
      </c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</row>
    <row r="11" spans="1:58" ht="15">
      <c r="A11" s="54">
        <v>39783</v>
      </c>
      <c r="B11" s="74">
        <v>18.947496947496948</v>
      </c>
      <c r="I11" s="74">
        <v>8</v>
      </c>
      <c r="J11" s="74">
        <v>17.995115995115995</v>
      </c>
      <c r="L11" s="74">
        <v>6.7765567765567765</v>
      </c>
      <c r="N11" s="74">
        <v>5.2380952380952372</v>
      </c>
      <c r="AV11" s="244"/>
      <c r="AW11" s="244" t="s">
        <v>310</v>
      </c>
      <c r="AX11" s="244"/>
      <c r="AY11" s="244"/>
      <c r="AZ11" s="244"/>
      <c r="BA11" s="244"/>
      <c r="BB11" s="244" t="s">
        <v>311</v>
      </c>
      <c r="BC11" s="244"/>
      <c r="BD11" s="244"/>
      <c r="BE11" s="244"/>
      <c r="BF11" s="244"/>
    </row>
    <row r="12" spans="1:58" ht="15">
      <c r="A12" s="54">
        <v>39873</v>
      </c>
      <c r="B12" s="74">
        <v>19.49776401788786</v>
      </c>
      <c r="I12" s="74">
        <v>7.7628712303634915</v>
      </c>
      <c r="J12" s="74">
        <v>14.587776631120287</v>
      </c>
      <c r="L12" s="74">
        <v>5.5555555555555554</v>
      </c>
      <c r="N12" s="74">
        <v>5.894524959742351</v>
      </c>
      <c r="Q12" s="74">
        <v>14.035087719298245</v>
      </c>
      <c r="R12" s="76">
        <v>0</v>
      </c>
      <c r="S12" s="76">
        <v>4.9122807017543861</v>
      </c>
      <c r="T12" s="76">
        <v>12.280701754385964</v>
      </c>
      <c r="U12" s="76">
        <v>12.280701754385968</v>
      </c>
      <c r="V12" s="76">
        <v>4.9122807017543861</v>
      </c>
      <c r="W12" s="76">
        <v>3.1578947368421053</v>
      </c>
      <c r="X12" s="74">
        <v>13.684210526315788</v>
      </c>
      <c r="Y12" s="74">
        <v>17.543859649122805</v>
      </c>
      <c r="Z12" s="74">
        <v>0</v>
      </c>
      <c r="AA12" s="74">
        <v>2.4561403508771931</v>
      </c>
      <c r="AB12" s="74">
        <v>7.0175438596491224</v>
      </c>
      <c r="AC12" s="74">
        <v>2.807017543859649</v>
      </c>
      <c r="AD12" s="74">
        <v>1.4035087719298245</v>
      </c>
      <c r="AE12" s="74">
        <v>3.5087719298245612</v>
      </c>
      <c r="AF12" s="67">
        <v>3.8095238095238093</v>
      </c>
      <c r="AG12" s="67">
        <v>0</v>
      </c>
      <c r="AH12" s="67">
        <v>10.476190476190476</v>
      </c>
      <c r="AI12" s="67">
        <v>2.8571428571428568</v>
      </c>
      <c r="AJ12" s="67">
        <v>2.8571428571428572</v>
      </c>
      <c r="AK12" s="67">
        <v>0</v>
      </c>
      <c r="AL12" s="67">
        <v>6.6666666666666652</v>
      </c>
      <c r="AM12" s="67">
        <v>21.904761904761905</v>
      </c>
      <c r="AN12" s="67">
        <v>15.238095238095237</v>
      </c>
      <c r="AO12" s="67">
        <v>1.9047619047619047</v>
      </c>
      <c r="AP12" s="67">
        <v>12.380952380952381</v>
      </c>
      <c r="AQ12" s="67">
        <v>7.6190476190476195</v>
      </c>
      <c r="AR12" s="67">
        <v>13.333333333333334</v>
      </c>
      <c r="AS12" s="67">
        <v>0</v>
      </c>
      <c r="AT12" s="67">
        <v>0.95238095238095233</v>
      </c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</row>
    <row r="13" spans="1:58" ht="15">
      <c r="A13" s="54">
        <v>39965</v>
      </c>
      <c r="B13" s="74">
        <v>12.982456140350878</v>
      </c>
      <c r="C13" s="74">
        <v>2.4561403508771931</v>
      </c>
      <c r="D13" s="74">
        <v>4.2105263157894726</v>
      </c>
      <c r="E13" s="74">
        <v>11.578947368421051</v>
      </c>
      <c r="F13" s="74">
        <v>3.5087719298245612</v>
      </c>
      <c r="G13" s="74">
        <v>10.17543859649123</v>
      </c>
      <c r="H13" s="74">
        <v>4.2105263157894735</v>
      </c>
      <c r="I13" s="74">
        <v>11.92982456140351</v>
      </c>
      <c r="J13" s="74">
        <v>18.245614035087719</v>
      </c>
      <c r="K13" s="74">
        <v>1.0526315789473684</v>
      </c>
      <c r="L13" s="74">
        <v>5.6140350877192979</v>
      </c>
      <c r="M13" s="74">
        <v>6.666666666666667</v>
      </c>
      <c r="N13" s="74">
        <v>7.0175438596491224</v>
      </c>
      <c r="O13" s="74">
        <v>0.35087719298245612</v>
      </c>
      <c r="P13" s="74">
        <v>0</v>
      </c>
      <c r="Q13" s="74">
        <v>12.355889724310778</v>
      </c>
      <c r="R13" s="76">
        <v>1.2857142857142858</v>
      </c>
      <c r="S13" s="76">
        <v>4.0701754385964906</v>
      </c>
      <c r="T13" s="76">
        <v>11.283208020050125</v>
      </c>
      <c r="U13" s="76">
        <v>12.255639097744361</v>
      </c>
      <c r="V13" s="76">
        <v>4.5238095238095237</v>
      </c>
      <c r="W13" s="76">
        <v>1.6666666666666667</v>
      </c>
      <c r="X13" s="74">
        <v>13.759398496240602</v>
      </c>
      <c r="Y13" s="74">
        <v>18.854636591478695</v>
      </c>
      <c r="Z13" s="74">
        <v>0</v>
      </c>
      <c r="AA13" s="74">
        <v>2.070175438596491</v>
      </c>
      <c r="AB13" s="74">
        <v>5.0927318295739346</v>
      </c>
      <c r="AC13" s="74">
        <v>11.781954887218046</v>
      </c>
      <c r="AD13" s="74">
        <v>0.33333333333333331</v>
      </c>
      <c r="AE13" s="74">
        <v>0.66666666666666663</v>
      </c>
      <c r="AF13" s="67">
        <v>12.579365079365079</v>
      </c>
      <c r="AG13" s="67">
        <v>0</v>
      </c>
      <c r="AH13" s="67">
        <v>11.071428571428571</v>
      </c>
      <c r="AI13" s="67">
        <v>0</v>
      </c>
      <c r="AJ13" s="67">
        <v>7.6190476190476186</v>
      </c>
      <c r="AK13" s="67">
        <v>0</v>
      </c>
      <c r="AL13" s="67">
        <v>2.8571428571428572</v>
      </c>
      <c r="AM13" s="67">
        <v>18.293650793650794</v>
      </c>
      <c r="AN13" s="67">
        <v>14.484126984126986</v>
      </c>
      <c r="AO13" s="67">
        <v>3.8095238095238093</v>
      </c>
      <c r="AP13" s="67">
        <v>12.698412698412698</v>
      </c>
      <c r="AQ13" s="67">
        <v>3.0555555555555558</v>
      </c>
      <c r="AR13" s="67">
        <v>13.531746031746032</v>
      </c>
      <c r="AS13" s="67">
        <v>0</v>
      </c>
      <c r="AT13" s="67">
        <v>0</v>
      </c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</row>
    <row r="14" spans="1:58" ht="15">
      <c r="A14" s="54">
        <v>40057</v>
      </c>
      <c r="B14" s="74">
        <v>18.653824102740511</v>
      </c>
      <c r="C14" s="74">
        <v>0.74074074074074081</v>
      </c>
      <c r="D14" s="74">
        <v>5.9568856782479074</v>
      </c>
      <c r="E14" s="74">
        <v>10.06994610709781</v>
      </c>
      <c r="F14" s="74">
        <v>5.8869395711500978</v>
      </c>
      <c r="G14" s="74">
        <v>9.4771241830065378</v>
      </c>
      <c r="H14" s="74">
        <v>1.4424951267056532</v>
      </c>
      <c r="I14" s="74">
        <v>9.5860566448801734</v>
      </c>
      <c r="J14" s="74">
        <v>18.327026717119598</v>
      </c>
      <c r="K14" s="74">
        <v>1.091617933723197</v>
      </c>
      <c r="L14" s="74">
        <v>5.6644880174291945</v>
      </c>
      <c r="M14" s="74">
        <v>5.1656920077972703</v>
      </c>
      <c r="N14" s="74">
        <v>7.9371631693613125</v>
      </c>
      <c r="O14" s="74">
        <v>0</v>
      </c>
      <c r="P14" s="74">
        <v>0</v>
      </c>
      <c r="Q14" s="74">
        <v>10.857048748353098</v>
      </c>
      <c r="R14" s="76">
        <v>0.27777777777777779</v>
      </c>
      <c r="S14" s="76">
        <v>5.6776460254721126</v>
      </c>
      <c r="T14" s="76">
        <v>10.841583537235712</v>
      </c>
      <c r="U14" s="76">
        <v>9.933370976849238</v>
      </c>
      <c r="V14" s="76">
        <v>3.9534161490683228</v>
      </c>
      <c r="W14" s="76">
        <v>4.1987263943785678</v>
      </c>
      <c r="X14" s="74">
        <v>10.259332454984628</v>
      </c>
      <c r="Y14" s="74">
        <v>19.548811092289352</v>
      </c>
      <c r="Z14" s="74">
        <v>1.7929292929292926</v>
      </c>
      <c r="AA14" s="74">
        <v>2.6031746031746033</v>
      </c>
      <c r="AB14" s="74">
        <v>4.2425810904071772</v>
      </c>
      <c r="AC14" s="74">
        <v>13.599316142794402</v>
      </c>
      <c r="AD14" s="74">
        <v>0.27777777777777779</v>
      </c>
      <c r="AE14" s="74">
        <v>1.9365079365079363</v>
      </c>
      <c r="AF14" s="67">
        <v>4.4444444444444446</v>
      </c>
      <c r="AG14" s="67">
        <v>0</v>
      </c>
      <c r="AH14" s="67">
        <v>3.3333333333333335</v>
      </c>
      <c r="AI14" s="67">
        <v>5.5555555555555554</v>
      </c>
      <c r="AJ14" s="67">
        <v>1.1111111111111112</v>
      </c>
      <c r="AK14" s="67">
        <v>0</v>
      </c>
      <c r="AL14" s="67">
        <v>5.5555555555555554</v>
      </c>
      <c r="AM14" s="67">
        <v>24.444444444444443</v>
      </c>
      <c r="AN14" s="67">
        <v>14.444444444444443</v>
      </c>
      <c r="AO14" s="67">
        <v>3.3333333333333335</v>
      </c>
      <c r="AP14" s="67">
        <v>7.7777777777777777</v>
      </c>
      <c r="AQ14" s="67">
        <v>5.5555555555555554</v>
      </c>
      <c r="AR14" s="67">
        <v>20</v>
      </c>
      <c r="AS14" s="67">
        <v>4.4444444444444446</v>
      </c>
      <c r="AT14" s="67">
        <v>0</v>
      </c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</row>
    <row r="15" spans="1:58" ht="15">
      <c r="A15" s="54">
        <v>40148</v>
      </c>
      <c r="B15" s="74">
        <v>13.022875816993462</v>
      </c>
      <c r="C15" s="74">
        <v>0.74074074074074081</v>
      </c>
      <c r="D15" s="74">
        <v>4.8529411764705888</v>
      </c>
      <c r="E15" s="74">
        <v>11.721132897603486</v>
      </c>
      <c r="F15" s="74">
        <v>5.1279956427015243</v>
      </c>
      <c r="G15" s="74">
        <v>9.8774509803921564</v>
      </c>
      <c r="H15" s="74">
        <v>6.007625272331155</v>
      </c>
      <c r="I15" s="74">
        <v>9.9291938997821347</v>
      </c>
      <c r="J15" s="74">
        <v>15.958605664488019</v>
      </c>
      <c r="K15" s="74">
        <v>3.9215686274509802</v>
      </c>
      <c r="L15" s="74">
        <v>3.9515250544662304</v>
      </c>
      <c r="M15" s="74">
        <v>3.9733115468409581</v>
      </c>
      <c r="N15" s="74">
        <v>8.60566448801743</v>
      </c>
      <c r="O15" s="74">
        <v>0.74074074074074081</v>
      </c>
      <c r="P15" s="74">
        <v>1.5686274509803921</v>
      </c>
      <c r="Q15" s="74">
        <v>12.727272727272728</v>
      </c>
      <c r="R15" s="76">
        <v>1.2121212121212122</v>
      </c>
      <c r="S15" s="76">
        <v>4.8484848484848486</v>
      </c>
      <c r="T15" s="76">
        <v>14.848484848484853</v>
      </c>
      <c r="U15" s="76">
        <v>10</v>
      </c>
      <c r="V15" s="76">
        <v>4.8484848484848477</v>
      </c>
      <c r="W15" s="76">
        <v>2.7272727272727271</v>
      </c>
      <c r="X15" s="74">
        <v>13.030303030303028</v>
      </c>
      <c r="Y15" s="74">
        <v>17.878787878787879</v>
      </c>
      <c r="Z15" s="74">
        <v>1.5151515151515151</v>
      </c>
      <c r="AA15" s="74">
        <v>3.6363636363636362</v>
      </c>
      <c r="AB15" s="74">
        <v>3.3333333333333335</v>
      </c>
      <c r="AC15" s="74">
        <v>7.5757575757575761</v>
      </c>
      <c r="AD15" s="74">
        <v>0.60606060606060608</v>
      </c>
      <c r="AE15" s="74">
        <v>1.2121212121212122</v>
      </c>
      <c r="AF15" s="67">
        <v>6.666666666666667</v>
      </c>
      <c r="AG15" s="67">
        <v>0.95238095238095233</v>
      </c>
      <c r="AH15" s="67">
        <v>5.7142857142857135</v>
      </c>
      <c r="AI15" s="67">
        <v>2.8571428571428572</v>
      </c>
      <c r="AJ15" s="67">
        <v>2.8571428571428572</v>
      </c>
      <c r="AK15" s="67">
        <v>2.8571428571428568</v>
      </c>
      <c r="AL15" s="67">
        <v>4.7619047619047619</v>
      </c>
      <c r="AM15" s="67">
        <v>21.904761904761905</v>
      </c>
      <c r="AN15" s="67">
        <v>14.285714285714285</v>
      </c>
      <c r="AO15" s="67">
        <v>4.7619047619047619</v>
      </c>
      <c r="AP15" s="67">
        <v>12.380952380952381</v>
      </c>
      <c r="AQ15" s="67">
        <v>1.9047619047619047</v>
      </c>
      <c r="AR15" s="67">
        <v>18.095238095238095</v>
      </c>
      <c r="AS15" s="67">
        <v>0</v>
      </c>
      <c r="AT15" s="67">
        <v>0</v>
      </c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</row>
    <row r="16" spans="1:58" ht="15">
      <c r="A16" s="54">
        <v>40238</v>
      </c>
      <c r="B16" s="74">
        <v>14.427244582043341</v>
      </c>
      <c r="C16" s="74">
        <v>2.1832358674463941</v>
      </c>
      <c r="D16" s="74">
        <v>4.4880174291938992</v>
      </c>
      <c r="E16" s="74">
        <v>11.878224974200206</v>
      </c>
      <c r="F16" s="74">
        <v>2.5971792225662194</v>
      </c>
      <c r="G16" s="74">
        <v>8.174521270496502</v>
      </c>
      <c r="H16" s="74">
        <v>6.257309941520468</v>
      </c>
      <c r="I16" s="74">
        <v>12.205022359821122</v>
      </c>
      <c r="J16" s="74">
        <v>11.308336199977067</v>
      </c>
      <c r="K16" s="74">
        <v>3.3379199633069603</v>
      </c>
      <c r="L16" s="74">
        <v>4.2884990253411299</v>
      </c>
      <c r="M16" s="74">
        <v>8.1699346405228752</v>
      </c>
      <c r="N16" s="74">
        <v>8.4795321637426895</v>
      </c>
      <c r="O16" s="74">
        <v>1.1111111111111112</v>
      </c>
      <c r="P16" s="74">
        <v>1.0939112487100104</v>
      </c>
      <c r="Q16" s="74">
        <v>13.030303030303028</v>
      </c>
      <c r="R16" s="76">
        <v>2.1212121212121215</v>
      </c>
      <c r="S16" s="76">
        <v>3.9393939393939399</v>
      </c>
      <c r="T16" s="76">
        <v>6.9696969696969706</v>
      </c>
      <c r="U16" s="76">
        <v>8.4848484848484862</v>
      </c>
      <c r="V16" s="76">
        <v>8.7878787878787872</v>
      </c>
      <c r="W16" s="76">
        <v>1.2121212121212122</v>
      </c>
      <c r="X16" s="74">
        <v>15.454545454545453</v>
      </c>
      <c r="Y16" s="74">
        <v>18.181818181818183</v>
      </c>
      <c r="Z16" s="74">
        <v>1.5151515151515151</v>
      </c>
      <c r="AA16" s="74">
        <v>3.0303030303030307</v>
      </c>
      <c r="AB16" s="74">
        <v>5.1515151515151523</v>
      </c>
      <c r="AC16" s="74">
        <v>10</v>
      </c>
      <c r="AD16" s="74">
        <v>0.30303030303030304</v>
      </c>
      <c r="AE16" s="74">
        <v>1.8181818181818181</v>
      </c>
      <c r="AF16" s="67">
        <v>8.5714285714285712</v>
      </c>
      <c r="AG16" s="67">
        <v>0</v>
      </c>
      <c r="AH16" s="67">
        <v>4.7619047619047619</v>
      </c>
      <c r="AI16" s="67">
        <v>2.8571428571428572</v>
      </c>
      <c r="AJ16" s="67">
        <v>0</v>
      </c>
      <c r="AK16" s="67">
        <v>0</v>
      </c>
      <c r="AL16" s="67">
        <v>9.5238095238095237</v>
      </c>
      <c r="AM16" s="67">
        <v>26.666666666666668</v>
      </c>
      <c r="AN16" s="67">
        <v>14.285714285714285</v>
      </c>
      <c r="AO16" s="67">
        <v>2.8571428571428568</v>
      </c>
      <c r="AP16" s="67">
        <v>10.476190476190474</v>
      </c>
      <c r="AQ16" s="67">
        <v>1.9047619047619047</v>
      </c>
      <c r="AR16" s="67">
        <v>12.38095238095238</v>
      </c>
      <c r="AS16" s="67">
        <v>3.8095238095238093</v>
      </c>
      <c r="AT16" s="67">
        <v>1.9047619047619047</v>
      </c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</row>
    <row r="17" spans="1:58" ht="15">
      <c r="A17" s="54">
        <v>40330</v>
      </c>
      <c r="B17" s="74">
        <v>12.962962962962962</v>
      </c>
      <c r="C17" s="74">
        <v>1.8518518518518516</v>
      </c>
      <c r="D17" s="74">
        <v>4.0740740740740735</v>
      </c>
      <c r="E17" s="74">
        <v>9.2592592592592595</v>
      </c>
      <c r="F17" s="74">
        <v>5.9259259259259265</v>
      </c>
      <c r="G17" s="74">
        <v>8.8888888888888893</v>
      </c>
      <c r="H17" s="74">
        <v>2.592592592592593</v>
      </c>
      <c r="I17" s="74">
        <v>12.222222222222221</v>
      </c>
      <c r="J17" s="74">
        <v>17.037037037037038</v>
      </c>
      <c r="K17" s="74">
        <v>2.2222222222222223</v>
      </c>
      <c r="L17" s="74">
        <v>4.0740740740740744</v>
      </c>
      <c r="M17" s="74">
        <v>5.5555555555555554</v>
      </c>
      <c r="N17" s="74">
        <v>11.481481481481483</v>
      </c>
      <c r="O17" s="74">
        <v>0</v>
      </c>
      <c r="P17" s="74">
        <v>1.8518518518518516</v>
      </c>
      <c r="Q17" s="74">
        <v>11.481481481481481</v>
      </c>
      <c r="R17" s="76">
        <v>1.1111111111111112</v>
      </c>
      <c r="S17" s="76">
        <v>4.4444444444444446</v>
      </c>
      <c r="T17" s="76">
        <v>11.481481481481483</v>
      </c>
      <c r="U17" s="76">
        <v>9.2592592592592595</v>
      </c>
      <c r="V17" s="76">
        <v>5.9259259259259265</v>
      </c>
      <c r="W17" s="76">
        <v>1.1111111111111112</v>
      </c>
      <c r="X17" s="74">
        <v>17.777777777777779</v>
      </c>
      <c r="Y17" s="74">
        <v>14.444444444444448</v>
      </c>
      <c r="Z17" s="74">
        <v>2.5925925925925926</v>
      </c>
      <c r="AA17" s="74">
        <v>3.3333333333333339</v>
      </c>
      <c r="AB17" s="74">
        <v>2.5925925925925926</v>
      </c>
      <c r="AC17" s="74">
        <v>12.222222222222221</v>
      </c>
      <c r="AD17" s="74">
        <v>0</v>
      </c>
      <c r="AE17" s="74">
        <v>2.2222222222222223</v>
      </c>
      <c r="AF17" s="67">
        <v>9.5238095238095255</v>
      </c>
      <c r="AG17" s="67">
        <v>0</v>
      </c>
      <c r="AH17" s="67">
        <v>11.428571428571429</v>
      </c>
      <c r="AI17" s="67">
        <v>2.8571428571428568</v>
      </c>
      <c r="AJ17" s="67">
        <v>0</v>
      </c>
      <c r="AK17" s="67">
        <v>2.8571428571428572</v>
      </c>
      <c r="AL17" s="67">
        <v>6.666666666666667</v>
      </c>
      <c r="AM17" s="67">
        <v>28.571428571428569</v>
      </c>
      <c r="AN17" s="67">
        <v>5.7142857142857144</v>
      </c>
      <c r="AO17" s="67">
        <v>1.9047619047619047</v>
      </c>
      <c r="AP17" s="67">
        <v>16.19047619047619</v>
      </c>
      <c r="AQ17" s="67">
        <v>0</v>
      </c>
      <c r="AR17" s="67">
        <v>13.333333333333334</v>
      </c>
      <c r="AS17" s="67">
        <v>0</v>
      </c>
      <c r="AT17" s="67">
        <v>0.95238095238095233</v>
      </c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</row>
    <row r="18" spans="1:58" ht="15">
      <c r="A18" s="54">
        <v>40422</v>
      </c>
      <c r="B18" s="74">
        <v>13.333333333333334</v>
      </c>
      <c r="C18" s="74">
        <v>0</v>
      </c>
      <c r="D18" s="74">
        <v>4.5614035087719298</v>
      </c>
      <c r="E18" s="74">
        <v>7.3684210526315779</v>
      </c>
      <c r="F18" s="74">
        <v>7.0175438596491224</v>
      </c>
      <c r="G18" s="74">
        <v>8.4210526315789451</v>
      </c>
      <c r="H18" s="74">
        <v>3.1578947368421053</v>
      </c>
      <c r="I18" s="74">
        <v>14.736842105263156</v>
      </c>
      <c r="J18" s="74">
        <v>19.298245614035086</v>
      </c>
      <c r="K18" s="74">
        <v>2.1052631578947367</v>
      </c>
      <c r="L18" s="74">
        <v>8.0701754385964914</v>
      </c>
      <c r="M18" s="74">
        <v>2.807017543859649</v>
      </c>
      <c r="N18" s="74">
        <v>8.0701754385964897</v>
      </c>
      <c r="O18" s="74">
        <v>1.0526315789473684</v>
      </c>
      <c r="P18" s="74">
        <v>0</v>
      </c>
      <c r="Q18" s="74">
        <v>7.6654053434239202</v>
      </c>
      <c r="R18" s="76">
        <v>1.1111111111111112</v>
      </c>
      <c r="S18" s="76">
        <v>3.751863318426786</v>
      </c>
      <c r="T18" s="76">
        <v>11.429881894278179</v>
      </c>
      <c r="U18" s="76">
        <v>7.2732484806788218</v>
      </c>
      <c r="V18" s="76">
        <v>6.6494668042655647</v>
      </c>
      <c r="W18" s="76">
        <v>1.8736383442265796</v>
      </c>
      <c r="X18" s="74">
        <v>20.740740740740744</v>
      </c>
      <c r="Y18" s="74">
        <v>14.819401444788442</v>
      </c>
      <c r="Z18" s="74">
        <v>4.4662309368191728</v>
      </c>
      <c r="AA18" s="74">
        <v>1.4035087719298245</v>
      </c>
      <c r="AB18" s="74">
        <v>1.5032679738562091</v>
      </c>
      <c r="AC18" s="74">
        <v>15.43859649122807</v>
      </c>
      <c r="AD18" s="74">
        <v>0</v>
      </c>
      <c r="AE18" s="74">
        <v>1.8736383442265796</v>
      </c>
      <c r="AF18" s="67">
        <v>3.8095238095238093</v>
      </c>
      <c r="AG18" s="67">
        <v>4.7619047619047619</v>
      </c>
      <c r="AH18" s="67">
        <v>3.8095238095238093</v>
      </c>
      <c r="AI18" s="67">
        <v>1.9047619047619047</v>
      </c>
      <c r="AJ18" s="67">
        <v>0</v>
      </c>
      <c r="AK18" s="67">
        <v>1.9047619047619047</v>
      </c>
      <c r="AL18" s="67">
        <v>6.666666666666667</v>
      </c>
      <c r="AM18" s="67">
        <v>23.809523809523807</v>
      </c>
      <c r="AN18" s="67">
        <v>17.142857142857142</v>
      </c>
      <c r="AO18" s="67">
        <v>2.8571428571428568</v>
      </c>
      <c r="AP18" s="67">
        <v>16.19047619047619</v>
      </c>
      <c r="AQ18" s="67">
        <v>0</v>
      </c>
      <c r="AR18" s="67">
        <v>14.285714285714285</v>
      </c>
      <c r="AS18" s="67">
        <v>0</v>
      </c>
      <c r="AT18" s="67">
        <v>2.8571428571428572</v>
      </c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</row>
    <row r="19" spans="1:58" ht="15">
      <c r="A19" s="54">
        <v>40513</v>
      </c>
      <c r="B19" s="74">
        <v>14.117647058823529</v>
      </c>
      <c r="C19" s="74">
        <v>0.39215686274509803</v>
      </c>
      <c r="D19" s="74">
        <v>3.5294117647058822</v>
      </c>
      <c r="E19" s="74">
        <v>8.235294117647058</v>
      </c>
      <c r="F19" s="74">
        <v>2.7450980392156863</v>
      </c>
      <c r="G19" s="74">
        <v>6.2745098039215685</v>
      </c>
      <c r="H19" s="74">
        <v>2.7450980392156863</v>
      </c>
      <c r="I19" s="74">
        <v>18.43137254901961</v>
      </c>
      <c r="J19" s="74">
        <v>17.254901960784313</v>
      </c>
      <c r="K19" s="74">
        <v>1.1764705882352942</v>
      </c>
      <c r="L19" s="74">
        <v>9.0196078431372548</v>
      </c>
      <c r="M19" s="74">
        <v>4.3137254901960782</v>
      </c>
      <c r="N19" s="74">
        <v>10.196078431372548</v>
      </c>
      <c r="O19" s="74">
        <v>1.1764705882352942</v>
      </c>
      <c r="P19" s="74">
        <v>0.39215686274509803</v>
      </c>
      <c r="Q19" s="74">
        <v>12.184382524939801</v>
      </c>
      <c r="R19" s="76">
        <v>0</v>
      </c>
      <c r="S19" s="76">
        <v>5.9133126934984519</v>
      </c>
      <c r="T19" s="76">
        <v>8.0575622061690186</v>
      </c>
      <c r="U19" s="76">
        <v>4.8801742919389977</v>
      </c>
      <c r="V19" s="76">
        <v>5.9006994610709782</v>
      </c>
      <c r="W19" s="76">
        <v>1.9172113289760349</v>
      </c>
      <c r="X19" s="74">
        <v>22.489393418185987</v>
      </c>
      <c r="Y19" s="74">
        <v>15.231051484921455</v>
      </c>
      <c r="Z19" s="74">
        <v>2.144249512670565</v>
      </c>
      <c r="AA19" s="74">
        <v>1.1764705882352942</v>
      </c>
      <c r="AB19" s="74">
        <v>3.028322440087146</v>
      </c>
      <c r="AC19" s="74">
        <v>13.678477238848757</v>
      </c>
      <c r="AD19" s="74">
        <v>2.2222222222222223</v>
      </c>
      <c r="AE19" s="74">
        <v>1.1764705882352942</v>
      </c>
      <c r="AF19" s="67">
        <v>10</v>
      </c>
      <c r="AG19" s="67">
        <v>0</v>
      </c>
      <c r="AH19" s="67">
        <v>8.8888888888888893</v>
      </c>
      <c r="AI19" s="67">
        <v>4.4444444444444446</v>
      </c>
      <c r="AJ19" s="67">
        <v>0</v>
      </c>
      <c r="AK19" s="67">
        <v>0</v>
      </c>
      <c r="AL19" s="67">
        <v>6.666666666666667</v>
      </c>
      <c r="AM19" s="67">
        <v>28.888888888888886</v>
      </c>
      <c r="AN19" s="67">
        <v>12.222222222222223</v>
      </c>
      <c r="AO19" s="67">
        <v>0</v>
      </c>
      <c r="AP19" s="67">
        <v>14.444444444444446</v>
      </c>
      <c r="AQ19" s="67">
        <v>0</v>
      </c>
      <c r="AR19" s="67">
        <v>12.222222222222225</v>
      </c>
      <c r="AS19" s="67">
        <v>2.2222222222222223</v>
      </c>
      <c r="AT19" s="67">
        <v>0</v>
      </c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</row>
    <row r="20" spans="1:58" ht="15">
      <c r="A20" s="54">
        <v>40603</v>
      </c>
      <c r="B20" s="74">
        <v>11.578947368421051</v>
      </c>
      <c r="C20" s="74">
        <v>0</v>
      </c>
      <c r="D20" s="74">
        <v>1.0526315789473684</v>
      </c>
      <c r="E20" s="74">
        <v>8.7719298245614024</v>
      </c>
      <c r="F20" s="74">
        <v>4.5614035087719307</v>
      </c>
      <c r="G20" s="74">
        <v>8.4210526315789451</v>
      </c>
      <c r="H20" s="74">
        <v>3.1578947368421053</v>
      </c>
      <c r="I20" s="74">
        <v>17.89473684210526</v>
      </c>
      <c r="J20" s="74">
        <v>21.05263157894737</v>
      </c>
      <c r="K20" s="74">
        <v>0.70175438596491224</v>
      </c>
      <c r="L20" s="74">
        <v>6.666666666666667</v>
      </c>
      <c r="M20" s="74">
        <v>4.2105263157894743</v>
      </c>
      <c r="N20" s="74">
        <v>11.929824561403509</v>
      </c>
      <c r="O20" s="74">
        <v>0</v>
      </c>
      <c r="P20" s="74">
        <v>0</v>
      </c>
      <c r="Q20" s="74">
        <v>14.166666666666666</v>
      </c>
      <c r="R20" s="76">
        <v>0</v>
      </c>
      <c r="S20" s="76">
        <v>2.9166666666666665</v>
      </c>
      <c r="T20" s="76">
        <v>7.5</v>
      </c>
      <c r="U20" s="76">
        <v>2.0833333333333335</v>
      </c>
      <c r="V20" s="76">
        <v>9.1666666666666661</v>
      </c>
      <c r="W20" s="76">
        <v>2.5</v>
      </c>
      <c r="X20" s="74">
        <v>19.166666666666668</v>
      </c>
      <c r="Y20" s="74">
        <v>12.5</v>
      </c>
      <c r="Z20" s="74">
        <v>2.5</v>
      </c>
      <c r="AA20" s="74">
        <v>5</v>
      </c>
      <c r="AB20" s="74">
        <v>7.5</v>
      </c>
      <c r="AC20" s="74">
        <v>12.916666666666668</v>
      </c>
      <c r="AD20" s="74">
        <v>0</v>
      </c>
      <c r="AE20" s="74">
        <v>2.083333333333333</v>
      </c>
      <c r="AF20" s="67">
        <v>4.7619047619047619</v>
      </c>
      <c r="AG20" s="67">
        <v>0</v>
      </c>
      <c r="AH20" s="67">
        <v>5.7142857142857144</v>
      </c>
      <c r="AI20" s="67">
        <v>6.666666666666667</v>
      </c>
      <c r="AJ20" s="67">
        <v>0</v>
      </c>
      <c r="AK20" s="67">
        <v>2.8571428571428572</v>
      </c>
      <c r="AL20" s="67">
        <v>1.9047619047619047</v>
      </c>
      <c r="AM20" s="67">
        <v>29.523809523809526</v>
      </c>
      <c r="AN20" s="67">
        <v>7.6190476190476186</v>
      </c>
      <c r="AO20" s="67">
        <v>6.6666666666666652</v>
      </c>
      <c r="AP20" s="67">
        <v>15.238095238095237</v>
      </c>
      <c r="AQ20" s="67">
        <v>0</v>
      </c>
      <c r="AR20" s="67">
        <v>17.142857142857142</v>
      </c>
      <c r="AS20" s="67">
        <v>0</v>
      </c>
      <c r="AT20" s="67">
        <v>1.9047619047619047</v>
      </c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</row>
    <row r="21" spans="1:58" ht="15">
      <c r="A21" s="54">
        <v>40695</v>
      </c>
      <c r="B21" s="74">
        <v>11.481481481481485</v>
      </c>
      <c r="C21" s="74">
        <v>1.4814814814814816</v>
      </c>
      <c r="D21" s="74">
        <v>2.2222222222222219</v>
      </c>
      <c r="E21" s="74">
        <v>7.0370370370370372</v>
      </c>
      <c r="F21" s="74">
        <v>4.0740740740740744</v>
      </c>
      <c r="G21" s="74">
        <v>9.2592592592592595</v>
      </c>
      <c r="H21" s="74">
        <v>2.592592592592593</v>
      </c>
      <c r="I21" s="74">
        <v>18.148148148148145</v>
      </c>
      <c r="J21" s="74">
        <v>14.074074074074074</v>
      </c>
      <c r="K21" s="74">
        <v>3.7037037037037042</v>
      </c>
      <c r="L21" s="74">
        <v>10.74074074074074</v>
      </c>
      <c r="M21" s="74">
        <v>2.2222222222222223</v>
      </c>
      <c r="N21" s="74">
        <v>12.962962962962962</v>
      </c>
      <c r="O21" s="74">
        <v>0</v>
      </c>
      <c r="P21" s="74">
        <v>0</v>
      </c>
      <c r="Q21" s="74">
        <v>9.1666666666666661</v>
      </c>
      <c r="R21" s="76">
        <v>1.6666666666666667</v>
      </c>
      <c r="S21" s="76">
        <v>3.75</v>
      </c>
      <c r="T21" s="76">
        <v>9.1666666666666661</v>
      </c>
      <c r="U21" s="76">
        <v>4.166666666666667</v>
      </c>
      <c r="V21" s="76">
        <v>8.3333333333333321</v>
      </c>
      <c r="W21" s="76">
        <v>1.6666666666666667</v>
      </c>
      <c r="X21" s="74">
        <v>19.166666666666664</v>
      </c>
      <c r="Y21" s="74">
        <v>14.583333333333334</v>
      </c>
      <c r="Z21" s="74">
        <v>4.166666666666667</v>
      </c>
      <c r="AA21" s="74">
        <v>3.3333333333333335</v>
      </c>
      <c r="AB21" s="74">
        <v>5</v>
      </c>
      <c r="AC21" s="74">
        <v>11.25</v>
      </c>
      <c r="AD21" s="74">
        <v>2.083333333333333</v>
      </c>
      <c r="AE21" s="74">
        <v>2.5</v>
      </c>
      <c r="AF21" s="67">
        <v>8.8888888888888893</v>
      </c>
      <c r="AG21" s="67">
        <v>0</v>
      </c>
      <c r="AH21" s="67">
        <v>4.4444444444444446</v>
      </c>
      <c r="AI21" s="67">
        <v>10.000000000000002</v>
      </c>
      <c r="AJ21" s="67">
        <v>0</v>
      </c>
      <c r="AK21" s="67">
        <v>0</v>
      </c>
      <c r="AL21" s="67">
        <v>1.1111111111111112</v>
      </c>
      <c r="AM21" s="67">
        <v>25.555555555555554</v>
      </c>
      <c r="AN21" s="67">
        <v>11.111111111111112</v>
      </c>
      <c r="AO21" s="67">
        <v>2.2222222222222223</v>
      </c>
      <c r="AP21" s="67">
        <v>14.444444444444446</v>
      </c>
      <c r="AQ21" s="67">
        <v>2.2222222222222223</v>
      </c>
      <c r="AR21" s="67">
        <v>20</v>
      </c>
      <c r="AS21" s="67">
        <v>0</v>
      </c>
      <c r="AT21" s="67">
        <v>0</v>
      </c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</row>
    <row r="22" spans="1:58" ht="15">
      <c r="A22" s="54">
        <v>40787</v>
      </c>
      <c r="B22" s="74">
        <v>10.158730158730158</v>
      </c>
      <c r="C22" s="74">
        <v>1.5873015873015872</v>
      </c>
      <c r="D22" s="74">
        <v>2.5396825396825395</v>
      </c>
      <c r="E22" s="74">
        <v>6.3492063492063489</v>
      </c>
      <c r="F22" s="74">
        <v>4.4444444444444446</v>
      </c>
      <c r="G22" s="74">
        <v>6.9841269841269842</v>
      </c>
      <c r="H22" s="74">
        <v>1.9047619047619047</v>
      </c>
      <c r="I22" s="74">
        <v>19.682539682539684</v>
      </c>
      <c r="J22" s="74">
        <v>16.50793650793651</v>
      </c>
      <c r="K22" s="74">
        <v>3.1746031746031753</v>
      </c>
      <c r="L22" s="74">
        <v>8.2539682539682531</v>
      </c>
      <c r="M22" s="74">
        <v>5.3968253968253972</v>
      </c>
      <c r="N22" s="74">
        <v>13.015873015873014</v>
      </c>
      <c r="O22" s="74">
        <v>0</v>
      </c>
      <c r="P22" s="74">
        <v>0</v>
      </c>
      <c r="Q22" s="74">
        <v>10.476190476190476</v>
      </c>
      <c r="R22" s="76">
        <v>0</v>
      </c>
      <c r="S22" s="76">
        <v>0.95238095238095233</v>
      </c>
      <c r="T22" s="76">
        <v>14.761904761904763</v>
      </c>
      <c r="U22" s="76">
        <v>3.8095238095238098</v>
      </c>
      <c r="V22" s="76">
        <v>7.6190476190476195</v>
      </c>
      <c r="W22" s="76">
        <v>0.47619047619047616</v>
      </c>
      <c r="X22" s="75">
        <v>18.571428571428569</v>
      </c>
      <c r="Y22" s="74">
        <v>18.571428571428573</v>
      </c>
      <c r="Z22" s="74">
        <v>1.4285714285714286</v>
      </c>
      <c r="AA22" s="74">
        <v>3.3333333333333335</v>
      </c>
      <c r="AB22" s="74">
        <v>4.7619047619047619</v>
      </c>
      <c r="AC22" s="74">
        <v>13.80952380952381</v>
      </c>
      <c r="AD22" s="74">
        <v>0.95238095238095233</v>
      </c>
      <c r="AE22" s="74">
        <v>0.47619047619047616</v>
      </c>
      <c r="AF22" s="67">
        <v>6.666666666666667</v>
      </c>
      <c r="AG22" s="67">
        <v>0</v>
      </c>
      <c r="AH22" s="67">
        <v>1.9047619047619047</v>
      </c>
      <c r="AI22" s="67">
        <v>4.7619047619047619</v>
      </c>
      <c r="AJ22" s="67">
        <v>0</v>
      </c>
      <c r="AK22" s="67">
        <v>0.95238095238095233</v>
      </c>
      <c r="AL22" s="67">
        <v>2.8571428571428572</v>
      </c>
      <c r="AM22" s="67">
        <v>29.523809523809526</v>
      </c>
      <c r="AN22" s="67">
        <v>11.428571428571429</v>
      </c>
      <c r="AO22" s="67">
        <v>2.8571428571428568</v>
      </c>
      <c r="AP22" s="67">
        <v>16.19047619047619</v>
      </c>
      <c r="AQ22" s="67">
        <v>0.95238095238095233</v>
      </c>
      <c r="AR22" s="67">
        <v>21.904761904761905</v>
      </c>
      <c r="AS22" s="67">
        <v>0</v>
      </c>
      <c r="AT22" s="67">
        <v>0</v>
      </c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</row>
    <row r="23" spans="1:58" ht="15">
      <c r="A23" s="54">
        <v>40878</v>
      </c>
      <c r="B23" s="74">
        <v>12.675324675324676</v>
      </c>
      <c r="C23" s="74">
        <v>1.9682539682539684</v>
      </c>
      <c r="D23" s="74">
        <v>2.1789321789321789</v>
      </c>
      <c r="E23" s="74">
        <v>5.8412698412698418</v>
      </c>
      <c r="F23" s="74">
        <v>4.3578643578643579</v>
      </c>
      <c r="G23" s="74">
        <v>7.9567099567099575</v>
      </c>
      <c r="H23" s="74">
        <v>1.5873015873015872</v>
      </c>
      <c r="I23" s="74">
        <v>18.516594516594516</v>
      </c>
      <c r="J23" s="74">
        <v>15.001443001442999</v>
      </c>
      <c r="K23" s="74">
        <v>3.1948051948051948</v>
      </c>
      <c r="L23" s="74">
        <v>8.3145743145743154</v>
      </c>
      <c r="M23" s="74">
        <v>7.9971139971139973</v>
      </c>
      <c r="N23" s="74">
        <v>9.7748917748917759</v>
      </c>
      <c r="O23" s="74">
        <v>0.31746031746031744</v>
      </c>
      <c r="P23" s="74">
        <v>0.31746031746031744</v>
      </c>
      <c r="Q23" s="74">
        <v>10</v>
      </c>
      <c r="R23" s="76">
        <v>0</v>
      </c>
      <c r="S23" s="76">
        <v>2.8571428571428572</v>
      </c>
      <c r="T23" s="76">
        <v>9.0476190476190474</v>
      </c>
      <c r="U23" s="76">
        <v>7.1428571428571423</v>
      </c>
      <c r="V23" s="76">
        <v>7.1428571428571423</v>
      </c>
      <c r="W23" s="76">
        <v>0.95238095238095233</v>
      </c>
      <c r="X23" s="75">
        <v>18.571428571428573</v>
      </c>
      <c r="Y23" s="74">
        <v>17.619047619047617</v>
      </c>
      <c r="Z23" s="74">
        <v>0.47619047619047616</v>
      </c>
      <c r="AA23" s="74">
        <v>2.3809523809523809</v>
      </c>
      <c r="AB23" s="74">
        <v>6.1904761904761898</v>
      </c>
      <c r="AC23" s="74">
        <v>17.142857142857142</v>
      </c>
      <c r="AD23" s="74">
        <v>0.47619047619047616</v>
      </c>
      <c r="AE23" s="74">
        <v>0</v>
      </c>
      <c r="AF23" s="67">
        <v>8.5714285714285712</v>
      </c>
      <c r="AG23" s="67">
        <v>0.95238095238095233</v>
      </c>
      <c r="AH23" s="67">
        <v>0.95238095238095233</v>
      </c>
      <c r="AI23" s="67">
        <v>0.95238095238095233</v>
      </c>
      <c r="AJ23" s="67">
        <v>0</v>
      </c>
      <c r="AK23" s="67">
        <v>0</v>
      </c>
      <c r="AL23" s="67">
        <v>2.8571428571428568</v>
      </c>
      <c r="AM23" s="67">
        <v>30.476190476190474</v>
      </c>
      <c r="AN23" s="67">
        <v>12.38095238095238</v>
      </c>
      <c r="AO23" s="67">
        <v>3.8095238095238093</v>
      </c>
      <c r="AP23" s="67">
        <v>17.142857142857142</v>
      </c>
      <c r="AQ23" s="67">
        <v>0</v>
      </c>
      <c r="AR23" s="67">
        <v>21.904761904761905</v>
      </c>
      <c r="AS23" s="67">
        <v>0</v>
      </c>
      <c r="AT23" s="67">
        <v>0</v>
      </c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</row>
    <row r="24" spans="1:58" ht="15">
      <c r="A24" s="54">
        <v>40969</v>
      </c>
      <c r="B24" s="74">
        <v>12.380952380952381</v>
      </c>
      <c r="C24" s="74">
        <v>1.9047619047619049</v>
      </c>
      <c r="D24" s="74">
        <v>1.5873015873015872</v>
      </c>
      <c r="E24" s="74">
        <v>4.4444444444444446</v>
      </c>
      <c r="F24" s="74">
        <v>1.5873015873015872</v>
      </c>
      <c r="G24" s="74">
        <v>9.5238095238095255</v>
      </c>
      <c r="H24" s="74">
        <v>1.9047619047619047</v>
      </c>
      <c r="I24" s="74">
        <v>21.269841269841269</v>
      </c>
      <c r="J24" s="74">
        <v>14.603174603174605</v>
      </c>
      <c r="K24" s="74">
        <v>1.5873015873015872</v>
      </c>
      <c r="L24" s="74">
        <v>7.3015873015873023</v>
      </c>
      <c r="M24" s="74">
        <v>6.9841269841269842</v>
      </c>
      <c r="N24" s="74">
        <v>11.111111111111112</v>
      </c>
      <c r="O24" s="74">
        <v>1.2698412698412698</v>
      </c>
      <c r="P24" s="74">
        <v>2.5396825396825395</v>
      </c>
      <c r="Q24" s="74">
        <v>8</v>
      </c>
      <c r="R24" s="76">
        <v>0.88888888888888884</v>
      </c>
      <c r="S24" s="76">
        <v>0</v>
      </c>
      <c r="T24" s="76">
        <v>8.4444444444444446</v>
      </c>
      <c r="U24" s="76">
        <v>4.4444444444444446</v>
      </c>
      <c r="V24" s="76">
        <v>5.3333333333333339</v>
      </c>
      <c r="W24" s="76">
        <v>2.666666666666667</v>
      </c>
      <c r="X24" s="75">
        <v>20.888888888888889</v>
      </c>
      <c r="Y24" s="74">
        <v>19.555555555555557</v>
      </c>
      <c r="Z24" s="74">
        <v>3.5555555555555554</v>
      </c>
      <c r="AA24" s="74">
        <v>4.8888888888888893</v>
      </c>
      <c r="AB24" s="74">
        <v>5.3333333333333339</v>
      </c>
      <c r="AC24" s="74">
        <v>15.111111111111109</v>
      </c>
      <c r="AD24" s="74">
        <v>0.88888888888888884</v>
      </c>
      <c r="AE24" s="74">
        <v>0</v>
      </c>
      <c r="AF24" s="67">
        <v>7.6190476190476195</v>
      </c>
      <c r="AG24" s="67">
        <v>0.95238095238095233</v>
      </c>
      <c r="AH24" s="67">
        <v>2.8571428571428572</v>
      </c>
      <c r="AI24" s="67">
        <v>1.9047619047619047</v>
      </c>
      <c r="AJ24" s="67">
        <v>0</v>
      </c>
      <c r="AK24" s="67">
        <v>0</v>
      </c>
      <c r="AL24" s="67">
        <v>4.7619047619047619</v>
      </c>
      <c r="AM24" s="67">
        <v>30.476190476190474</v>
      </c>
      <c r="AN24" s="67">
        <v>5.7142857142857135</v>
      </c>
      <c r="AO24" s="67">
        <v>5.7142857142857144</v>
      </c>
      <c r="AP24" s="67">
        <v>18.095238095238095</v>
      </c>
      <c r="AQ24" s="67">
        <v>0</v>
      </c>
      <c r="AR24" s="67">
        <v>21.904761904761905</v>
      </c>
      <c r="AS24" s="67">
        <v>0</v>
      </c>
      <c r="AT24" s="67">
        <v>0</v>
      </c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</row>
    <row r="25" spans="1:58" ht="15">
      <c r="A25" s="54">
        <v>41061</v>
      </c>
      <c r="B25" s="74">
        <v>9.6240601503759411</v>
      </c>
      <c r="C25" s="74">
        <v>0.33333333333333331</v>
      </c>
      <c r="D25" s="74">
        <v>3.6875522138680035</v>
      </c>
      <c r="E25" s="74">
        <v>6.9256474519632407</v>
      </c>
      <c r="F25" s="74">
        <v>3.0526315789473686</v>
      </c>
      <c r="G25" s="74">
        <v>6</v>
      </c>
      <c r="H25" s="74">
        <v>1.6666666666666667</v>
      </c>
      <c r="I25" s="74">
        <v>18.041771094402673</v>
      </c>
      <c r="J25" s="74">
        <v>16.16791979949874</v>
      </c>
      <c r="K25" s="74">
        <v>4.3224728487886388</v>
      </c>
      <c r="L25" s="74">
        <v>7.1261487050960746</v>
      </c>
      <c r="M25" s="74">
        <v>7.4068504594820377</v>
      </c>
      <c r="N25" s="74">
        <v>13.258980785296574</v>
      </c>
      <c r="O25" s="74">
        <v>1.0526315789473684</v>
      </c>
      <c r="P25" s="74">
        <v>1.3333333333333333</v>
      </c>
      <c r="Q25" s="74">
        <v>9.7908496732026151</v>
      </c>
      <c r="R25" s="76">
        <v>0.95238095238095233</v>
      </c>
      <c r="S25" s="76">
        <v>2.3809523809523809</v>
      </c>
      <c r="T25" s="76">
        <v>6.3753501400560229</v>
      </c>
      <c r="U25" s="76">
        <v>1.8095238095238095</v>
      </c>
      <c r="V25" s="76">
        <v>8.420168067226891</v>
      </c>
      <c r="W25" s="76">
        <v>3.5555555555555554</v>
      </c>
      <c r="X25" s="75">
        <v>18.140056022408963</v>
      </c>
      <c r="Y25" s="74">
        <v>15.671335200746963</v>
      </c>
      <c r="Z25" s="74">
        <v>5.1876750700280114</v>
      </c>
      <c r="AA25" s="74">
        <v>3.2380952380952377</v>
      </c>
      <c r="AB25" s="74">
        <v>5.6638655462184886</v>
      </c>
      <c r="AC25" s="74">
        <v>17.861811391223156</v>
      </c>
      <c r="AD25" s="74">
        <v>0.47619047619047616</v>
      </c>
      <c r="AE25" s="74">
        <v>0.47619047619047616</v>
      </c>
      <c r="AF25" s="67">
        <v>3.8095238095238093</v>
      </c>
      <c r="AG25" s="67">
        <v>0</v>
      </c>
      <c r="AH25" s="67">
        <v>0</v>
      </c>
      <c r="AI25" s="67">
        <v>3.8095238095238098</v>
      </c>
      <c r="AJ25" s="67">
        <v>0</v>
      </c>
      <c r="AK25" s="67">
        <v>1.9047619047619047</v>
      </c>
      <c r="AL25" s="67">
        <v>2.8571428571428568</v>
      </c>
      <c r="AM25" s="67">
        <v>29.523809523809526</v>
      </c>
      <c r="AN25" s="67">
        <v>16.19047619047619</v>
      </c>
      <c r="AO25" s="67">
        <v>6.666666666666667</v>
      </c>
      <c r="AP25" s="67">
        <v>14.285714285714285</v>
      </c>
      <c r="AQ25" s="67">
        <v>0</v>
      </c>
      <c r="AR25" s="67">
        <v>20.952380952380953</v>
      </c>
      <c r="AS25" s="67">
        <v>0</v>
      </c>
      <c r="AT25" s="67">
        <v>0</v>
      </c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</row>
    <row r="26" spans="1:58" ht="15">
      <c r="A26" s="54">
        <v>41153</v>
      </c>
      <c r="B26" s="74">
        <v>8.7665474621996342</v>
      </c>
      <c r="C26" s="74">
        <v>1.2698412698412698</v>
      </c>
      <c r="D26" s="74">
        <v>3.8892025848547584</v>
      </c>
      <c r="E26" s="74">
        <v>7.2909216387477258</v>
      </c>
      <c r="F26" s="74">
        <v>3.2831419787941534</v>
      </c>
      <c r="G26" s="74">
        <v>6.6848610326871203</v>
      </c>
      <c r="H26" s="74">
        <v>0</v>
      </c>
      <c r="I26" s="74">
        <v>18.698161741640003</v>
      </c>
      <c r="J26" s="74">
        <v>12.402911098563271</v>
      </c>
      <c r="K26" s="74">
        <v>2.4424367902628772</v>
      </c>
      <c r="L26" s="74">
        <v>9.383273731099818</v>
      </c>
      <c r="M26" s="74">
        <v>9.0193864106907586</v>
      </c>
      <c r="N26" s="74">
        <v>15.931363322667671</v>
      </c>
      <c r="O26" s="74">
        <v>0.93795093795093798</v>
      </c>
      <c r="P26" s="74">
        <v>0</v>
      </c>
      <c r="Q26" s="74">
        <v>7.6923076923076925</v>
      </c>
      <c r="R26" s="76">
        <v>1.0256410256410255</v>
      </c>
      <c r="S26" s="76">
        <v>2.0512820512820511</v>
      </c>
      <c r="T26" s="76">
        <v>4.6153846153846159</v>
      </c>
      <c r="U26" s="76">
        <v>4.615384615384615</v>
      </c>
      <c r="V26" s="76">
        <v>8.2051282051282062</v>
      </c>
      <c r="W26" s="76">
        <v>1.0256410256410255</v>
      </c>
      <c r="X26" s="75">
        <v>20.512820512820511</v>
      </c>
      <c r="Y26" s="74">
        <v>20</v>
      </c>
      <c r="Z26" s="74">
        <v>3.5897435897435894</v>
      </c>
      <c r="AA26" s="74">
        <v>3.0769230769230771</v>
      </c>
      <c r="AB26" s="74">
        <v>4.1025641025641022</v>
      </c>
      <c r="AC26" s="74">
        <v>19.487179487179489</v>
      </c>
      <c r="AD26" s="74">
        <v>0</v>
      </c>
      <c r="AE26" s="74">
        <v>0</v>
      </c>
      <c r="AF26" s="67">
        <v>5.5555555555555562</v>
      </c>
      <c r="AG26" s="67">
        <v>0</v>
      </c>
      <c r="AH26" s="67">
        <v>0</v>
      </c>
      <c r="AI26" s="67">
        <v>8.8888888888888893</v>
      </c>
      <c r="AJ26" s="67">
        <v>0</v>
      </c>
      <c r="AK26" s="67">
        <v>1.1111111111111112</v>
      </c>
      <c r="AL26" s="67">
        <v>6.666666666666667</v>
      </c>
      <c r="AM26" s="67">
        <v>33.333333333333329</v>
      </c>
      <c r="AN26" s="67">
        <v>13.333333333333334</v>
      </c>
      <c r="AO26" s="67">
        <v>0</v>
      </c>
      <c r="AP26" s="67">
        <v>12.222222222222223</v>
      </c>
      <c r="AQ26" s="67">
        <v>0</v>
      </c>
      <c r="AR26" s="67">
        <v>18.888888888888889</v>
      </c>
      <c r="AS26" s="67">
        <v>0</v>
      </c>
      <c r="AT26" s="67">
        <v>0</v>
      </c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</row>
    <row r="27" spans="1:58" ht="15">
      <c r="A27" s="54">
        <v>41244</v>
      </c>
      <c r="B27" s="74">
        <v>8.6004830917874386</v>
      </c>
      <c r="C27" s="74">
        <v>0</v>
      </c>
      <c r="D27" s="74">
        <v>1.9362318840579711</v>
      </c>
      <c r="E27" s="74">
        <v>6.3743961352656999</v>
      </c>
      <c r="F27" s="74">
        <v>1.7391304347826086</v>
      </c>
      <c r="G27" s="74">
        <v>7.0908212560386472</v>
      </c>
      <c r="H27" s="74">
        <v>2.0289855072463765</v>
      </c>
      <c r="I27" s="74">
        <v>20.578743961352654</v>
      </c>
      <c r="J27" s="74">
        <v>13.585990338164253</v>
      </c>
      <c r="K27" s="74">
        <v>4.1483091787439612</v>
      </c>
      <c r="L27" s="74">
        <v>13.372463768115942</v>
      </c>
      <c r="M27" s="74">
        <v>3.278743961352657</v>
      </c>
      <c r="N27" s="74">
        <v>16.152657004830917</v>
      </c>
      <c r="O27" s="74">
        <v>0.82318840579710151</v>
      </c>
      <c r="P27" s="74">
        <v>0.28985507246376813</v>
      </c>
      <c r="Q27" s="74">
        <v>12.198412698412698</v>
      </c>
      <c r="R27" s="76">
        <v>2.7023809523809521</v>
      </c>
      <c r="S27" s="76">
        <v>0.83333333333333337</v>
      </c>
      <c r="T27" s="76">
        <v>8.0992063492063497</v>
      </c>
      <c r="U27" s="76">
        <v>1.3333333333333335</v>
      </c>
      <c r="V27" s="76">
        <v>3.5912698412698409</v>
      </c>
      <c r="W27" s="76">
        <v>0</v>
      </c>
      <c r="X27" s="75">
        <v>20.063492063492063</v>
      </c>
      <c r="Y27" s="74">
        <v>18.829365079365083</v>
      </c>
      <c r="Z27" s="74">
        <v>3.1111111111111112</v>
      </c>
      <c r="AA27" s="74">
        <v>7.9444444444444446</v>
      </c>
      <c r="AB27" s="74">
        <v>4.4523809523809526</v>
      </c>
      <c r="AC27" s="74">
        <v>16.424603174603174</v>
      </c>
      <c r="AD27" s="74">
        <v>0</v>
      </c>
      <c r="AE27" s="74">
        <v>0.41666666666666669</v>
      </c>
      <c r="AF27" s="67">
        <v>5.7142857142857144</v>
      </c>
      <c r="AG27" s="67">
        <v>0</v>
      </c>
      <c r="AH27" s="67">
        <v>0</v>
      </c>
      <c r="AI27" s="67">
        <v>4.7619047619047619</v>
      </c>
      <c r="AJ27" s="67">
        <v>0</v>
      </c>
      <c r="AK27" s="67">
        <v>0</v>
      </c>
      <c r="AL27" s="67">
        <v>6.6666666666666652</v>
      </c>
      <c r="AM27" s="67">
        <v>28.571428571428569</v>
      </c>
      <c r="AN27" s="67">
        <v>16.19047619047619</v>
      </c>
      <c r="AO27" s="67">
        <v>4.7619047619047619</v>
      </c>
      <c r="AP27" s="67">
        <v>14.285714285714285</v>
      </c>
      <c r="AQ27" s="67">
        <v>2.8571428571428572</v>
      </c>
      <c r="AR27" s="67">
        <v>16.19047619047619</v>
      </c>
      <c r="AS27" s="67">
        <v>0</v>
      </c>
      <c r="AT27" s="67">
        <v>0</v>
      </c>
      <c r="AV27" s="244"/>
      <c r="AW27" s="244"/>
      <c r="AX27" s="244"/>
      <c r="AY27" s="244"/>
      <c r="AZ27" s="244"/>
      <c r="BA27" s="244"/>
      <c r="BB27" s="244"/>
      <c r="BC27" s="244"/>
      <c r="BD27" s="244"/>
      <c r="BE27" s="253"/>
      <c r="BF27" s="244"/>
    </row>
    <row r="28" spans="1:58" ht="15">
      <c r="A28" s="54">
        <v>41334</v>
      </c>
      <c r="B28" s="74">
        <v>9.696969696969699</v>
      </c>
      <c r="C28" s="74">
        <v>0</v>
      </c>
      <c r="D28" s="74">
        <v>2.4242424242424243</v>
      </c>
      <c r="E28" s="74">
        <v>4.8484848484848486</v>
      </c>
      <c r="F28" s="74">
        <v>2.7272727272727271</v>
      </c>
      <c r="G28" s="74">
        <v>7.5757575757575761</v>
      </c>
      <c r="H28" s="74">
        <v>3.0303030303030298</v>
      </c>
      <c r="I28" s="74">
        <v>20</v>
      </c>
      <c r="J28" s="74">
        <v>15.454545454545453</v>
      </c>
      <c r="K28" s="74">
        <v>3.3333333333333339</v>
      </c>
      <c r="L28" s="74">
        <v>12.424242424242426</v>
      </c>
      <c r="M28" s="74">
        <v>4.5454545454545459</v>
      </c>
      <c r="N28" s="74">
        <v>13.636363636363635</v>
      </c>
      <c r="O28" s="74">
        <v>0.30303030303030304</v>
      </c>
      <c r="P28" s="74">
        <v>0</v>
      </c>
      <c r="Q28" s="74">
        <v>10</v>
      </c>
      <c r="R28" s="76">
        <v>1.6666666666666667</v>
      </c>
      <c r="S28" s="76">
        <v>5</v>
      </c>
      <c r="T28" s="76">
        <v>7.083333333333333</v>
      </c>
      <c r="U28" s="76">
        <v>5.416666666666667</v>
      </c>
      <c r="V28" s="76">
        <v>7.083333333333333</v>
      </c>
      <c r="W28" s="76">
        <v>0</v>
      </c>
      <c r="X28" s="75">
        <v>16.25</v>
      </c>
      <c r="Y28" s="74">
        <v>19.166666666666668</v>
      </c>
      <c r="Z28" s="74">
        <v>4.5833333333333339</v>
      </c>
      <c r="AA28" s="74">
        <v>5.416666666666667</v>
      </c>
      <c r="AB28" s="74">
        <v>3.7500000000000004</v>
      </c>
      <c r="AC28" s="74">
        <v>14.583333333333334</v>
      </c>
      <c r="AD28" s="74">
        <v>0</v>
      </c>
      <c r="AE28" s="74">
        <v>0</v>
      </c>
      <c r="AF28" s="67">
        <v>3.8095238095238093</v>
      </c>
      <c r="AG28" s="67">
        <v>4.7619047619047619</v>
      </c>
      <c r="AH28" s="67">
        <v>0.95238095238095233</v>
      </c>
      <c r="AI28" s="67">
        <v>3.8095238095238093</v>
      </c>
      <c r="AJ28" s="67">
        <v>0</v>
      </c>
      <c r="AK28" s="67">
        <v>0</v>
      </c>
      <c r="AL28" s="67">
        <v>2.8571428571428572</v>
      </c>
      <c r="AM28" s="67">
        <v>28.571428571428569</v>
      </c>
      <c r="AN28" s="67">
        <v>14.285714285714285</v>
      </c>
      <c r="AO28" s="67">
        <v>7.6190476190476186</v>
      </c>
      <c r="AP28" s="67">
        <v>13.333333333333334</v>
      </c>
      <c r="AQ28" s="67">
        <v>0.95238095238095233</v>
      </c>
      <c r="AR28" s="67">
        <v>19.047619047619047</v>
      </c>
      <c r="AS28" s="67">
        <v>0</v>
      </c>
      <c r="AT28" s="67">
        <v>0</v>
      </c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</row>
    <row r="29" spans="1:58" ht="15">
      <c r="A29" s="54">
        <v>41426</v>
      </c>
      <c r="B29" s="74">
        <v>3.8596491228070176</v>
      </c>
      <c r="C29" s="74">
        <v>2.1052631578947367</v>
      </c>
      <c r="D29" s="74">
        <v>2.1052631578947367</v>
      </c>
      <c r="E29" s="74">
        <v>6.666666666666667</v>
      </c>
      <c r="F29" s="74">
        <v>2.1052631578947367</v>
      </c>
      <c r="G29" s="74">
        <v>10.526315789473685</v>
      </c>
      <c r="H29" s="74">
        <v>2.1052631578947367</v>
      </c>
      <c r="I29" s="74">
        <v>13.684210526315791</v>
      </c>
      <c r="J29" s="74">
        <v>20.701754385964911</v>
      </c>
      <c r="K29" s="74">
        <v>5.9649122807017552</v>
      </c>
      <c r="L29" s="74">
        <v>12.631578947368421</v>
      </c>
      <c r="M29" s="74">
        <v>5.9649122807017543</v>
      </c>
      <c r="N29" s="74">
        <v>10.526315789473683</v>
      </c>
      <c r="O29" s="74">
        <v>0.70175438596491224</v>
      </c>
      <c r="P29" s="74">
        <v>0.35087719298245612</v>
      </c>
      <c r="Q29" s="74">
        <v>9.3333333333333339</v>
      </c>
      <c r="R29" s="76">
        <v>0.88888888888888884</v>
      </c>
      <c r="S29" s="76">
        <v>3.1111111111111112</v>
      </c>
      <c r="T29" s="76">
        <v>7.5555555555555554</v>
      </c>
      <c r="U29" s="76">
        <v>4.8888888888888893</v>
      </c>
      <c r="V29" s="76">
        <v>6.2222222222222223</v>
      </c>
      <c r="W29" s="76">
        <v>0</v>
      </c>
      <c r="X29" s="75">
        <v>19.111111111111111</v>
      </c>
      <c r="Y29" s="74">
        <v>14.666666666666666</v>
      </c>
      <c r="Z29" s="74">
        <v>4.4444444444444446</v>
      </c>
      <c r="AA29" s="74">
        <v>9.3333333333333339</v>
      </c>
      <c r="AB29" s="74">
        <v>3.1111111111111112</v>
      </c>
      <c r="AC29" s="74">
        <v>16</v>
      </c>
      <c r="AD29" s="74">
        <v>0</v>
      </c>
      <c r="AE29" s="74">
        <v>1.3333333333333335</v>
      </c>
      <c r="AF29" s="67">
        <v>2.8571428571428568</v>
      </c>
      <c r="AG29" s="67">
        <v>4.7619047619047619</v>
      </c>
      <c r="AH29" s="67">
        <v>2.8571428571428568</v>
      </c>
      <c r="AI29" s="67">
        <v>2.8571428571428572</v>
      </c>
      <c r="AJ29" s="67">
        <v>0</v>
      </c>
      <c r="AK29" s="67">
        <v>0.95238095238095233</v>
      </c>
      <c r="AL29" s="67">
        <v>0.95238095238095233</v>
      </c>
      <c r="AM29" s="67">
        <v>29.523809523809526</v>
      </c>
      <c r="AN29" s="67">
        <v>11.428571428571427</v>
      </c>
      <c r="AO29" s="67">
        <v>12.38095238095238</v>
      </c>
      <c r="AP29" s="67">
        <v>15.238095238095239</v>
      </c>
      <c r="AQ29" s="67">
        <v>0</v>
      </c>
      <c r="AR29" s="67">
        <v>16.19047619047619</v>
      </c>
      <c r="AS29" s="67">
        <v>0</v>
      </c>
      <c r="AT29" s="67">
        <v>0</v>
      </c>
      <c r="AV29" s="244"/>
      <c r="AW29" s="244"/>
      <c r="AX29" s="244"/>
      <c r="AY29" s="244"/>
      <c r="AZ29" s="244"/>
      <c r="BA29" s="244"/>
      <c r="BB29" s="244"/>
      <c r="BC29" s="244"/>
      <c r="BD29" s="244"/>
      <c r="BE29" s="244"/>
      <c r="BF29" s="244"/>
    </row>
    <row r="30" spans="1:58" ht="15">
      <c r="A30" s="54">
        <v>41518</v>
      </c>
      <c r="B30" s="74">
        <v>3.4920634920634921</v>
      </c>
      <c r="C30" s="74">
        <v>0.63492063492063489</v>
      </c>
      <c r="D30" s="74">
        <v>2.5396825396825395</v>
      </c>
      <c r="E30" s="74">
        <v>4.7619047619047619</v>
      </c>
      <c r="F30" s="74">
        <v>2.5396825396825395</v>
      </c>
      <c r="G30" s="74">
        <v>8.8888888888888875</v>
      </c>
      <c r="H30" s="74">
        <v>3.4920634920634921</v>
      </c>
      <c r="I30" s="74">
        <v>17.460317460317459</v>
      </c>
      <c r="J30" s="74">
        <v>19.047619047619051</v>
      </c>
      <c r="K30" s="74">
        <v>3.8095238095238093</v>
      </c>
      <c r="L30" s="74">
        <v>11.746031746031747</v>
      </c>
      <c r="M30" s="74">
        <v>10.15873015873016</v>
      </c>
      <c r="N30" s="74">
        <v>11.428571428571429</v>
      </c>
      <c r="O30" s="74">
        <v>0</v>
      </c>
      <c r="P30" s="74">
        <v>0</v>
      </c>
      <c r="Q30" s="74">
        <v>10.294117647058822</v>
      </c>
      <c r="R30" s="76">
        <v>0.74074074074074081</v>
      </c>
      <c r="S30" s="76">
        <v>2.7723311546840956</v>
      </c>
      <c r="T30" s="76">
        <v>8.7309368191721131</v>
      </c>
      <c r="U30" s="76">
        <v>5.4684095860566453</v>
      </c>
      <c r="V30" s="76">
        <v>5.5174291938997815</v>
      </c>
      <c r="W30" s="76">
        <v>0.37037037037037041</v>
      </c>
      <c r="X30" s="75">
        <v>17.260348583877995</v>
      </c>
      <c r="Y30" s="74">
        <v>12.946623093681916</v>
      </c>
      <c r="Z30" s="74">
        <v>3.9705882352941173</v>
      </c>
      <c r="AA30" s="74">
        <v>9.0250544662309355</v>
      </c>
      <c r="AB30" s="74">
        <v>5.1034858387799575</v>
      </c>
      <c r="AC30" s="74">
        <v>16.225490196078432</v>
      </c>
      <c r="AD30" s="74">
        <v>1.2037037037037037</v>
      </c>
      <c r="AE30" s="74">
        <v>0.37037037037037041</v>
      </c>
      <c r="AF30" s="67">
        <v>1.9047619047619047</v>
      </c>
      <c r="AG30" s="67">
        <v>0</v>
      </c>
      <c r="AH30" s="67">
        <v>2.8571428571428568</v>
      </c>
      <c r="AI30" s="67">
        <v>2.8571428571428568</v>
      </c>
      <c r="AJ30" s="67">
        <v>0</v>
      </c>
      <c r="AK30" s="67">
        <v>0.95238095238095233</v>
      </c>
      <c r="AL30" s="67">
        <v>1.9047619047619047</v>
      </c>
      <c r="AM30" s="67">
        <v>32.38095238095238</v>
      </c>
      <c r="AN30" s="67">
        <v>14.285714285714285</v>
      </c>
      <c r="AO30" s="67">
        <v>11.428571428571429</v>
      </c>
      <c r="AP30" s="67">
        <v>18.095238095238095</v>
      </c>
      <c r="AQ30" s="67">
        <v>1.9047619047619047</v>
      </c>
      <c r="AR30" s="67">
        <v>11.428571428571427</v>
      </c>
      <c r="AS30" s="67">
        <v>0</v>
      </c>
      <c r="AT30" s="67">
        <v>0</v>
      </c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</row>
    <row r="31" spans="1:58" ht="15">
      <c r="A31" s="54">
        <v>41609</v>
      </c>
      <c r="B31" s="74">
        <v>2.5925925925925926</v>
      </c>
      <c r="C31" s="74">
        <v>0.74074074074074081</v>
      </c>
      <c r="D31" s="74">
        <v>2.2222222222222223</v>
      </c>
      <c r="E31" s="74">
        <v>5.9259259259259265</v>
      </c>
      <c r="F31" s="74">
        <v>0.37037037037037041</v>
      </c>
      <c r="G31" s="74">
        <v>8.518518518518519</v>
      </c>
      <c r="H31" s="74">
        <v>3.7037037037037033</v>
      </c>
      <c r="I31" s="74">
        <v>21.111111111111107</v>
      </c>
      <c r="J31" s="74">
        <v>15.555555555555559</v>
      </c>
      <c r="K31" s="74">
        <v>1.8518518518518516</v>
      </c>
      <c r="L31" s="74">
        <v>12.222222222222223</v>
      </c>
      <c r="M31" s="74">
        <v>9.2592592592592595</v>
      </c>
      <c r="N31" s="74">
        <v>14.074074074074074</v>
      </c>
      <c r="O31" s="74">
        <v>0</v>
      </c>
      <c r="P31" s="74">
        <v>1.8518518518518516</v>
      </c>
      <c r="Q31" s="74">
        <v>9.7777777777777786</v>
      </c>
      <c r="R31" s="76">
        <v>0</v>
      </c>
      <c r="S31" s="76">
        <v>1.7777777777777777</v>
      </c>
      <c r="T31" s="76">
        <v>9.7777777777777786</v>
      </c>
      <c r="U31" s="76">
        <v>4.4444444444444446</v>
      </c>
      <c r="V31" s="76">
        <v>7.1111111111111107</v>
      </c>
      <c r="W31" s="76">
        <v>2.2222222222222219</v>
      </c>
      <c r="X31" s="75">
        <v>22.222222222222225</v>
      </c>
      <c r="Y31" s="74">
        <v>11.111111111111112</v>
      </c>
      <c r="Z31" s="74">
        <v>4.8888888888888893</v>
      </c>
      <c r="AA31" s="74">
        <v>5.7777777777777777</v>
      </c>
      <c r="AB31" s="74">
        <v>3.1111111111111112</v>
      </c>
      <c r="AC31" s="74">
        <v>12.888888888888889</v>
      </c>
      <c r="AD31" s="74">
        <v>2.2222222222222223</v>
      </c>
      <c r="AE31" s="74">
        <v>2.6666666666666665</v>
      </c>
      <c r="AF31" s="67">
        <v>6.6666666666666652</v>
      </c>
      <c r="AG31" s="67">
        <v>2.8571428571428572</v>
      </c>
      <c r="AH31" s="67">
        <v>9.5238095238095237</v>
      </c>
      <c r="AI31" s="67">
        <v>7.6190476190476195</v>
      </c>
      <c r="AJ31" s="67">
        <v>0</v>
      </c>
      <c r="AK31" s="67">
        <v>0.95238095238095233</v>
      </c>
      <c r="AL31" s="67">
        <v>0</v>
      </c>
      <c r="AM31" s="67">
        <v>29.523809523809526</v>
      </c>
      <c r="AN31" s="67">
        <v>6.6666666666666652</v>
      </c>
      <c r="AO31" s="67">
        <v>6.666666666666667</v>
      </c>
      <c r="AP31" s="67">
        <v>14.285714285714288</v>
      </c>
      <c r="AQ31" s="67">
        <v>1.9047619047619047</v>
      </c>
      <c r="AR31" s="67">
        <v>13.333333333333334</v>
      </c>
      <c r="AS31" s="67">
        <v>0</v>
      </c>
      <c r="AT31" s="67">
        <v>0</v>
      </c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</row>
    <row r="32" spans="1:58" ht="15">
      <c r="A32" s="54">
        <v>41699</v>
      </c>
      <c r="B32" s="74">
        <v>8.7468671679198007</v>
      </c>
      <c r="C32" s="74">
        <v>3.0576441102756897</v>
      </c>
      <c r="D32" s="74">
        <v>2.355889724310777</v>
      </c>
      <c r="E32" s="74">
        <v>5.7699805068226127</v>
      </c>
      <c r="F32" s="74">
        <v>1.3227513227513228</v>
      </c>
      <c r="G32" s="74">
        <v>9.1200222779170144</v>
      </c>
      <c r="H32" s="74">
        <v>5.2798663324979112</v>
      </c>
      <c r="I32" s="74">
        <v>17.593984962406015</v>
      </c>
      <c r="J32" s="74">
        <v>16.05402394876079</v>
      </c>
      <c r="K32" s="74">
        <v>4.9094959621275418</v>
      </c>
      <c r="L32" s="74">
        <v>9.2926761347813986</v>
      </c>
      <c r="M32" s="74">
        <v>9.9081035923141165</v>
      </c>
      <c r="N32" s="74">
        <v>6.2183235867446394</v>
      </c>
      <c r="O32" s="74">
        <v>0.37037037037037041</v>
      </c>
      <c r="P32" s="74">
        <v>0</v>
      </c>
      <c r="Q32" s="74">
        <v>4.6666666666666661</v>
      </c>
      <c r="R32" s="76">
        <v>0</v>
      </c>
      <c r="S32" s="76">
        <v>3.2996632996632997</v>
      </c>
      <c r="T32" s="76">
        <v>10.148148148148149</v>
      </c>
      <c r="U32" s="76">
        <v>3.1515151515151518</v>
      </c>
      <c r="V32" s="76">
        <v>5.1178451178451185</v>
      </c>
      <c r="W32" s="76">
        <v>0</v>
      </c>
      <c r="X32" s="75">
        <v>19.966329966329965</v>
      </c>
      <c r="Y32" s="74">
        <v>15.265993265993266</v>
      </c>
      <c r="Z32" s="74">
        <v>6</v>
      </c>
      <c r="AA32" s="74">
        <v>6.6329966329966323</v>
      </c>
      <c r="AB32" s="74">
        <v>3.1515151515151518</v>
      </c>
      <c r="AC32" s="74">
        <v>20.45117845117845</v>
      </c>
      <c r="AD32" s="74">
        <v>0</v>
      </c>
      <c r="AE32" s="74">
        <v>2.1481481481481484</v>
      </c>
      <c r="AF32" s="67">
        <v>0</v>
      </c>
      <c r="AG32" s="67">
        <v>0</v>
      </c>
      <c r="AH32" s="67">
        <v>2.2222222222222223</v>
      </c>
      <c r="AI32" s="67">
        <v>4.4444444444444446</v>
      </c>
      <c r="AJ32" s="67">
        <v>0</v>
      </c>
      <c r="AK32" s="67">
        <v>0</v>
      </c>
      <c r="AL32" s="67">
        <v>2.2222222222222223</v>
      </c>
      <c r="AM32" s="67">
        <v>33.333333333333329</v>
      </c>
      <c r="AN32" s="67">
        <v>14.444444444444443</v>
      </c>
      <c r="AO32" s="67">
        <v>10</v>
      </c>
      <c r="AP32" s="67">
        <v>15.555555555555555</v>
      </c>
      <c r="AQ32" s="67">
        <v>0</v>
      </c>
      <c r="AR32" s="67">
        <v>17.777777777777775</v>
      </c>
      <c r="AS32" s="67">
        <v>0</v>
      </c>
      <c r="AT32" s="67">
        <v>0</v>
      </c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</row>
    <row r="33" spans="1:59" ht="15">
      <c r="A33" s="54">
        <v>41791</v>
      </c>
      <c r="B33" s="74">
        <v>5.5555555555555554</v>
      </c>
      <c r="C33" s="74">
        <v>0.74074074074074081</v>
      </c>
      <c r="D33" s="74">
        <v>1.1111111111111112</v>
      </c>
      <c r="E33" s="74">
        <v>4.8148148148148149</v>
      </c>
      <c r="F33" s="74">
        <v>2.592592592592593</v>
      </c>
      <c r="G33" s="74">
        <v>7.0370370370370363</v>
      </c>
      <c r="H33" s="74">
        <v>4.0740740740740744</v>
      </c>
      <c r="I33" s="74">
        <v>20.37037037037037</v>
      </c>
      <c r="J33" s="74">
        <v>17.037037037037038</v>
      </c>
      <c r="K33" s="74">
        <v>4.0740740740740744</v>
      </c>
      <c r="L33" s="74">
        <v>11.851851851851853</v>
      </c>
      <c r="M33" s="74">
        <v>6.666666666666667</v>
      </c>
      <c r="N33" s="74">
        <v>11.481481481481483</v>
      </c>
      <c r="O33" s="74">
        <v>0</v>
      </c>
      <c r="P33" s="74">
        <v>2.592592592592593</v>
      </c>
      <c r="Q33" s="74">
        <v>4.2424242424242422</v>
      </c>
      <c r="R33" s="76">
        <v>1.2121212121212122</v>
      </c>
      <c r="S33" s="76">
        <v>0</v>
      </c>
      <c r="T33" s="76">
        <v>8.4848484848484862</v>
      </c>
      <c r="U33" s="76">
        <v>10.909090909090908</v>
      </c>
      <c r="V33" s="76">
        <v>7.2727272727272725</v>
      </c>
      <c r="W33" s="76">
        <v>1.2121212121212122</v>
      </c>
      <c r="X33" s="75">
        <v>13.333333333333334</v>
      </c>
      <c r="Y33" s="74">
        <v>16.969696969696972</v>
      </c>
      <c r="Z33" s="74">
        <v>7.2727272727272725</v>
      </c>
      <c r="AA33" s="74">
        <v>3.0303030303030298</v>
      </c>
      <c r="AB33" s="74">
        <v>2.4242424242424243</v>
      </c>
      <c r="AC33" s="74">
        <v>21.212121212121211</v>
      </c>
      <c r="AD33" s="74">
        <v>0</v>
      </c>
      <c r="AE33" s="74">
        <v>2.4242424242424243</v>
      </c>
      <c r="AF33" s="67">
        <v>1.3333333333333333</v>
      </c>
      <c r="AG33" s="67">
        <v>1.3333333333333333</v>
      </c>
      <c r="AH33" s="67">
        <v>0</v>
      </c>
      <c r="AI33" s="67">
        <v>0</v>
      </c>
      <c r="AJ33" s="67">
        <v>0</v>
      </c>
      <c r="AK33" s="67">
        <v>0</v>
      </c>
      <c r="AL33" s="67">
        <v>3.9999999999999996</v>
      </c>
      <c r="AM33" s="67">
        <v>33.333333333333329</v>
      </c>
      <c r="AN33" s="67">
        <v>9.3333333333333321</v>
      </c>
      <c r="AO33" s="67">
        <v>12</v>
      </c>
      <c r="AP33" s="67">
        <v>14.666666666666666</v>
      </c>
      <c r="AQ33" s="67">
        <v>4</v>
      </c>
      <c r="AR33" s="67">
        <v>17.333333333333336</v>
      </c>
      <c r="AS33" s="67">
        <v>2.6666666666666665</v>
      </c>
      <c r="AT33" s="67">
        <v>0</v>
      </c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</row>
    <row r="34" spans="1:59" ht="15">
      <c r="A34" s="54">
        <v>41883</v>
      </c>
      <c r="B34" s="74">
        <v>1.6666666666666667</v>
      </c>
      <c r="C34" s="74">
        <v>0.41666666666666669</v>
      </c>
      <c r="D34" s="74">
        <v>1.6666666666666667</v>
      </c>
      <c r="E34" s="74">
        <v>6.25</v>
      </c>
      <c r="F34" s="74">
        <v>1.6666666666666667</v>
      </c>
      <c r="G34" s="74">
        <v>10</v>
      </c>
      <c r="H34" s="74">
        <v>7.083333333333333</v>
      </c>
      <c r="I34" s="74">
        <v>16.666666666666664</v>
      </c>
      <c r="J34" s="74">
        <v>15.833333333333336</v>
      </c>
      <c r="K34" s="74">
        <v>5.416666666666667</v>
      </c>
      <c r="L34" s="74">
        <v>7.9166666666666661</v>
      </c>
      <c r="M34" s="74">
        <v>12.5</v>
      </c>
      <c r="N34" s="74">
        <v>12.916666666666664</v>
      </c>
      <c r="O34" s="74">
        <v>0</v>
      </c>
      <c r="P34" s="74">
        <v>0</v>
      </c>
      <c r="Q34" s="74">
        <v>10</v>
      </c>
      <c r="R34" s="76">
        <v>1.4285714285714284</v>
      </c>
      <c r="S34" s="76">
        <v>5.7142857142857144</v>
      </c>
      <c r="T34" s="76">
        <v>10.952380952380954</v>
      </c>
      <c r="U34" s="76">
        <v>8.5714285714285694</v>
      </c>
      <c r="V34" s="76">
        <v>2.8571428571428572</v>
      </c>
      <c r="W34" s="76">
        <v>0.47619047619047616</v>
      </c>
      <c r="X34" s="75">
        <v>16.19047619047619</v>
      </c>
      <c r="Y34" s="74">
        <v>10</v>
      </c>
      <c r="Z34" s="74">
        <v>5.7142857142857135</v>
      </c>
      <c r="AA34" s="74">
        <v>8.5714285714285712</v>
      </c>
      <c r="AB34" s="74">
        <v>4.2857142857142847</v>
      </c>
      <c r="AC34" s="74">
        <v>11.904761904761905</v>
      </c>
      <c r="AD34" s="74">
        <v>2.3809523809523809</v>
      </c>
      <c r="AE34" s="74">
        <v>0.95238095238095233</v>
      </c>
      <c r="AF34" s="67">
        <v>1.6666666666666667</v>
      </c>
      <c r="AG34" s="67">
        <v>0</v>
      </c>
      <c r="AH34" s="67">
        <v>0</v>
      </c>
      <c r="AI34" s="67">
        <v>1.6666666666666667</v>
      </c>
      <c r="AJ34" s="67">
        <v>0</v>
      </c>
      <c r="AK34" s="67">
        <v>1.6666666666666667</v>
      </c>
      <c r="AL34" s="67">
        <v>0</v>
      </c>
      <c r="AM34" s="67">
        <v>33.333333333333329</v>
      </c>
      <c r="AN34" s="67">
        <v>16.666666666666668</v>
      </c>
      <c r="AO34" s="67">
        <v>11.666666666666666</v>
      </c>
      <c r="AP34" s="67">
        <v>21.666666666666668</v>
      </c>
      <c r="AQ34" s="67">
        <v>0</v>
      </c>
      <c r="AR34" s="67">
        <v>11.666666666666666</v>
      </c>
      <c r="AS34" s="67">
        <v>0</v>
      </c>
      <c r="AT34" s="67">
        <v>0</v>
      </c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</row>
    <row r="35" spans="1:59" ht="15">
      <c r="A35" s="54">
        <v>41974</v>
      </c>
      <c r="B35" s="74">
        <v>5.6410256410256405</v>
      </c>
      <c r="C35" s="74">
        <v>1.5384615384615385</v>
      </c>
      <c r="D35" s="74">
        <v>4.615384615384615</v>
      </c>
      <c r="E35" s="74">
        <v>2.0512820512820511</v>
      </c>
      <c r="F35" s="74">
        <v>1.5384615384615385</v>
      </c>
      <c r="G35" s="74">
        <v>8.717948717948719</v>
      </c>
      <c r="H35" s="74">
        <v>4.1025641025641022</v>
      </c>
      <c r="I35" s="74">
        <v>23.076923076923077</v>
      </c>
      <c r="J35" s="74">
        <v>15.384615384615383</v>
      </c>
      <c r="K35" s="74">
        <v>4.1025641025641022</v>
      </c>
      <c r="L35" s="74">
        <v>10.76923076923077</v>
      </c>
      <c r="M35" s="74">
        <v>6.1538461538461542</v>
      </c>
      <c r="N35" s="74">
        <v>11.794871794871794</v>
      </c>
      <c r="O35" s="74">
        <v>0.51282051282051277</v>
      </c>
      <c r="P35" s="74">
        <v>0</v>
      </c>
      <c r="Q35" s="74">
        <v>11.851851851851853</v>
      </c>
      <c r="R35" s="76">
        <v>0</v>
      </c>
      <c r="S35" s="76">
        <v>0</v>
      </c>
      <c r="T35" s="76">
        <v>11.851851851851853</v>
      </c>
      <c r="U35" s="76">
        <v>6.666666666666667</v>
      </c>
      <c r="V35" s="76">
        <v>1.4814814814814816</v>
      </c>
      <c r="W35" s="76">
        <v>0</v>
      </c>
      <c r="X35" s="75">
        <v>16.296296296296298</v>
      </c>
      <c r="Y35" s="74">
        <v>17.037037037037038</v>
      </c>
      <c r="Z35" s="74">
        <v>5.9259259259259265</v>
      </c>
      <c r="AA35" s="74">
        <v>8.148148148148147</v>
      </c>
      <c r="AB35" s="74">
        <v>2.2222222222222223</v>
      </c>
      <c r="AC35" s="74">
        <v>17.777777777777779</v>
      </c>
      <c r="AD35" s="74">
        <v>0.74074074074074081</v>
      </c>
      <c r="AE35" s="74">
        <v>0</v>
      </c>
      <c r="AF35" s="67">
        <v>0</v>
      </c>
      <c r="AG35" s="67">
        <v>0</v>
      </c>
      <c r="AH35" s="67">
        <v>3.3333333333333335</v>
      </c>
      <c r="AI35" s="67">
        <v>0</v>
      </c>
      <c r="AJ35" s="67">
        <v>0</v>
      </c>
      <c r="AK35" s="67">
        <v>0</v>
      </c>
      <c r="AL35" s="67">
        <v>3.3333333333333335</v>
      </c>
      <c r="AM35" s="67">
        <v>33.333333333333329</v>
      </c>
      <c r="AN35" s="67">
        <v>16.666666666666664</v>
      </c>
      <c r="AO35" s="67">
        <v>6.666666666666667</v>
      </c>
      <c r="AP35" s="67">
        <v>16.666666666666668</v>
      </c>
      <c r="AQ35" s="67">
        <v>1.6666666666666667</v>
      </c>
      <c r="AR35" s="67">
        <v>18.333333333333336</v>
      </c>
      <c r="AS35" s="67">
        <v>0</v>
      </c>
      <c r="AT35" s="67">
        <v>0</v>
      </c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</row>
    <row r="36" spans="1:59" ht="15">
      <c r="A36" s="54">
        <v>42064</v>
      </c>
      <c r="B36" s="74">
        <v>6.2222222222222223</v>
      </c>
      <c r="C36" s="74">
        <v>0</v>
      </c>
      <c r="D36" s="74">
        <v>2.6666666666666665</v>
      </c>
      <c r="E36" s="74">
        <v>4.4444444444444446</v>
      </c>
      <c r="F36" s="74">
        <v>3.1111111111111112</v>
      </c>
      <c r="G36" s="74">
        <v>5.7777777777777777</v>
      </c>
      <c r="H36" s="74">
        <v>2.2222222222222223</v>
      </c>
      <c r="I36" s="74">
        <v>20.888888888888889</v>
      </c>
      <c r="J36" s="74">
        <v>14.666666666666666</v>
      </c>
      <c r="K36" s="74">
        <v>6.666666666666667</v>
      </c>
      <c r="L36" s="74">
        <v>7.5555555555555554</v>
      </c>
      <c r="M36" s="74">
        <v>13.333333333333334</v>
      </c>
      <c r="N36" s="74">
        <v>12</v>
      </c>
      <c r="O36" s="74">
        <v>0.44444444444444442</v>
      </c>
      <c r="P36" s="74">
        <v>0</v>
      </c>
      <c r="Q36" s="74">
        <v>4.4444444444444438</v>
      </c>
      <c r="R36" s="76">
        <v>3.7037037037037033</v>
      </c>
      <c r="S36" s="76">
        <v>4.4444444444444438</v>
      </c>
      <c r="T36" s="76">
        <v>2.9629629629629632</v>
      </c>
      <c r="U36" s="76">
        <v>5.1851851851851851</v>
      </c>
      <c r="V36" s="76">
        <v>4.4444444444444446</v>
      </c>
      <c r="W36" s="76">
        <v>0</v>
      </c>
      <c r="X36" s="75">
        <v>21.481481481481481</v>
      </c>
      <c r="Y36" s="74">
        <v>15.555555555555555</v>
      </c>
      <c r="Z36" s="74">
        <v>7.4074074074074083</v>
      </c>
      <c r="AA36" s="74">
        <v>7.4074074074074066</v>
      </c>
      <c r="AB36" s="74">
        <v>6.666666666666667</v>
      </c>
      <c r="AC36" s="74">
        <v>14.814814814814813</v>
      </c>
      <c r="AD36" s="74">
        <v>1.4814814814814816</v>
      </c>
      <c r="AE36" s="74">
        <v>0</v>
      </c>
      <c r="AF36" s="67">
        <v>5</v>
      </c>
      <c r="AG36" s="67">
        <v>0</v>
      </c>
      <c r="AH36" s="67">
        <v>6.666666666666667</v>
      </c>
      <c r="AI36" s="67">
        <v>1.6666666666666667</v>
      </c>
      <c r="AJ36" s="67">
        <v>0</v>
      </c>
      <c r="AK36" s="67">
        <v>0</v>
      </c>
      <c r="AL36" s="67">
        <v>0</v>
      </c>
      <c r="AM36" s="67">
        <v>31.666666666666664</v>
      </c>
      <c r="AN36" s="67">
        <v>15</v>
      </c>
      <c r="AO36" s="67">
        <v>6.666666666666667</v>
      </c>
      <c r="AP36" s="67">
        <v>20</v>
      </c>
      <c r="AQ36" s="67">
        <v>1.6666666666666667</v>
      </c>
      <c r="AR36" s="67">
        <v>11.666666666666666</v>
      </c>
      <c r="AS36" s="67">
        <v>0</v>
      </c>
      <c r="AT36" s="67">
        <v>0</v>
      </c>
      <c r="AV36" s="244"/>
      <c r="AW36" s="244"/>
      <c r="AX36" s="244"/>
      <c r="AY36" s="244"/>
      <c r="AZ36" s="244" t="s">
        <v>312</v>
      </c>
      <c r="BA36" s="244"/>
      <c r="BB36" s="244"/>
      <c r="BC36" s="244"/>
      <c r="BD36" s="244"/>
      <c r="BE36" s="244"/>
      <c r="BF36" s="244"/>
    </row>
    <row r="37" spans="1:59" ht="15">
      <c r="A37" s="54">
        <v>42156</v>
      </c>
      <c r="B37" s="74">
        <v>7.4509803921568629</v>
      </c>
      <c r="C37" s="74">
        <v>0.39215686274509803</v>
      </c>
      <c r="D37" s="74">
        <v>0.39215686274509803</v>
      </c>
      <c r="E37" s="74">
        <v>8.6274509803921564</v>
      </c>
      <c r="F37" s="74">
        <v>0</v>
      </c>
      <c r="G37" s="74">
        <v>8.6274509803921564</v>
      </c>
      <c r="H37" s="74">
        <v>4.3137254901960782</v>
      </c>
      <c r="I37" s="74">
        <v>19.6078431372549</v>
      </c>
      <c r="J37" s="74">
        <v>14.901960784313726</v>
      </c>
      <c r="K37" s="74">
        <v>7.4509803921568629</v>
      </c>
      <c r="L37" s="74">
        <v>7.0588235294117645</v>
      </c>
      <c r="M37" s="74">
        <v>11.764705882352942</v>
      </c>
      <c r="N37" s="74">
        <v>9.4117647058823533</v>
      </c>
      <c r="O37" s="74">
        <v>0</v>
      </c>
      <c r="P37" s="74">
        <v>0</v>
      </c>
      <c r="Q37" s="74">
        <v>11.904761904761905</v>
      </c>
      <c r="R37" s="76">
        <v>4.2857142857142856</v>
      </c>
      <c r="S37" s="76">
        <v>3.8095238095238093</v>
      </c>
      <c r="T37" s="76">
        <v>10</v>
      </c>
      <c r="U37" s="76">
        <v>6.666666666666667</v>
      </c>
      <c r="V37" s="76">
        <v>6.1904761904761907</v>
      </c>
      <c r="W37" s="76">
        <v>0.95238095238095233</v>
      </c>
      <c r="X37" s="75">
        <v>12.38095238095238</v>
      </c>
      <c r="Y37" s="74">
        <v>12.857142857142859</v>
      </c>
      <c r="Z37" s="74">
        <v>4.7619047619047619</v>
      </c>
      <c r="AA37" s="74">
        <v>3.8095238095238093</v>
      </c>
      <c r="AB37" s="74">
        <v>4.7619047619047619</v>
      </c>
      <c r="AC37" s="74">
        <v>17.142857142857142</v>
      </c>
      <c r="AD37" s="74">
        <v>0</v>
      </c>
      <c r="AE37" s="74">
        <v>0.47619047619047616</v>
      </c>
      <c r="AF37" s="67">
        <v>0</v>
      </c>
      <c r="AG37" s="67">
        <v>6.666666666666667</v>
      </c>
      <c r="AH37" s="67">
        <v>1.3333333333333333</v>
      </c>
      <c r="AI37" s="67">
        <v>4</v>
      </c>
      <c r="AJ37" s="67">
        <v>0</v>
      </c>
      <c r="AK37" s="67">
        <v>1.3333333333333333</v>
      </c>
      <c r="AL37" s="67">
        <v>0</v>
      </c>
      <c r="AM37" s="67">
        <v>29.333333333333332</v>
      </c>
      <c r="AN37" s="67">
        <v>13.333333333333334</v>
      </c>
      <c r="AO37" s="67">
        <v>5.333333333333333</v>
      </c>
      <c r="AP37" s="67">
        <v>21.333333333333332</v>
      </c>
      <c r="AQ37" s="67">
        <v>2.6666666666666665</v>
      </c>
      <c r="AR37" s="67">
        <v>14.666666666666666</v>
      </c>
      <c r="AS37" s="67">
        <v>0</v>
      </c>
      <c r="AT37" s="67">
        <v>0</v>
      </c>
      <c r="AV37" s="244"/>
      <c r="AW37" s="244"/>
      <c r="AX37" s="244"/>
      <c r="AY37" s="244"/>
      <c r="AZ37" s="244"/>
      <c r="BA37" s="244"/>
      <c r="BB37" s="244"/>
      <c r="BC37" s="244"/>
      <c r="BD37" s="244"/>
      <c r="BE37" s="244"/>
      <c r="BF37" s="244"/>
    </row>
    <row r="38" spans="1:59" ht="15">
      <c r="A38" s="54">
        <v>42248</v>
      </c>
      <c r="B38" s="74">
        <v>7.6190476190476195</v>
      </c>
      <c r="C38" s="74">
        <v>0</v>
      </c>
      <c r="D38" s="74">
        <v>3.8095238095238098</v>
      </c>
      <c r="E38" s="74">
        <v>2.3809523809523809</v>
      </c>
      <c r="F38" s="74">
        <v>0</v>
      </c>
      <c r="G38" s="74">
        <v>5.7142857142857144</v>
      </c>
      <c r="H38" s="74">
        <v>4.2857142857142856</v>
      </c>
      <c r="I38" s="74">
        <v>15.714285714285712</v>
      </c>
      <c r="J38" s="74">
        <v>16.666666666666664</v>
      </c>
      <c r="K38" s="74">
        <v>3.3333333333333335</v>
      </c>
      <c r="L38" s="74">
        <v>8.5714285714285712</v>
      </c>
      <c r="M38" s="74">
        <v>18.571428571428569</v>
      </c>
      <c r="N38" s="74">
        <v>12.857142857142859</v>
      </c>
      <c r="O38" s="74">
        <v>0.47619047619047616</v>
      </c>
      <c r="P38" s="74">
        <v>0</v>
      </c>
      <c r="Q38" s="74">
        <v>7.350427350427351</v>
      </c>
      <c r="R38" s="76">
        <v>2.5641025641025639</v>
      </c>
      <c r="S38" s="76">
        <v>1.4285714285714286</v>
      </c>
      <c r="T38" s="76">
        <v>6.6178266178266183</v>
      </c>
      <c r="U38" s="76">
        <v>4.1636141636141639</v>
      </c>
      <c r="V38" s="76">
        <v>2.2222222222222223</v>
      </c>
      <c r="W38" s="76">
        <v>1.4285714285714286</v>
      </c>
      <c r="X38" s="75">
        <v>19.035409035409035</v>
      </c>
      <c r="Y38" s="74">
        <v>19.780219780219781</v>
      </c>
      <c r="Z38" s="74">
        <v>6.0195360195360204</v>
      </c>
      <c r="AA38" s="74">
        <v>6.0439560439560447</v>
      </c>
      <c r="AB38" s="74">
        <v>6.1294261294261299</v>
      </c>
      <c r="AC38" s="74">
        <v>17.216117216117219</v>
      </c>
      <c r="AD38" s="74">
        <v>0</v>
      </c>
      <c r="AE38" s="74">
        <v>0</v>
      </c>
      <c r="AF38" s="67">
        <v>2.6666666666666665</v>
      </c>
      <c r="AG38" s="67">
        <v>0</v>
      </c>
      <c r="AH38" s="67">
        <v>1.3333333333333333</v>
      </c>
      <c r="AI38" s="67">
        <v>6.666666666666667</v>
      </c>
      <c r="AJ38" s="67">
        <v>0</v>
      </c>
      <c r="AK38" s="67">
        <v>0</v>
      </c>
      <c r="AL38" s="67">
        <v>1.3333333333333333</v>
      </c>
      <c r="AM38" s="67">
        <v>32</v>
      </c>
      <c r="AN38" s="67">
        <v>12</v>
      </c>
      <c r="AO38" s="67">
        <v>5.333333333333333</v>
      </c>
      <c r="AP38" s="67">
        <v>20</v>
      </c>
      <c r="AQ38" s="67">
        <v>0</v>
      </c>
      <c r="AR38" s="67">
        <v>18.666666666666668</v>
      </c>
      <c r="AS38" s="67">
        <v>0</v>
      </c>
      <c r="AT38" s="67">
        <v>0</v>
      </c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</row>
    <row r="39" spans="1:59" ht="15">
      <c r="A39" s="54">
        <v>42339</v>
      </c>
      <c r="B39" s="74">
        <v>6.2222222222222223</v>
      </c>
      <c r="C39" s="74">
        <v>0.44444444444444442</v>
      </c>
      <c r="D39" s="74">
        <v>2.2222222222222223</v>
      </c>
      <c r="E39" s="74">
        <v>6.666666666666667</v>
      </c>
      <c r="F39" s="74">
        <v>2.6666666666666665</v>
      </c>
      <c r="G39" s="74">
        <v>6.2222222222222223</v>
      </c>
      <c r="H39" s="74">
        <v>4.4444444444444446</v>
      </c>
      <c r="I39" s="74">
        <v>13.333333333333334</v>
      </c>
      <c r="J39" s="74">
        <v>15.111111111111111</v>
      </c>
      <c r="K39" s="74">
        <v>2.2222222222222223</v>
      </c>
      <c r="L39" s="74">
        <v>6.666666666666667</v>
      </c>
      <c r="M39" s="74">
        <v>19.111111111111111</v>
      </c>
      <c r="N39" s="74">
        <v>14.222222222222221</v>
      </c>
      <c r="O39" s="74">
        <v>0.44444444444444442</v>
      </c>
      <c r="P39" s="74">
        <v>0</v>
      </c>
      <c r="Q39" s="74">
        <v>6.141414141414141</v>
      </c>
      <c r="R39" s="76">
        <v>1.7777777777777777</v>
      </c>
      <c r="S39" s="76">
        <v>3.3333333333333335</v>
      </c>
      <c r="T39" s="77">
        <v>9.1111111111111107</v>
      </c>
      <c r="U39" s="77">
        <v>5.1111111111111116</v>
      </c>
      <c r="V39" s="77">
        <v>3.3333333333333335</v>
      </c>
      <c r="W39" s="77">
        <v>0.66666666666666663</v>
      </c>
      <c r="X39" s="74">
        <v>19.313131313131311</v>
      </c>
      <c r="Y39" s="74">
        <v>18.202020202020201</v>
      </c>
      <c r="Z39" s="74">
        <v>6.8888888888888893</v>
      </c>
      <c r="AA39" s="74">
        <v>3.0303030303030298</v>
      </c>
      <c r="AB39" s="74">
        <v>6.8888888888888893</v>
      </c>
      <c r="AC39" s="74">
        <v>15.535353535353536</v>
      </c>
      <c r="AD39" s="74">
        <v>0.66666666666666663</v>
      </c>
      <c r="AE39" s="74">
        <v>0</v>
      </c>
      <c r="AF39" s="67">
        <v>1.3333333333333333</v>
      </c>
      <c r="AG39" s="67">
        <v>0</v>
      </c>
      <c r="AH39" s="67">
        <v>0</v>
      </c>
      <c r="AI39" s="67">
        <v>0</v>
      </c>
      <c r="AJ39" s="67">
        <v>0</v>
      </c>
      <c r="AK39" s="67">
        <v>1.3333333333333333</v>
      </c>
      <c r="AL39" s="67">
        <v>2.6666666666666665</v>
      </c>
      <c r="AM39" s="67">
        <v>32</v>
      </c>
      <c r="AN39" s="67">
        <v>14.666666666666666</v>
      </c>
      <c r="AO39" s="67">
        <v>5.333333333333333</v>
      </c>
      <c r="AP39" s="67">
        <v>18.666666666666668</v>
      </c>
      <c r="AQ39" s="67">
        <v>5.333333333333333</v>
      </c>
      <c r="AR39" s="67">
        <v>18.666666666666664</v>
      </c>
      <c r="AS39" s="67">
        <v>0</v>
      </c>
      <c r="AT39" s="67">
        <v>0</v>
      </c>
      <c r="AV39" s="244"/>
      <c r="AW39" s="244"/>
      <c r="AX39" s="244"/>
      <c r="AY39" s="244"/>
      <c r="AZ39" s="244"/>
      <c r="BA39" s="244"/>
      <c r="BB39" s="244"/>
      <c r="BC39" s="244"/>
      <c r="BD39" s="244"/>
      <c r="BE39" s="244"/>
      <c r="BF39" s="244"/>
    </row>
    <row r="40" spans="1:59" ht="15">
      <c r="A40" s="54">
        <v>42430</v>
      </c>
      <c r="B40" s="74">
        <v>8.2598039215686256</v>
      </c>
      <c r="C40" s="74">
        <v>0.41666666666666669</v>
      </c>
      <c r="D40" s="74">
        <v>4.0931372549019605</v>
      </c>
      <c r="E40" s="74">
        <v>10.602941176470589</v>
      </c>
      <c r="F40" s="74">
        <v>0.83333333333333337</v>
      </c>
      <c r="G40" s="74">
        <v>6.2875816993464051</v>
      </c>
      <c r="H40" s="74">
        <v>0.83333333333333337</v>
      </c>
      <c r="I40" s="74">
        <v>13.176470588235295</v>
      </c>
      <c r="J40" s="74">
        <v>14.168300653594773</v>
      </c>
      <c r="K40" s="74">
        <v>4.6209150326797381</v>
      </c>
      <c r="L40" s="74">
        <v>9.2892156862745097</v>
      </c>
      <c r="M40" s="74">
        <v>7.6486928104575167</v>
      </c>
      <c r="N40" s="74">
        <v>16.166666666666668</v>
      </c>
      <c r="O40" s="74">
        <v>1.1764705882352942</v>
      </c>
      <c r="P40" s="74">
        <v>2.4264705882352939</v>
      </c>
      <c r="Q40" s="74">
        <v>14.232804232804236</v>
      </c>
      <c r="R40" s="76">
        <v>5.3439153439153442</v>
      </c>
      <c r="S40" s="76">
        <v>8.306878306878307</v>
      </c>
      <c r="T40" s="77">
        <v>8.1481481481481488</v>
      </c>
      <c r="U40" s="77">
        <v>5.5026455026455023</v>
      </c>
      <c r="V40" s="77">
        <v>2.3809523809523809</v>
      </c>
      <c r="W40" s="77">
        <v>2.9629629629629632</v>
      </c>
      <c r="X40" s="74">
        <v>13.80952380952381</v>
      </c>
      <c r="Y40" s="74">
        <v>12.751322751322752</v>
      </c>
      <c r="Z40" s="74">
        <v>5.9259259259259265</v>
      </c>
      <c r="AA40" s="74">
        <v>6.2433862433862428</v>
      </c>
      <c r="AB40" s="74">
        <v>2.9629629629629632</v>
      </c>
      <c r="AC40" s="74">
        <v>9.9470899470899479</v>
      </c>
      <c r="AD40" s="74">
        <v>0</v>
      </c>
      <c r="AE40" s="74">
        <v>1.4814814814814816</v>
      </c>
      <c r="AF40" s="67">
        <v>0</v>
      </c>
      <c r="AG40" s="67">
        <v>0</v>
      </c>
      <c r="AH40" s="67">
        <v>1.3333333333333333</v>
      </c>
      <c r="AI40" s="67">
        <v>0</v>
      </c>
      <c r="AJ40" s="67">
        <v>0</v>
      </c>
      <c r="AK40" s="67">
        <v>0</v>
      </c>
      <c r="AL40" s="67">
        <v>1.3333333333333333</v>
      </c>
      <c r="AM40" s="67">
        <v>33.333333333333329</v>
      </c>
      <c r="AN40" s="67">
        <v>17.333333333333332</v>
      </c>
      <c r="AO40" s="67">
        <v>8</v>
      </c>
      <c r="AP40" s="67">
        <v>21.333333333333332</v>
      </c>
      <c r="AQ40" s="67">
        <v>0</v>
      </c>
      <c r="AR40" s="67">
        <v>17.333333333333332</v>
      </c>
      <c r="AS40" s="67">
        <v>0</v>
      </c>
      <c r="AT40" s="67">
        <v>0</v>
      </c>
      <c r="AV40" s="244"/>
      <c r="AW40" s="244"/>
      <c r="AX40" s="244"/>
      <c r="AY40" s="244"/>
      <c r="AZ40" s="244"/>
      <c r="BA40" s="244"/>
      <c r="BB40" s="244"/>
      <c r="BC40" s="244"/>
      <c r="BD40" s="244"/>
      <c r="BE40" s="244"/>
      <c r="BF40" s="244"/>
    </row>
    <row r="41" spans="1:59" ht="15">
      <c r="A41" s="54">
        <v>42522</v>
      </c>
      <c r="B41" s="74">
        <v>13.142988189427818</v>
      </c>
      <c r="C41" s="74">
        <v>2.2657952069716778</v>
      </c>
      <c r="D41" s="74">
        <v>4.0442609792454984</v>
      </c>
      <c r="E41" s="74">
        <v>11.183350533195734</v>
      </c>
      <c r="F41" s="74">
        <v>2.2073156748079343</v>
      </c>
      <c r="G41" s="74">
        <v>3.420479302832244</v>
      </c>
      <c r="H41" s="74">
        <v>1.4230019493177388</v>
      </c>
      <c r="I41" s="74">
        <v>17.29044834307992</v>
      </c>
      <c r="J41" s="74">
        <v>12.207315674807937</v>
      </c>
      <c r="K41" s="74">
        <v>1.4814814814814816</v>
      </c>
      <c r="L41" s="74">
        <v>9.2730191491801399</v>
      </c>
      <c r="M41" s="74">
        <v>9.541337002637313</v>
      </c>
      <c r="N41" s="74">
        <v>12.148836142644191</v>
      </c>
      <c r="O41" s="74">
        <v>0</v>
      </c>
      <c r="P41" s="74">
        <v>0.37037037037037041</v>
      </c>
      <c r="Q41" s="74">
        <v>12.000000000000002</v>
      </c>
      <c r="R41" s="76">
        <v>2</v>
      </c>
      <c r="S41" s="76">
        <v>8.6666666666666661</v>
      </c>
      <c r="T41" s="77">
        <v>6</v>
      </c>
      <c r="U41" s="77">
        <v>3.9999999999999996</v>
      </c>
      <c r="V41" s="77">
        <v>1.3333333333333333</v>
      </c>
      <c r="W41" s="77">
        <v>0</v>
      </c>
      <c r="X41" s="74">
        <v>17.999999999999996</v>
      </c>
      <c r="Y41" s="74">
        <v>20</v>
      </c>
      <c r="Z41" s="74">
        <v>5.333333333333333</v>
      </c>
      <c r="AA41" s="74">
        <v>6.666666666666667</v>
      </c>
      <c r="AB41" s="74">
        <v>4</v>
      </c>
      <c r="AC41" s="74">
        <v>11.333333333333334</v>
      </c>
      <c r="AD41" s="74">
        <v>0</v>
      </c>
      <c r="AE41" s="74">
        <v>0.66666666666666663</v>
      </c>
      <c r="AF41" s="67">
        <v>2.6666666666666665</v>
      </c>
      <c r="AG41" s="67">
        <v>0</v>
      </c>
      <c r="AH41" s="67">
        <v>2.6666666666666665</v>
      </c>
      <c r="AI41" s="67">
        <v>2.6666666666666665</v>
      </c>
      <c r="AJ41" s="67">
        <v>0</v>
      </c>
      <c r="AK41" s="67">
        <v>0</v>
      </c>
      <c r="AL41" s="67">
        <v>0</v>
      </c>
      <c r="AM41" s="67">
        <v>30.666666666666664</v>
      </c>
      <c r="AN41" s="67">
        <v>10.666666666666666</v>
      </c>
      <c r="AO41" s="67">
        <v>3.9999999999999996</v>
      </c>
      <c r="AP41" s="67">
        <v>24</v>
      </c>
      <c r="AQ41" s="67">
        <v>0</v>
      </c>
      <c r="AR41" s="67">
        <v>22.666666666666668</v>
      </c>
      <c r="AS41" s="67">
        <v>0</v>
      </c>
      <c r="AT41" s="67">
        <v>0</v>
      </c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</row>
    <row r="42" spans="1:59" ht="15">
      <c r="A42" s="54">
        <v>42614</v>
      </c>
      <c r="B42" s="74">
        <v>9.2222222222222232</v>
      </c>
      <c r="C42" s="74">
        <v>0</v>
      </c>
      <c r="D42" s="74">
        <v>1.3333333333333333</v>
      </c>
      <c r="E42" s="74">
        <v>8.4920634920634921</v>
      </c>
      <c r="F42" s="74">
        <v>4.6031746031746037</v>
      </c>
      <c r="G42" s="74">
        <v>6.2222222222222223</v>
      </c>
      <c r="H42" s="74">
        <v>3.1111111111111112</v>
      </c>
      <c r="I42" s="74">
        <v>15.682539682539682</v>
      </c>
      <c r="J42" s="74">
        <v>15.444444444444445</v>
      </c>
      <c r="K42" s="74">
        <v>2.2222222222222223</v>
      </c>
      <c r="L42" s="74">
        <v>9.0476190476190474</v>
      </c>
      <c r="M42" s="74">
        <v>9.9841269841269842</v>
      </c>
      <c r="N42" s="74">
        <v>14.634920634920634</v>
      </c>
      <c r="O42" s="74">
        <v>0</v>
      </c>
      <c r="P42" s="74">
        <v>0</v>
      </c>
      <c r="Q42" s="74">
        <v>13.888888888888889</v>
      </c>
      <c r="R42" s="76">
        <v>2.7380952380952381</v>
      </c>
      <c r="S42" s="76">
        <v>7.5</v>
      </c>
      <c r="T42" s="77">
        <v>4.1269841269841265</v>
      </c>
      <c r="U42" s="77">
        <v>5</v>
      </c>
      <c r="V42" s="77">
        <v>5.5555555555555554</v>
      </c>
      <c r="W42" s="77">
        <v>0</v>
      </c>
      <c r="X42" s="74">
        <v>18.531746031746032</v>
      </c>
      <c r="Y42" s="74">
        <v>10.198412698412698</v>
      </c>
      <c r="Z42" s="74">
        <v>8.3333333333333321</v>
      </c>
      <c r="AA42" s="74">
        <v>2.2222222222222223</v>
      </c>
      <c r="AB42" s="74">
        <v>4.4444444444444446</v>
      </c>
      <c r="AC42" s="74">
        <v>14.404761904761903</v>
      </c>
      <c r="AD42" s="74">
        <v>0</v>
      </c>
      <c r="AE42" s="74">
        <v>3.0555555555555558</v>
      </c>
      <c r="AF42" s="67">
        <v>0</v>
      </c>
      <c r="AG42" s="67">
        <v>8.3333333333333321</v>
      </c>
      <c r="AH42" s="67">
        <v>0</v>
      </c>
      <c r="AI42" s="67">
        <v>0</v>
      </c>
      <c r="AJ42" s="67">
        <v>1.6666666666666667</v>
      </c>
      <c r="AK42" s="67">
        <v>0</v>
      </c>
      <c r="AL42" s="67">
        <v>0</v>
      </c>
      <c r="AM42" s="67">
        <v>31.666666666666664</v>
      </c>
      <c r="AN42" s="67">
        <v>20</v>
      </c>
      <c r="AO42" s="67">
        <v>5</v>
      </c>
      <c r="AP42" s="67">
        <v>16.666666666666668</v>
      </c>
      <c r="AQ42" s="67">
        <v>5</v>
      </c>
      <c r="AR42" s="67">
        <v>11.666666666666666</v>
      </c>
      <c r="AS42" s="67">
        <v>0</v>
      </c>
      <c r="AT42" s="67">
        <v>0</v>
      </c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</row>
    <row r="43" spans="1:59" ht="15">
      <c r="A43" s="54">
        <v>42705</v>
      </c>
      <c r="B43" s="74">
        <v>7.0357142857142865</v>
      </c>
      <c r="C43" s="74">
        <v>2.2222222222222219</v>
      </c>
      <c r="D43" s="74">
        <v>0.41666666666666669</v>
      </c>
      <c r="E43" s="74">
        <v>7.5912698412698401</v>
      </c>
      <c r="F43" s="74">
        <v>4.0634920634920633</v>
      </c>
      <c r="G43" s="74">
        <v>6.7936507936507935</v>
      </c>
      <c r="H43" s="74">
        <v>0.95238095238095233</v>
      </c>
      <c r="I43" s="74">
        <v>19.499999999999996</v>
      </c>
      <c r="J43" s="74">
        <v>12.96031746031746</v>
      </c>
      <c r="K43" s="74">
        <v>2.7023809523809521</v>
      </c>
      <c r="L43" s="74">
        <v>9.4047619047619051</v>
      </c>
      <c r="M43" s="74">
        <v>13.460317460317459</v>
      </c>
      <c r="N43" s="74">
        <v>10.702380952380951</v>
      </c>
      <c r="O43" s="74">
        <v>0.41666666666666669</v>
      </c>
      <c r="P43" s="74">
        <v>1.7777777777777777</v>
      </c>
      <c r="Q43" s="74">
        <v>10.363636363636363</v>
      </c>
      <c r="R43" s="76">
        <v>8.7407407407407405</v>
      </c>
      <c r="S43" s="76">
        <v>3.4074074074074074</v>
      </c>
      <c r="T43" s="77">
        <v>3.3333333333333335</v>
      </c>
      <c r="U43" s="77">
        <v>3.4074074074074074</v>
      </c>
      <c r="V43" s="77">
        <v>4.3636363636363633</v>
      </c>
      <c r="W43" s="77">
        <v>0</v>
      </c>
      <c r="X43" s="74">
        <v>19.454545454545453</v>
      </c>
      <c r="Y43" s="74">
        <v>13.771043771043773</v>
      </c>
      <c r="Z43" s="74">
        <v>10.666666666666666</v>
      </c>
      <c r="AA43" s="74">
        <v>9.0909090909090917</v>
      </c>
      <c r="AB43" s="74">
        <v>5.6296296296296298</v>
      </c>
      <c r="AC43" s="74">
        <v>7.7710437710437699</v>
      </c>
      <c r="AD43" s="74">
        <v>0</v>
      </c>
      <c r="AE43" s="74">
        <v>0</v>
      </c>
      <c r="AF43" s="67">
        <v>1.3333333333333333</v>
      </c>
      <c r="AG43" s="67">
        <v>1.3333333333333333</v>
      </c>
      <c r="AH43" s="67">
        <v>0</v>
      </c>
      <c r="AI43" s="67">
        <v>2.6666666666666665</v>
      </c>
      <c r="AJ43" s="67">
        <v>0</v>
      </c>
      <c r="AK43" s="67">
        <v>0</v>
      </c>
      <c r="AL43" s="67">
        <v>2.6666666666666665</v>
      </c>
      <c r="AM43" s="67">
        <v>32</v>
      </c>
      <c r="AN43" s="67">
        <v>9.3333333333333321</v>
      </c>
      <c r="AO43" s="67">
        <v>5.333333333333333</v>
      </c>
      <c r="AP43" s="67">
        <v>24.000000000000004</v>
      </c>
      <c r="AQ43" s="67">
        <v>2.6666666666666665</v>
      </c>
      <c r="AR43" s="67">
        <v>18.666666666666668</v>
      </c>
      <c r="AS43" s="67">
        <v>0</v>
      </c>
      <c r="AT43" s="67">
        <v>0</v>
      </c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</row>
    <row r="44" spans="1:59" ht="15">
      <c r="A44" s="54">
        <v>42795</v>
      </c>
      <c r="B44" s="74">
        <v>8.4960317460317452</v>
      </c>
      <c r="C44" s="74">
        <v>2.083333333333333</v>
      </c>
      <c r="D44" s="74">
        <v>3.1746031746031744</v>
      </c>
      <c r="E44" s="74">
        <v>6.5912698412698409</v>
      </c>
      <c r="F44" s="74">
        <v>3.4166666666666665</v>
      </c>
      <c r="G44" s="74">
        <v>3.5555555555555554</v>
      </c>
      <c r="H44" s="74">
        <v>3.1746031746031744</v>
      </c>
      <c r="I44" s="74">
        <v>19.611111111111114</v>
      </c>
      <c r="J44" s="74">
        <v>16.051587301587301</v>
      </c>
      <c r="K44" s="74">
        <v>2.666666666666667</v>
      </c>
      <c r="L44" s="74">
        <v>6.7936507936507935</v>
      </c>
      <c r="M44" s="74">
        <v>9.0793650793650791</v>
      </c>
      <c r="N44" s="74">
        <v>13.083333333333332</v>
      </c>
      <c r="O44" s="74">
        <v>0.44444444444444442</v>
      </c>
      <c r="P44" s="74">
        <v>1.7777777777777777</v>
      </c>
      <c r="Q44" s="74">
        <v>10</v>
      </c>
      <c r="R44" s="76">
        <v>1.3333333333333333</v>
      </c>
      <c r="S44" s="76">
        <v>0.66666666666666663</v>
      </c>
      <c r="T44" s="76">
        <v>6.666666666666667</v>
      </c>
      <c r="U44" s="76">
        <v>6</v>
      </c>
      <c r="V44" s="76">
        <v>3.3333333333333335</v>
      </c>
      <c r="W44" s="76">
        <v>0.66666666666666663</v>
      </c>
      <c r="X44" s="74">
        <v>18.666666666666664</v>
      </c>
      <c r="Y44" s="74">
        <v>18</v>
      </c>
      <c r="Z44" s="74">
        <v>7.333333333333333</v>
      </c>
      <c r="AA44" s="74">
        <v>5.333333333333333</v>
      </c>
      <c r="AB44" s="74">
        <v>6.666666666666667</v>
      </c>
      <c r="AC44" s="74">
        <v>14.666666666666664</v>
      </c>
      <c r="AD44" s="74">
        <v>0.66666666666666663</v>
      </c>
      <c r="AE44" s="74">
        <v>0</v>
      </c>
      <c r="AF44" s="67">
        <v>1.3333333333333333</v>
      </c>
      <c r="AG44" s="67">
        <v>0</v>
      </c>
      <c r="AH44" s="67">
        <v>5</v>
      </c>
      <c r="AI44" s="67">
        <v>0</v>
      </c>
      <c r="AJ44" s="67">
        <v>1.3333333333333333</v>
      </c>
      <c r="AK44" s="67">
        <v>0</v>
      </c>
      <c r="AL44" s="67">
        <v>0</v>
      </c>
      <c r="AM44" s="67">
        <v>28.333333333333332</v>
      </c>
      <c r="AN44" s="67">
        <v>17.777777777777779</v>
      </c>
      <c r="AO44" s="67">
        <v>6.666666666666667</v>
      </c>
      <c r="AP44" s="67">
        <v>13.333333333333334</v>
      </c>
      <c r="AQ44" s="67">
        <v>5</v>
      </c>
      <c r="AR44" s="67">
        <v>14.111111111111111</v>
      </c>
      <c r="AS44" s="67">
        <v>4.4444444444444446</v>
      </c>
      <c r="AT44" s="67">
        <v>2.6666666666666665</v>
      </c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</row>
    <row r="45" spans="1:59" ht="15">
      <c r="A45" s="54">
        <v>42887</v>
      </c>
      <c r="B45" s="74">
        <v>9.2690058479532169</v>
      </c>
      <c r="C45" s="77">
        <v>1.4692982456140351</v>
      </c>
      <c r="D45" s="77">
        <v>5.6700779727095512</v>
      </c>
      <c r="E45" s="77">
        <v>7.3489278752436649</v>
      </c>
      <c r="F45" s="77">
        <v>3.7841130604288495</v>
      </c>
      <c r="G45" s="77">
        <v>2.7192982456140351</v>
      </c>
      <c r="H45" s="76">
        <v>2.9385964912280702</v>
      </c>
      <c r="I45" s="74">
        <v>15.046296296296296</v>
      </c>
      <c r="J45" s="74">
        <v>13.238304093567251</v>
      </c>
      <c r="K45" s="74">
        <v>1.4692982456140351</v>
      </c>
      <c r="L45" s="74">
        <v>6.9322612085769979</v>
      </c>
      <c r="M45" s="74">
        <v>11.712962962962964</v>
      </c>
      <c r="N45" s="74">
        <v>15.484892787524368</v>
      </c>
      <c r="O45" s="74">
        <v>0.83333333333333337</v>
      </c>
      <c r="P45" s="74">
        <v>2.083333333333333</v>
      </c>
      <c r="Q45" s="74">
        <v>9.3333333333333339</v>
      </c>
      <c r="R45" s="76">
        <v>5.333333333333333</v>
      </c>
      <c r="S45" s="75">
        <v>6</v>
      </c>
      <c r="T45" s="75">
        <v>4.6666666666666661</v>
      </c>
      <c r="U45" s="75">
        <v>10</v>
      </c>
      <c r="V45" s="75">
        <v>0.66666666666666663</v>
      </c>
      <c r="W45" s="75">
        <v>2.6666666666666665</v>
      </c>
      <c r="X45" s="74">
        <v>17.333333333333332</v>
      </c>
      <c r="Y45" s="74">
        <v>10.666666666666668</v>
      </c>
      <c r="Z45" s="74">
        <v>4</v>
      </c>
      <c r="AA45" s="74">
        <v>6.666666666666667</v>
      </c>
      <c r="AB45" s="74">
        <v>4</v>
      </c>
      <c r="AC45" s="74">
        <v>13.999999999999998</v>
      </c>
      <c r="AD45" s="74">
        <v>0</v>
      </c>
      <c r="AE45" s="74">
        <v>4.6666666666666661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1.6666666666666667</v>
      </c>
      <c r="AM45" s="67">
        <v>31.666666666666664</v>
      </c>
      <c r="AN45" s="67">
        <v>18.333333333333332</v>
      </c>
      <c r="AO45" s="67">
        <v>6.666666666666667</v>
      </c>
      <c r="AP45" s="67">
        <v>23.333333333333332</v>
      </c>
      <c r="AQ45" s="67">
        <v>0</v>
      </c>
      <c r="AR45" s="67">
        <v>15</v>
      </c>
      <c r="AS45" s="67">
        <v>0</v>
      </c>
      <c r="AT45" s="67">
        <v>3.3333333333333335</v>
      </c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  <c r="BF45" s="244"/>
    </row>
    <row r="46" spans="1:59" ht="15">
      <c r="A46" s="54">
        <v>42979</v>
      </c>
      <c r="B46" s="74">
        <v>6.492374727668845</v>
      </c>
      <c r="C46" s="77">
        <v>0.39215686274509803</v>
      </c>
      <c r="D46" s="77">
        <v>5.0108932461873641</v>
      </c>
      <c r="E46" s="77">
        <v>5.5255991285403052</v>
      </c>
      <c r="F46" s="77">
        <v>3.1372549019607843</v>
      </c>
      <c r="G46" s="77">
        <v>5.2205882352941169</v>
      </c>
      <c r="H46" s="76">
        <v>4.9237472766884531</v>
      </c>
      <c r="I46" s="74">
        <v>16.996187363834423</v>
      </c>
      <c r="J46" s="74">
        <v>16.977124183006538</v>
      </c>
      <c r="K46" s="74">
        <v>3.0501089324618738</v>
      </c>
      <c r="L46" s="74">
        <v>9.1775599128540311</v>
      </c>
      <c r="M46" s="74">
        <v>10.144335511982572</v>
      </c>
      <c r="N46" s="74">
        <v>11.470588235294118</v>
      </c>
      <c r="O46" s="74">
        <v>1.4814814814814816</v>
      </c>
      <c r="P46" s="74">
        <v>0</v>
      </c>
      <c r="Q46" s="74">
        <v>6.6666666666666679</v>
      </c>
      <c r="R46" s="76">
        <v>3.7037037037037033</v>
      </c>
      <c r="S46" s="75">
        <v>8.1481481481481488</v>
      </c>
      <c r="T46" s="75">
        <v>5.9259259259259265</v>
      </c>
      <c r="U46" s="75">
        <v>4.4444444444444446</v>
      </c>
      <c r="V46" s="75">
        <v>2.2222222222222223</v>
      </c>
      <c r="W46" s="75">
        <v>0.74074074074074081</v>
      </c>
      <c r="X46" s="74">
        <v>19.25925925925926</v>
      </c>
      <c r="Y46" s="74">
        <v>14.074074074074074</v>
      </c>
      <c r="Z46" s="74">
        <v>7.4074074074074083</v>
      </c>
      <c r="AA46" s="74">
        <v>5.9259259259259265</v>
      </c>
      <c r="AB46" s="74">
        <v>6.666666666666667</v>
      </c>
      <c r="AC46" s="74">
        <v>14.074074074074074</v>
      </c>
      <c r="AD46" s="74">
        <v>0</v>
      </c>
      <c r="AE46" s="74">
        <v>0.74074074074074081</v>
      </c>
      <c r="AF46" s="67">
        <v>0</v>
      </c>
      <c r="AG46" s="67">
        <v>0</v>
      </c>
      <c r="AH46" s="67">
        <v>2.2222222222222223</v>
      </c>
      <c r="AI46" s="67">
        <v>4.4444444444444446</v>
      </c>
      <c r="AJ46" s="67">
        <v>0</v>
      </c>
      <c r="AK46" s="67">
        <v>0</v>
      </c>
      <c r="AL46" s="67">
        <v>0</v>
      </c>
      <c r="AM46" s="67">
        <v>33.333333333333329</v>
      </c>
      <c r="AN46" s="67">
        <v>13.333333333333334</v>
      </c>
      <c r="AO46" s="67">
        <v>4.4444444444444446</v>
      </c>
      <c r="AP46" s="67">
        <v>15.555555555555555</v>
      </c>
      <c r="AQ46" s="67">
        <v>4.4444444444444446</v>
      </c>
      <c r="AR46" s="67">
        <v>22.222222222222221</v>
      </c>
      <c r="AS46" s="67">
        <v>0</v>
      </c>
      <c r="AT46" s="67">
        <v>0</v>
      </c>
      <c r="AV46" s="244"/>
      <c r="AW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93"/>
    </row>
    <row r="47" spans="1:59" ht="15">
      <c r="A47" s="54">
        <v>43070</v>
      </c>
      <c r="B47" s="74">
        <v>16.525252525252522</v>
      </c>
      <c r="C47" s="77">
        <v>2.2222222222222223</v>
      </c>
      <c r="D47" s="77">
        <v>5.8181818181818192</v>
      </c>
      <c r="E47" s="77">
        <v>8.7070707070707076</v>
      </c>
      <c r="F47" s="77">
        <v>6.4444444444444446</v>
      </c>
      <c r="G47" s="77">
        <v>5.1111111111111116</v>
      </c>
      <c r="H47" s="76">
        <v>0</v>
      </c>
      <c r="I47" s="74">
        <v>19.595959595959599</v>
      </c>
      <c r="J47" s="74">
        <v>4.0404040404040407</v>
      </c>
      <c r="K47" s="74">
        <v>0</v>
      </c>
      <c r="L47" s="74">
        <v>11.81818181818182</v>
      </c>
      <c r="M47" s="74">
        <v>8.3838383838383859</v>
      </c>
      <c r="N47" s="74">
        <v>11.333333333333334</v>
      </c>
      <c r="O47" s="74">
        <v>0</v>
      </c>
      <c r="P47" s="74">
        <v>0</v>
      </c>
      <c r="Q47" s="74">
        <v>1.9047619047619047</v>
      </c>
      <c r="R47" s="76">
        <v>4.7619047619047619</v>
      </c>
      <c r="S47" s="75">
        <v>3.8095238095238098</v>
      </c>
      <c r="T47" s="75">
        <v>1.9047619047619047</v>
      </c>
      <c r="U47" s="75">
        <v>0.95238095238095233</v>
      </c>
      <c r="V47" s="75">
        <v>3.8095238095238093</v>
      </c>
      <c r="W47" s="75">
        <v>0</v>
      </c>
      <c r="X47" s="74">
        <v>25.714285714285712</v>
      </c>
      <c r="Y47" s="74">
        <v>13.333333333333334</v>
      </c>
      <c r="Z47" s="74">
        <v>6.6666666666666652</v>
      </c>
      <c r="AA47" s="74">
        <v>6.666666666666667</v>
      </c>
      <c r="AB47" s="74">
        <v>8.5714285714285712</v>
      </c>
      <c r="AC47" s="74">
        <v>20</v>
      </c>
      <c r="AD47" s="74">
        <v>0</v>
      </c>
      <c r="AE47" s="74">
        <v>1.9047619047619047</v>
      </c>
      <c r="AF47" s="67">
        <v>0</v>
      </c>
      <c r="AG47" s="67">
        <v>0</v>
      </c>
      <c r="AH47" s="67">
        <v>0</v>
      </c>
      <c r="AI47" s="67">
        <v>1.6666666666666667</v>
      </c>
      <c r="AJ47" s="67">
        <v>1.6666666666666667</v>
      </c>
      <c r="AK47" s="67">
        <v>0</v>
      </c>
      <c r="AL47" s="67">
        <v>0</v>
      </c>
      <c r="AM47" s="67">
        <v>31.666666666666664</v>
      </c>
      <c r="AN47" s="67">
        <v>13.333333333333334</v>
      </c>
      <c r="AO47" s="67">
        <v>5</v>
      </c>
      <c r="AP47" s="67">
        <v>23.333333333333332</v>
      </c>
      <c r="AQ47" s="67">
        <v>6.666666666666667</v>
      </c>
      <c r="AR47" s="67">
        <v>16.666666666666668</v>
      </c>
      <c r="AS47" s="67">
        <v>0</v>
      </c>
      <c r="AT47" s="67">
        <v>0</v>
      </c>
      <c r="AV47" s="244"/>
      <c r="AW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93"/>
    </row>
    <row r="48" spans="1:59" ht="15">
      <c r="A48" s="54">
        <v>43160</v>
      </c>
      <c r="B48" s="74">
        <v>12.769607843137255</v>
      </c>
      <c r="C48" s="77">
        <v>0</v>
      </c>
      <c r="D48" s="77">
        <v>2.4575163398692812</v>
      </c>
      <c r="E48" s="77">
        <v>12.019607843137255</v>
      </c>
      <c r="F48" s="77">
        <v>5.0277777777777786</v>
      </c>
      <c r="G48" s="77">
        <v>7.034313725490196</v>
      </c>
      <c r="H48" s="76">
        <v>5</v>
      </c>
      <c r="I48" s="74">
        <v>13.630718954248364</v>
      </c>
      <c r="J48" s="74">
        <v>14.513071895424837</v>
      </c>
      <c r="K48" s="74">
        <v>1.25</v>
      </c>
      <c r="L48" s="74">
        <v>4.6111111111111116</v>
      </c>
      <c r="M48" s="74">
        <v>5.0130718954248366</v>
      </c>
      <c r="N48" s="74">
        <v>16.673202614379086</v>
      </c>
      <c r="O48" s="74">
        <v>0</v>
      </c>
      <c r="P48" s="74">
        <v>0</v>
      </c>
      <c r="Q48" s="74">
        <v>9.6296296296296298</v>
      </c>
      <c r="R48" s="76">
        <v>4.4444444444444438</v>
      </c>
      <c r="S48" s="75">
        <v>8.1481481481481488</v>
      </c>
      <c r="T48" s="75">
        <v>7.4074074074074083</v>
      </c>
      <c r="U48" s="75">
        <v>4.4444444444444446</v>
      </c>
      <c r="V48" s="75">
        <v>4.4444444444444446</v>
      </c>
      <c r="W48" s="75">
        <v>0.74074074074074081</v>
      </c>
      <c r="X48" s="74">
        <v>17.777777777777779</v>
      </c>
      <c r="Y48" s="74">
        <v>7.4074074074074083</v>
      </c>
      <c r="Z48" s="74">
        <v>2.9629629629629632</v>
      </c>
      <c r="AA48" s="74">
        <v>5.185185185185186</v>
      </c>
      <c r="AB48" s="74">
        <v>7.4074074074074066</v>
      </c>
      <c r="AC48" s="74">
        <v>14.074074074074074</v>
      </c>
      <c r="AD48" s="74">
        <v>5.1851851851851851</v>
      </c>
      <c r="AE48" s="74">
        <v>0.74074074074074081</v>
      </c>
      <c r="AF48" s="67">
        <v>0</v>
      </c>
      <c r="AG48" s="67">
        <v>0</v>
      </c>
      <c r="AH48" s="67">
        <v>5</v>
      </c>
      <c r="AI48" s="67">
        <v>0</v>
      </c>
      <c r="AJ48" s="67">
        <v>1.6666666666666667</v>
      </c>
      <c r="AK48" s="67">
        <v>0</v>
      </c>
      <c r="AL48" s="67">
        <v>0</v>
      </c>
      <c r="AM48" s="67">
        <v>31.666666666666664</v>
      </c>
      <c r="AN48" s="67">
        <v>15</v>
      </c>
      <c r="AO48" s="67">
        <v>8.3333333333333339</v>
      </c>
      <c r="AP48" s="67">
        <v>16.666666666666664</v>
      </c>
      <c r="AQ48" s="67">
        <v>3.3333333333333335</v>
      </c>
      <c r="AR48" s="67">
        <v>16.666666666666664</v>
      </c>
      <c r="AS48" s="67">
        <v>0</v>
      </c>
      <c r="AT48" s="67">
        <v>1.6666666666666667</v>
      </c>
      <c r="AV48" s="244"/>
      <c r="AW48" s="244"/>
      <c r="AX48" s="244"/>
      <c r="AY48" s="244"/>
      <c r="AZ48" s="244"/>
      <c r="BA48" s="244"/>
      <c r="BB48" s="244"/>
      <c r="BC48" s="244"/>
      <c r="BD48" s="244"/>
      <c r="BE48" s="244"/>
      <c r="BF48" s="244"/>
    </row>
    <row r="49" spans="1:102" ht="15" customHeight="1">
      <c r="A49" s="54">
        <v>43252</v>
      </c>
      <c r="B49" s="22">
        <v>10.909090909090908</v>
      </c>
      <c r="C49" s="22">
        <v>0.60606060606060608</v>
      </c>
      <c r="D49" s="22">
        <v>1.2121212121212122</v>
      </c>
      <c r="E49" s="22">
        <v>10.303030303030303</v>
      </c>
      <c r="F49" s="22">
        <v>3.6363636363636362</v>
      </c>
      <c r="G49" s="22">
        <v>4.8484848484848495</v>
      </c>
      <c r="H49" s="22">
        <v>2.4242424242424243</v>
      </c>
      <c r="I49" s="22">
        <v>22.424242424242426</v>
      </c>
      <c r="J49" s="22">
        <v>10.909090909090908</v>
      </c>
      <c r="K49" s="22">
        <v>1.8181818181818181</v>
      </c>
      <c r="L49" s="22">
        <v>9.6969696969696972</v>
      </c>
      <c r="M49" s="22">
        <v>5.454545454545455</v>
      </c>
      <c r="N49" s="22">
        <v>13.939393939393941</v>
      </c>
      <c r="O49" s="22">
        <v>0</v>
      </c>
      <c r="P49" s="22">
        <v>1.8181818181818183</v>
      </c>
      <c r="Q49" s="22">
        <v>7.5</v>
      </c>
      <c r="R49" s="22">
        <v>4.1666666666666661</v>
      </c>
      <c r="S49" s="22">
        <v>7.5</v>
      </c>
      <c r="T49" s="22">
        <v>4.1666666666666661</v>
      </c>
      <c r="U49" s="22">
        <v>5.833333333333333</v>
      </c>
      <c r="V49" s="22">
        <v>4.1666666666666661</v>
      </c>
      <c r="W49" s="22">
        <v>0</v>
      </c>
      <c r="X49" s="22">
        <v>24.166666666666664</v>
      </c>
      <c r="Y49" s="22">
        <v>9.1666666666666679</v>
      </c>
      <c r="Z49" s="22">
        <v>4.166666666666667</v>
      </c>
      <c r="AA49" s="22">
        <v>6.666666666666667</v>
      </c>
      <c r="AB49" s="22">
        <v>6.666666666666667</v>
      </c>
      <c r="AC49" s="22">
        <v>15</v>
      </c>
      <c r="AD49" s="22">
        <v>0.83333333333333337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1.6666666666666667</v>
      </c>
      <c r="AK49" s="22">
        <v>0</v>
      </c>
      <c r="AL49" s="22">
        <v>1.6666666666666667</v>
      </c>
      <c r="AM49" s="22">
        <v>31.666666666666664</v>
      </c>
      <c r="AN49" s="22">
        <v>13.333333333333334</v>
      </c>
      <c r="AO49" s="22">
        <v>3.3333333333333335</v>
      </c>
      <c r="AP49" s="22">
        <v>23.333333333333332</v>
      </c>
      <c r="AQ49" s="22">
        <v>5</v>
      </c>
      <c r="AR49" s="22">
        <v>18.333333333333336</v>
      </c>
      <c r="AS49" s="22">
        <v>0</v>
      </c>
      <c r="AT49" s="22">
        <v>1.6666666666666667</v>
      </c>
      <c r="AV49" s="244"/>
      <c r="AW49" s="244"/>
      <c r="AX49" s="244"/>
      <c r="AY49" s="244"/>
      <c r="AZ49" s="244"/>
      <c r="BA49" s="244"/>
      <c r="BB49" s="244"/>
      <c r="BC49" s="244"/>
      <c r="BD49" s="244"/>
      <c r="BE49" s="244"/>
      <c r="BF49" s="244"/>
    </row>
    <row r="50" spans="1:102" ht="15">
      <c r="A50" s="54">
        <v>43344</v>
      </c>
      <c r="B50" s="22">
        <v>9.3589743589743595</v>
      </c>
      <c r="C50" s="22">
        <v>1.9047619047619047</v>
      </c>
      <c r="D50" s="22">
        <v>1.5384615384615385</v>
      </c>
      <c r="E50" s="22">
        <v>4.1452991452991448</v>
      </c>
      <c r="F50" s="22">
        <v>2.9304029304029302</v>
      </c>
      <c r="G50" s="22">
        <v>7.2222222222222214</v>
      </c>
      <c r="H50" s="22">
        <v>2.6068376068376069</v>
      </c>
      <c r="I50" s="22">
        <v>18.504273504273506</v>
      </c>
      <c r="J50" s="22">
        <v>17.551892551892553</v>
      </c>
      <c r="K50" s="22">
        <v>1.5384615384615385</v>
      </c>
      <c r="L50" s="22">
        <v>10.738705738705738</v>
      </c>
      <c r="M50" s="22">
        <v>8.101343101343101</v>
      </c>
      <c r="N50" s="22">
        <v>13.302808302808304</v>
      </c>
      <c r="O50" s="22">
        <v>0.55555555555555558</v>
      </c>
      <c r="P50" s="22">
        <v>0</v>
      </c>
      <c r="Q50" s="22">
        <v>4.8148148148148149</v>
      </c>
      <c r="R50" s="22">
        <v>0</v>
      </c>
      <c r="S50" s="22">
        <v>5.6481481481481479</v>
      </c>
      <c r="T50" s="22">
        <v>4.6296296296296298</v>
      </c>
      <c r="U50" s="22">
        <v>1.6666666666666667</v>
      </c>
      <c r="V50" s="22">
        <v>6.6666666666666679</v>
      </c>
      <c r="W50" s="22">
        <v>0</v>
      </c>
      <c r="X50" s="22">
        <v>23.703703703703702</v>
      </c>
      <c r="Y50" s="22">
        <v>13.333333333333334</v>
      </c>
      <c r="Z50" s="22">
        <v>3.0555555555555558</v>
      </c>
      <c r="AA50" s="22">
        <v>7.0370370370370363</v>
      </c>
      <c r="AB50" s="22">
        <v>11.481481481481481</v>
      </c>
      <c r="AC50" s="22">
        <v>14.629629629629632</v>
      </c>
      <c r="AD50" s="22">
        <v>0</v>
      </c>
      <c r="AE50" s="22">
        <v>3.3333333333333335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1.6666666666666667</v>
      </c>
      <c r="AM50" s="22">
        <v>30</v>
      </c>
      <c r="AN50" s="22">
        <v>13.333333333333334</v>
      </c>
      <c r="AO50" s="22">
        <v>6.666666666666667</v>
      </c>
      <c r="AP50" s="22">
        <v>20</v>
      </c>
      <c r="AQ50" s="22">
        <v>0</v>
      </c>
      <c r="AR50" s="22">
        <v>15</v>
      </c>
      <c r="AS50" s="22">
        <v>0</v>
      </c>
      <c r="AT50" s="22">
        <v>13.333333333333334</v>
      </c>
      <c r="AV50" s="244"/>
      <c r="AW50" s="244"/>
      <c r="AX50" s="244"/>
      <c r="AY50" s="244"/>
      <c r="AZ50" s="244"/>
      <c r="BA50" s="244"/>
      <c r="BB50" s="244"/>
      <c r="BC50" s="244"/>
      <c r="BD50" s="244"/>
      <c r="BE50" s="244"/>
      <c r="BF50" s="244"/>
    </row>
    <row r="51" spans="1:102" ht="15">
      <c r="A51" s="54">
        <v>43435</v>
      </c>
      <c r="B51" s="22">
        <v>12.5</v>
      </c>
      <c r="C51" s="22">
        <v>1.6666666666666667</v>
      </c>
      <c r="D51" s="22">
        <v>2.0833333333333335</v>
      </c>
      <c r="E51" s="22">
        <v>7.5</v>
      </c>
      <c r="F51" s="22">
        <v>5</v>
      </c>
      <c r="G51" s="22">
        <v>4.1666666666666661</v>
      </c>
      <c r="H51" s="22">
        <v>1.6666666666666667</v>
      </c>
      <c r="I51" s="22">
        <v>22.083333333333332</v>
      </c>
      <c r="J51" s="22">
        <v>14.166666666666666</v>
      </c>
      <c r="K51" s="22">
        <v>3.3333333333333335</v>
      </c>
      <c r="L51" s="22">
        <v>7.5000000000000009</v>
      </c>
      <c r="M51" s="22">
        <v>6.25</v>
      </c>
      <c r="N51" s="22">
        <v>9.1666666666666679</v>
      </c>
      <c r="O51" s="22">
        <v>0.41666666666666669</v>
      </c>
      <c r="P51" s="22">
        <v>2.5</v>
      </c>
      <c r="Q51" s="22">
        <v>4.1666666666666661</v>
      </c>
      <c r="R51" s="22">
        <v>4.1666666666666661</v>
      </c>
      <c r="S51" s="22">
        <v>7.5</v>
      </c>
      <c r="T51" s="22">
        <v>5.833333333333333</v>
      </c>
      <c r="U51" s="22">
        <v>0.83333333333333337</v>
      </c>
      <c r="V51" s="22">
        <v>6.666666666666667</v>
      </c>
      <c r="W51" s="22">
        <v>0</v>
      </c>
      <c r="X51" s="22">
        <v>19.166666666666664</v>
      </c>
      <c r="Y51" s="22">
        <v>13.333333333333334</v>
      </c>
      <c r="Z51" s="22">
        <v>4.166666666666667</v>
      </c>
      <c r="AA51" s="22">
        <v>3.3333333333333335</v>
      </c>
      <c r="AB51" s="22">
        <v>10.833333333333334</v>
      </c>
      <c r="AC51" s="22">
        <v>16.666666666666668</v>
      </c>
      <c r="AD51" s="22">
        <v>2.5</v>
      </c>
      <c r="AE51" s="22">
        <v>0.83333333333333337</v>
      </c>
      <c r="AF51" s="22">
        <v>0</v>
      </c>
      <c r="AG51" s="22">
        <v>0</v>
      </c>
      <c r="AH51" s="22">
        <v>1.6666666666666667</v>
      </c>
      <c r="AI51" s="22">
        <v>8.3333333333333339</v>
      </c>
      <c r="AJ51" s="22">
        <v>0</v>
      </c>
      <c r="AK51" s="22">
        <v>0</v>
      </c>
      <c r="AL51" s="22">
        <v>0</v>
      </c>
      <c r="AM51" s="22">
        <v>26.666666666666668</v>
      </c>
      <c r="AN51" s="22">
        <v>15</v>
      </c>
      <c r="AO51" s="22">
        <v>6.666666666666667</v>
      </c>
      <c r="AP51" s="22">
        <v>25</v>
      </c>
      <c r="AQ51" s="22">
        <v>0</v>
      </c>
      <c r="AR51" s="22">
        <v>16.666666666666668</v>
      </c>
      <c r="AS51" s="22">
        <v>0</v>
      </c>
      <c r="AT51" s="22">
        <v>0</v>
      </c>
      <c r="AV51" s="244"/>
      <c r="AW51" s="244"/>
      <c r="AX51" s="244"/>
      <c r="AY51" s="244"/>
      <c r="AZ51" s="244"/>
      <c r="BA51" s="244"/>
      <c r="BB51" s="244"/>
      <c r="BC51" s="244"/>
      <c r="BD51" s="244"/>
      <c r="BE51" s="244"/>
      <c r="BF51" s="244"/>
    </row>
    <row r="52" spans="1:102" ht="15">
      <c r="A52" s="54">
        <v>43525</v>
      </c>
      <c r="B52" s="22">
        <v>10.48529411764706</v>
      </c>
      <c r="C52" s="22">
        <v>0</v>
      </c>
      <c r="D52" s="22">
        <v>3.3186274509803924</v>
      </c>
      <c r="E52" s="22">
        <v>9.235294117647058</v>
      </c>
      <c r="F52" s="22">
        <v>1.2009803921568627</v>
      </c>
      <c r="G52" s="22">
        <v>5.2696078431372539</v>
      </c>
      <c r="H52" s="22">
        <v>5.1176470588235299</v>
      </c>
      <c r="I52" s="22">
        <v>19.117647058823529</v>
      </c>
      <c r="J52" s="22">
        <v>15.102941176470589</v>
      </c>
      <c r="K52" s="22">
        <v>0.78431372549019607</v>
      </c>
      <c r="L52" s="22">
        <v>8.0833333333333339</v>
      </c>
      <c r="M52" s="22">
        <v>7.4509803921568629</v>
      </c>
      <c r="N52" s="22">
        <v>12.166666666666666</v>
      </c>
      <c r="O52" s="22">
        <v>0</v>
      </c>
      <c r="P52" s="22">
        <v>2.666666666666667</v>
      </c>
      <c r="Q52" s="22">
        <v>6.666666666666667</v>
      </c>
      <c r="R52" s="22">
        <v>4.1666666666666661</v>
      </c>
      <c r="S52" s="22">
        <v>4.1666666666666661</v>
      </c>
      <c r="T52" s="22">
        <v>10</v>
      </c>
      <c r="U52" s="22">
        <v>1.6666666666666667</v>
      </c>
      <c r="V52" s="22">
        <v>4.166666666666667</v>
      </c>
      <c r="W52" s="22">
        <v>0.83333333333333337</v>
      </c>
      <c r="X52" s="22">
        <v>23.333333333333332</v>
      </c>
      <c r="Y52" s="22">
        <v>15.000000000000002</v>
      </c>
      <c r="Z52" s="22">
        <v>5.833333333333333</v>
      </c>
      <c r="AA52" s="22">
        <v>5.833333333333333</v>
      </c>
      <c r="AB52" s="22">
        <v>5</v>
      </c>
      <c r="AC52" s="22">
        <v>13.333333333333334</v>
      </c>
      <c r="AD52" s="22">
        <v>0</v>
      </c>
      <c r="AE52" s="22">
        <v>0</v>
      </c>
      <c r="AF52" s="22">
        <v>1.3333333333333333</v>
      </c>
      <c r="AG52" s="22">
        <v>0</v>
      </c>
      <c r="AH52" s="22">
        <v>0</v>
      </c>
      <c r="AI52" s="22">
        <v>2.6666666666666665</v>
      </c>
      <c r="AJ52" s="22">
        <v>0</v>
      </c>
      <c r="AK52" s="22">
        <v>0</v>
      </c>
      <c r="AL52" s="22">
        <v>1.3333333333333333</v>
      </c>
      <c r="AM52" s="22">
        <v>29.333333333333332</v>
      </c>
      <c r="AN52" s="22">
        <v>14.666666666666666</v>
      </c>
      <c r="AO52" s="22">
        <v>2.6666666666666665</v>
      </c>
      <c r="AP52" s="22">
        <v>24</v>
      </c>
      <c r="AQ52" s="22">
        <v>2.6666666666666665</v>
      </c>
      <c r="AR52" s="22">
        <v>17.333333333333332</v>
      </c>
      <c r="AS52" s="22">
        <v>0</v>
      </c>
      <c r="AT52" s="22">
        <v>4</v>
      </c>
      <c r="AV52" s="244"/>
      <c r="AW52" s="244"/>
      <c r="AX52" s="244"/>
      <c r="AY52" s="244"/>
      <c r="AZ52" s="244"/>
      <c r="BA52" s="244"/>
      <c r="BB52" s="244"/>
      <c r="BC52" s="244"/>
      <c r="BD52" s="244"/>
      <c r="BE52" s="244"/>
      <c r="BF52" s="244"/>
    </row>
    <row r="53" spans="1:102" ht="15">
      <c r="A53" s="54">
        <v>43617</v>
      </c>
      <c r="B53" s="22">
        <v>9.4047619047619051</v>
      </c>
      <c r="C53" s="22">
        <v>2.253968253968254</v>
      </c>
      <c r="D53" s="22">
        <v>5.6984126984126986</v>
      </c>
      <c r="E53" s="22">
        <v>6.2222222222222223</v>
      </c>
      <c r="F53" s="22">
        <v>4.3968253968253972</v>
      </c>
      <c r="G53" s="22">
        <v>4.666666666666667</v>
      </c>
      <c r="H53" s="22">
        <v>3.5555555555555554</v>
      </c>
      <c r="I53" s="22">
        <v>21.642857142857146</v>
      </c>
      <c r="J53" s="22">
        <v>8.3412698412698418</v>
      </c>
      <c r="K53" s="22">
        <v>0.47619047619047616</v>
      </c>
      <c r="L53" s="22">
        <v>6.6984126984126977</v>
      </c>
      <c r="M53" s="22">
        <v>7.0555555555555562</v>
      </c>
      <c r="N53" s="22">
        <v>15.111111111111111</v>
      </c>
      <c r="O53" s="22">
        <v>1.3333333333333335</v>
      </c>
      <c r="P53" s="22">
        <v>3.1428571428571432</v>
      </c>
      <c r="Q53" s="22">
        <v>4.7619047619047619</v>
      </c>
      <c r="R53" s="22">
        <v>5.7142857142857144</v>
      </c>
      <c r="S53" s="22">
        <v>5.7142857142857135</v>
      </c>
      <c r="T53" s="22">
        <v>5.7142857142857144</v>
      </c>
      <c r="U53" s="22">
        <v>4.7619047619047619</v>
      </c>
      <c r="V53" s="22">
        <v>0.95238095238095233</v>
      </c>
      <c r="W53" s="22">
        <v>0</v>
      </c>
      <c r="X53" s="22">
        <v>21.904761904761905</v>
      </c>
      <c r="Y53" s="22">
        <v>17.142857142857142</v>
      </c>
      <c r="Z53" s="22">
        <v>5.7142857142857144</v>
      </c>
      <c r="AA53" s="22">
        <v>3.8095238095238093</v>
      </c>
      <c r="AB53" s="22">
        <v>6.666666666666667</v>
      </c>
      <c r="AC53" s="22">
        <v>14.285714285714285</v>
      </c>
      <c r="AD53" s="22">
        <v>0</v>
      </c>
      <c r="AE53" s="22">
        <v>2.8571428571428572</v>
      </c>
      <c r="AF53" s="22">
        <v>0</v>
      </c>
      <c r="AG53" s="22">
        <v>0</v>
      </c>
      <c r="AH53" s="22">
        <v>0</v>
      </c>
      <c r="AI53" s="22">
        <v>2.6666666666666665</v>
      </c>
      <c r="AJ53" s="22">
        <v>0</v>
      </c>
      <c r="AK53" s="22">
        <v>0</v>
      </c>
      <c r="AL53" s="22">
        <v>0</v>
      </c>
      <c r="AM53" s="22">
        <v>28.000000000000004</v>
      </c>
      <c r="AN53" s="22">
        <v>14.666666666666666</v>
      </c>
      <c r="AO53" s="22">
        <v>2.6666666666666665</v>
      </c>
      <c r="AP53" s="22">
        <v>22.666666666666668</v>
      </c>
      <c r="AQ53" s="22">
        <v>5.333333333333333</v>
      </c>
      <c r="AR53" s="22">
        <v>20</v>
      </c>
      <c r="AS53" s="22">
        <v>0</v>
      </c>
      <c r="AT53" s="22">
        <v>4</v>
      </c>
      <c r="AV53" s="244"/>
      <c r="AW53" s="244"/>
      <c r="AX53" s="244"/>
      <c r="AY53" s="244"/>
      <c r="AZ53" s="244"/>
      <c r="BA53" s="244"/>
      <c r="BB53" s="244"/>
      <c r="BC53" s="244"/>
      <c r="BD53" s="244"/>
      <c r="BE53" s="244"/>
      <c r="BF53" s="244"/>
    </row>
    <row r="54" spans="1:102" ht="15">
      <c r="A54" s="54">
        <v>43709</v>
      </c>
      <c r="B54" s="22">
        <v>16.666666666666664</v>
      </c>
      <c r="C54" s="22">
        <v>1.9047619047619047</v>
      </c>
      <c r="D54" s="22">
        <v>2.3809523809523809</v>
      </c>
      <c r="E54" s="22">
        <v>10.476190476190476</v>
      </c>
      <c r="F54" s="22">
        <v>3.3333333333333335</v>
      </c>
      <c r="G54" s="22">
        <v>6.666666666666667</v>
      </c>
      <c r="H54" s="22">
        <v>0.95238095238095233</v>
      </c>
      <c r="I54" s="22">
        <v>21.428571428571431</v>
      </c>
      <c r="J54" s="22">
        <v>12.38095238095238</v>
      </c>
      <c r="K54" s="22">
        <v>0.47619047619047616</v>
      </c>
      <c r="L54" s="22">
        <v>4.7619047619047619</v>
      </c>
      <c r="M54" s="22">
        <v>6.1904761904761898</v>
      </c>
      <c r="N54" s="22">
        <v>10.476190476190474</v>
      </c>
      <c r="O54" s="22">
        <v>0.47619047619047616</v>
      </c>
      <c r="P54" s="22">
        <v>1.4285714285714286</v>
      </c>
      <c r="Q54" s="22">
        <v>7.5000000000000009</v>
      </c>
      <c r="R54" s="22">
        <v>2.5</v>
      </c>
      <c r="S54" s="22">
        <v>5</v>
      </c>
      <c r="T54" s="22">
        <v>5</v>
      </c>
      <c r="U54" s="22">
        <v>5</v>
      </c>
      <c r="V54" s="22">
        <v>2.5</v>
      </c>
      <c r="W54" s="22">
        <v>0</v>
      </c>
      <c r="X54" s="22">
        <v>25.833333333333336</v>
      </c>
      <c r="Y54" s="22">
        <v>18.333333333333332</v>
      </c>
      <c r="Z54" s="22">
        <v>5</v>
      </c>
      <c r="AA54" s="22">
        <v>7.5</v>
      </c>
      <c r="AB54" s="22">
        <v>3.3333333333333335</v>
      </c>
      <c r="AC54" s="22">
        <v>12.5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1.6666666666666667</v>
      </c>
      <c r="AJ54" s="22">
        <v>0</v>
      </c>
      <c r="AK54" s="22">
        <v>0</v>
      </c>
      <c r="AL54" s="22">
        <v>0</v>
      </c>
      <c r="AM54" s="22">
        <v>31.666666666666664</v>
      </c>
      <c r="AN54" s="22">
        <v>21.666666666666668</v>
      </c>
      <c r="AO54" s="22">
        <v>1.6666666666666667</v>
      </c>
      <c r="AP54" s="22">
        <v>21.666666666666668</v>
      </c>
      <c r="AQ54" s="22">
        <v>5</v>
      </c>
      <c r="AR54" s="22">
        <v>16.666666666666664</v>
      </c>
      <c r="AS54" s="22">
        <v>0</v>
      </c>
      <c r="AT54" s="22">
        <v>0</v>
      </c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</row>
    <row r="55" spans="1:102" ht="15">
      <c r="A55" s="54">
        <v>43800</v>
      </c>
      <c r="B55" s="22">
        <v>11.6666666666667</v>
      </c>
      <c r="C55" s="22">
        <v>0</v>
      </c>
      <c r="D55" s="22">
        <v>2.7777777777777799</v>
      </c>
      <c r="E55" s="22">
        <v>7.2222222222222205</v>
      </c>
      <c r="F55" s="22">
        <v>3.3333333333333299</v>
      </c>
      <c r="G55" s="22">
        <v>5.5555555555555598</v>
      </c>
      <c r="H55" s="22">
        <v>2.2222222222222197</v>
      </c>
      <c r="I55" s="22">
        <v>26.6666666666667</v>
      </c>
      <c r="J55" s="22">
        <v>12.7777777777778</v>
      </c>
      <c r="K55" s="22">
        <v>1.6666666666666701</v>
      </c>
      <c r="L55" s="22">
        <v>5.5555555555555598</v>
      </c>
      <c r="M55" s="22">
        <v>2.7777777777777799</v>
      </c>
      <c r="N55" s="22">
        <v>15</v>
      </c>
      <c r="O55" s="22">
        <v>0</v>
      </c>
      <c r="P55" s="22">
        <v>2.7777777777777799</v>
      </c>
      <c r="Q55" s="22">
        <v>8.8888888888888911</v>
      </c>
      <c r="R55" s="22">
        <v>0</v>
      </c>
      <c r="S55" s="22">
        <v>7.7777777777777803</v>
      </c>
      <c r="T55" s="22">
        <v>11.1111111111111</v>
      </c>
      <c r="U55" s="22">
        <v>4.4444444444444393</v>
      </c>
      <c r="V55" s="22">
        <v>0</v>
      </c>
      <c r="W55" s="22">
        <v>0</v>
      </c>
      <c r="X55" s="22">
        <v>25.5555555555556</v>
      </c>
      <c r="Y55" s="22">
        <v>12.2222222222222</v>
      </c>
      <c r="Z55" s="22">
        <v>0</v>
      </c>
      <c r="AA55" s="22">
        <v>11.1111111111111</v>
      </c>
      <c r="AB55" s="22">
        <v>2.2222222222222197</v>
      </c>
      <c r="AC55" s="22">
        <v>15.5555555555556</v>
      </c>
      <c r="AD55" s="22">
        <v>1.1111111111111098</v>
      </c>
      <c r="AE55" s="22">
        <v>0</v>
      </c>
      <c r="AF55" s="22">
        <v>5</v>
      </c>
      <c r="AG55" s="22">
        <v>0</v>
      </c>
      <c r="AH55" s="22">
        <v>0</v>
      </c>
      <c r="AI55" s="22">
        <v>3.3333333333333299</v>
      </c>
      <c r="AJ55" s="22">
        <v>0</v>
      </c>
      <c r="AK55" s="22">
        <v>0</v>
      </c>
      <c r="AL55" s="22">
        <v>1.6666666666666701</v>
      </c>
      <c r="AM55" s="22">
        <v>31.6666666666667</v>
      </c>
      <c r="AN55" s="22">
        <v>16.6666666666667</v>
      </c>
      <c r="AO55" s="22">
        <v>5</v>
      </c>
      <c r="AP55" s="22">
        <v>11.6666666666667</v>
      </c>
      <c r="AQ55" s="22">
        <v>1.6666666666666701</v>
      </c>
      <c r="AR55" s="22">
        <v>23.3333333333333</v>
      </c>
      <c r="AS55" s="22">
        <v>0</v>
      </c>
      <c r="AT55" s="22">
        <v>0</v>
      </c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</row>
    <row r="56" spans="1:102" ht="15">
      <c r="A56" s="54">
        <v>43891</v>
      </c>
      <c r="B56" s="22">
        <v>0</v>
      </c>
      <c r="C56" s="22">
        <v>4</v>
      </c>
      <c r="D56" s="22">
        <v>5.7777777777777803</v>
      </c>
      <c r="E56" s="22">
        <v>4.4444444444444393</v>
      </c>
      <c r="F56" s="22">
        <v>0</v>
      </c>
      <c r="G56" s="22">
        <v>7.1111111111111098</v>
      </c>
      <c r="H56" s="22">
        <v>6.2222222222222197</v>
      </c>
      <c r="I56" s="22">
        <v>16.8888888888889</v>
      </c>
      <c r="J56" s="22">
        <v>14.6666666666667</v>
      </c>
      <c r="K56" s="22">
        <v>5.7777777777777803</v>
      </c>
      <c r="L56" s="22">
        <v>7.1111111111111098</v>
      </c>
      <c r="M56" s="22">
        <v>5.7777777777777803</v>
      </c>
      <c r="N56" s="22">
        <v>18.2222222222222</v>
      </c>
      <c r="O56" s="22">
        <v>0</v>
      </c>
      <c r="P56" s="22">
        <v>4</v>
      </c>
      <c r="Q56" s="22">
        <v>0</v>
      </c>
      <c r="R56" s="22">
        <v>4.92063492063492</v>
      </c>
      <c r="S56" s="22">
        <v>13.055555555555602</v>
      </c>
      <c r="T56" s="22">
        <v>3.8095238095238098</v>
      </c>
      <c r="U56" s="22">
        <v>0</v>
      </c>
      <c r="V56" s="22">
        <v>5.71428571428571</v>
      </c>
      <c r="W56" s="22">
        <v>0</v>
      </c>
      <c r="X56" s="22">
        <v>21.9444444444444</v>
      </c>
      <c r="Y56" s="22">
        <v>16.1904761904762</v>
      </c>
      <c r="Z56" s="22">
        <v>3.0158730158730203</v>
      </c>
      <c r="AA56" s="22">
        <v>6.6666666666666696</v>
      </c>
      <c r="AB56" s="22">
        <v>9.0873015873015905</v>
      </c>
      <c r="AC56" s="22">
        <v>13.6904761904762</v>
      </c>
      <c r="AD56" s="22">
        <v>1.9047619047619</v>
      </c>
      <c r="AE56" s="22">
        <v>0</v>
      </c>
      <c r="AF56" s="22">
        <v>0</v>
      </c>
      <c r="AG56" s="22">
        <v>0</v>
      </c>
      <c r="AH56" s="22">
        <v>0</v>
      </c>
      <c r="AI56" s="22">
        <v>6.6666666666666696</v>
      </c>
      <c r="AJ56" s="22">
        <v>0</v>
      </c>
      <c r="AK56" s="22">
        <v>0</v>
      </c>
      <c r="AL56" s="22">
        <v>10</v>
      </c>
      <c r="AM56" s="22">
        <v>33.3333333333333</v>
      </c>
      <c r="AN56" s="22">
        <v>26.6666666666667</v>
      </c>
      <c r="AO56" s="22">
        <v>0</v>
      </c>
      <c r="AP56" s="22">
        <v>6.6666666666666696</v>
      </c>
      <c r="AQ56" s="22">
        <v>3.3333333333333299</v>
      </c>
      <c r="AR56" s="22">
        <v>13.3333333333333</v>
      </c>
      <c r="AS56" s="22">
        <v>0</v>
      </c>
      <c r="AT56" s="22">
        <v>0</v>
      </c>
      <c r="AV56" s="244"/>
      <c r="AW56" s="244"/>
      <c r="AX56" s="244"/>
      <c r="AY56" s="244"/>
      <c r="AZ56" s="244"/>
      <c r="BA56" s="244"/>
      <c r="BB56" s="244"/>
      <c r="BC56" s="244"/>
      <c r="BD56" s="244"/>
      <c r="BE56" s="244"/>
      <c r="BF56" s="244"/>
    </row>
    <row r="57" spans="1:102" ht="15">
      <c r="A57" s="54">
        <v>43983</v>
      </c>
      <c r="B57" s="22">
        <v>0</v>
      </c>
      <c r="C57" s="22">
        <v>0.66666666666666696</v>
      </c>
      <c r="D57" s="22">
        <v>3.3333333333333299</v>
      </c>
      <c r="E57" s="22">
        <v>6</v>
      </c>
      <c r="F57" s="22">
        <v>0</v>
      </c>
      <c r="G57" s="22">
        <v>6</v>
      </c>
      <c r="H57" s="22">
        <v>6</v>
      </c>
      <c r="I57" s="22">
        <v>24</v>
      </c>
      <c r="J57" s="22">
        <v>18.6666666666667</v>
      </c>
      <c r="K57" s="22">
        <v>0.66666666666666696</v>
      </c>
      <c r="L57" s="22">
        <v>5.3333333333333304</v>
      </c>
      <c r="M57" s="238">
        <v>7.3333333333333304</v>
      </c>
      <c r="N57" s="22">
        <v>18.6666666666667</v>
      </c>
      <c r="O57" s="22">
        <v>0</v>
      </c>
      <c r="P57" s="22">
        <v>3.3333333333333299</v>
      </c>
      <c r="Q57" s="22">
        <v>0</v>
      </c>
      <c r="R57" s="22">
        <v>3.7037037037037002</v>
      </c>
      <c r="S57" s="22">
        <v>9.3872053872053893</v>
      </c>
      <c r="T57" s="22">
        <v>2.9629629629629601</v>
      </c>
      <c r="U57" s="22">
        <v>0</v>
      </c>
      <c r="V57" s="22">
        <v>0</v>
      </c>
      <c r="W57" s="22">
        <v>0</v>
      </c>
      <c r="X57" s="22">
        <v>20.969696969697001</v>
      </c>
      <c r="Y57" s="22">
        <v>17.690235690235699</v>
      </c>
      <c r="Z57" s="22">
        <v>2</v>
      </c>
      <c r="AA57" s="238">
        <v>10.572390572390599</v>
      </c>
      <c r="AB57" s="22">
        <v>8.6464646464646489</v>
      </c>
      <c r="AC57" s="22">
        <v>14.390572390572402</v>
      </c>
      <c r="AD57" s="22">
        <v>5.0303030303030303</v>
      </c>
      <c r="AE57" s="22">
        <v>4.6464646464646497</v>
      </c>
      <c r="AF57" s="22">
        <v>0</v>
      </c>
      <c r="AG57" s="22">
        <v>4</v>
      </c>
      <c r="AH57" s="22">
        <v>0</v>
      </c>
      <c r="AI57" s="22">
        <v>0</v>
      </c>
      <c r="AJ57" s="22">
        <v>0</v>
      </c>
      <c r="AK57" s="22">
        <v>0</v>
      </c>
      <c r="AL57" s="22">
        <v>8.3333333333333304</v>
      </c>
      <c r="AM57" s="22">
        <v>27.3333333333333</v>
      </c>
      <c r="AN57" s="22">
        <v>21.6666666666667</v>
      </c>
      <c r="AO57" s="22">
        <v>7.3333333333333304</v>
      </c>
      <c r="AP57" s="22">
        <v>12.3333333333333</v>
      </c>
      <c r="AQ57" s="22">
        <v>1.6666666666666701</v>
      </c>
      <c r="AR57" s="22">
        <v>17.3333333333333</v>
      </c>
      <c r="AS57" s="22">
        <v>0</v>
      </c>
      <c r="AT57" s="22">
        <v>0</v>
      </c>
      <c r="AV57" s="244"/>
      <c r="AW57" s="244"/>
      <c r="AX57" s="244"/>
      <c r="AY57" s="244"/>
      <c r="AZ57" s="244"/>
      <c r="BA57" s="244"/>
      <c r="BB57" s="244"/>
      <c r="BC57" s="244"/>
      <c r="BD57" s="244"/>
      <c r="BE57" s="244"/>
      <c r="BF57" s="244"/>
    </row>
    <row r="58" spans="1:102" ht="15">
      <c r="A58" s="54">
        <v>44075</v>
      </c>
      <c r="B58" s="22">
        <v>0</v>
      </c>
      <c r="C58" s="22">
        <v>4.8484848484848495</v>
      </c>
      <c r="D58" s="22">
        <v>9.0909090909090899</v>
      </c>
      <c r="E58" s="22">
        <v>6.0606060606060597</v>
      </c>
      <c r="F58" s="22">
        <v>0</v>
      </c>
      <c r="G58" s="22">
        <v>3.0303030303030298</v>
      </c>
      <c r="H58" s="22">
        <v>4.2424242424242395</v>
      </c>
      <c r="I58" s="22">
        <v>27.878787878787897</v>
      </c>
      <c r="J58" s="22">
        <v>13.939393939393899</v>
      </c>
      <c r="K58" s="22">
        <v>3.0303030303030298</v>
      </c>
      <c r="L58" s="22">
        <v>8.4848484848484897</v>
      </c>
      <c r="M58" s="238">
        <v>4.2424242424242395</v>
      </c>
      <c r="N58" s="22">
        <v>12.1212121212121</v>
      </c>
      <c r="O58" s="22">
        <v>0</v>
      </c>
      <c r="P58" s="22">
        <v>3.0303030303030298</v>
      </c>
      <c r="Q58" s="22">
        <v>0</v>
      </c>
      <c r="R58" s="22">
        <v>4.4444444444444393</v>
      </c>
      <c r="S58" s="22">
        <v>6.6666666666666696</v>
      </c>
      <c r="T58" s="22">
        <v>4.4444444444444393</v>
      </c>
      <c r="U58" s="22">
        <v>0</v>
      </c>
      <c r="V58" s="22">
        <v>5.92592592592593</v>
      </c>
      <c r="W58" s="22">
        <v>0</v>
      </c>
      <c r="X58" s="22">
        <v>30.370370370370399</v>
      </c>
      <c r="Y58" s="22">
        <v>11.1111111111111</v>
      </c>
      <c r="Z58" s="22">
        <v>2.9629629629629601</v>
      </c>
      <c r="AA58" s="238">
        <v>8.8888888888888911</v>
      </c>
      <c r="AB58" s="22">
        <v>5.92592592592593</v>
      </c>
      <c r="AC58" s="22">
        <v>14.814814814814801</v>
      </c>
      <c r="AD58" s="22">
        <v>2.2222222222222197</v>
      </c>
      <c r="AE58" s="22">
        <v>2.2222222222222197</v>
      </c>
      <c r="AF58" s="22">
        <v>0</v>
      </c>
      <c r="AG58" s="22">
        <v>6.6666666666666696</v>
      </c>
      <c r="AH58" s="22">
        <v>4.4444444444444393</v>
      </c>
      <c r="AI58" s="22">
        <v>0</v>
      </c>
      <c r="AJ58" s="22">
        <v>0</v>
      </c>
      <c r="AK58" s="22">
        <v>0</v>
      </c>
      <c r="AL58" s="22">
        <v>4.4444444444444393</v>
      </c>
      <c r="AM58" s="22">
        <v>28.888888888888896</v>
      </c>
      <c r="AN58" s="22">
        <v>17.7777777777778</v>
      </c>
      <c r="AO58" s="22">
        <v>0</v>
      </c>
      <c r="AP58" s="22">
        <v>13.3333333333333</v>
      </c>
      <c r="AQ58" s="22">
        <v>0</v>
      </c>
      <c r="AR58" s="22">
        <v>24.4444444444444</v>
      </c>
      <c r="AS58" s="22">
        <v>0</v>
      </c>
      <c r="AT58" s="22">
        <v>0</v>
      </c>
      <c r="AV58" s="244"/>
      <c r="AW58" s="244"/>
      <c r="AX58" s="244"/>
      <c r="AY58" s="244"/>
      <c r="AZ58" s="244"/>
      <c r="BA58" s="244"/>
      <c r="BB58" s="244"/>
      <c r="BC58" s="244"/>
      <c r="BD58" s="244"/>
      <c r="BE58" s="244"/>
      <c r="BF58" s="244"/>
    </row>
    <row r="59" spans="1:102" ht="15">
      <c r="A59" s="54">
        <v>44166</v>
      </c>
      <c r="B59" s="22">
        <v>0</v>
      </c>
      <c r="C59" s="22">
        <v>3.5897435897435903</v>
      </c>
      <c r="D59" s="22">
        <v>5.6410256410256396</v>
      </c>
      <c r="E59" s="22">
        <v>3.0769230769230798</v>
      </c>
      <c r="F59" s="22">
        <v>0</v>
      </c>
      <c r="G59" s="22">
        <v>2.0512820512820498</v>
      </c>
      <c r="H59" s="22">
        <v>6.6666666666666696</v>
      </c>
      <c r="I59" s="22">
        <v>25.128205128205099</v>
      </c>
      <c r="J59" s="22">
        <v>11.794871794871801</v>
      </c>
      <c r="K59" s="22">
        <v>5.1282051282051304</v>
      </c>
      <c r="L59" s="22">
        <v>10.7692307692308</v>
      </c>
      <c r="M59" s="238">
        <v>5.6410256410256396</v>
      </c>
      <c r="N59" s="22">
        <v>16.923076923076898</v>
      </c>
      <c r="O59" s="22">
        <v>0</v>
      </c>
      <c r="P59" s="22">
        <v>3.5897435897435903</v>
      </c>
      <c r="Q59" s="22">
        <v>0</v>
      </c>
      <c r="R59" s="22">
        <v>3.7037037037037002</v>
      </c>
      <c r="S59" s="22">
        <v>8.2142857142857206</v>
      </c>
      <c r="T59" s="22">
        <v>1.4814814814814801</v>
      </c>
      <c r="U59" s="22">
        <v>0</v>
      </c>
      <c r="V59" s="22">
        <v>3.4523809523809499</v>
      </c>
      <c r="W59" s="22">
        <v>1.4814814814814801</v>
      </c>
      <c r="X59" s="22">
        <v>22.605820105820101</v>
      </c>
      <c r="Y59" s="22">
        <v>16.534391534391499</v>
      </c>
      <c r="Z59" s="22">
        <v>4.7619047619047601</v>
      </c>
      <c r="AA59" s="238">
        <v>7.6851851851851896</v>
      </c>
      <c r="AB59" s="22">
        <v>10.119047619047599</v>
      </c>
      <c r="AC59" s="22">
        <v>19.007936507936499</v>
      </c>
      <c r="AD59" s="22">
        <v>0</v>
      </c>
      <c r="AE59" s="22">
        <v>0.952380952380952</v>
      </c>
      <c r="AF59" s="22">
        <v>0</v>
      </c>
      <c r="AG59" s="22">
        <v>0</v>
      </c>
      <c r="AH59" s="22">
        <v>1.6666666666666701</v>
      </c>
      <c r="AI59" s="22">
        <v>3.3333333333333299</v>
      </c>
      <c r="AJ59" s="22">
        <v>0</v>
      </c>
      <c r="AK59" s="22">
        <v>0</v>
      </c>
      <c r="AL59" s="22">
        <v>3.3333333333333299</v>
      </c>
      <c r="AM59" s="22">
        <v>28.3333333333333</v>
      </c>
      <c r="AN59" s="22">
        <v>25</v>
      </c>
      <c r="AO59" s="22">
        <v>1.6666666666666701</v>
      </c>
      <c r="AP59" s="22">
        <v>18.3333333333333</v>
      </c>
      <c r="AQ59" s="22">
        <v>0</v>
      </c>
      <c r="AR59" s="22">
        <v>18.3333333333333</v>
      </c>
      <c r="AS59" s="22">
        <v>0</v>
      </c>
      <c r="AT59" s="22">
        <v>0</v>
      </c>
      <c r="AV59" s="244"/>
      <c r="AW59" s="244"/>
      <c r="AX59" s="244"/>
      <c r="AY59" s="244"/>
      <c r="AZ59" s="244"/>
      <c r="BA59" s="244"/>
      <c r="BB59" s="244"/>
      <c r="BC59" s="244"/>
      <c r="BD59" s="244"/>
      <c r="BE59" s="244"/>
      <c r="BF59" s="244"/>
    </row>
    <row r="60" spans="1:102" ht="15">
      <c r="A60" s="54">
        <v>44256</v>
      </c>
      <c r="B60" s="22">
        <v>0</v>
      </c>
      <c r="C60" s="22">
        <v>3.3333333333333299</v>
      </c>
      <c r="D60" s="22">
        <v>10</v>
      </c>
      <c r="E60" s="22">
        <v>5</v>
      </c>
      <c r="F60" s="22">
        <v>0</v>
      </c>
      <c r="G60" s="22">
        <v>4.44444444444445</v>
      </c>
      <c r="H60" s="22">
        <v>4.4444444444444393</v>
      </c>
      <c r="I60" s="22">
        <v>18.3333333333333</v>
      </c>
      <c r="J60" s="22">
        <v>18.8888888888889</v>
      </c>
      <c r="K60" s="22">
        <v>7.2222222222222205</v>
      </c>
      <c r="L60" s="22">
        <v>8.3333333333333304</v>
      </c>
      <c r="M60" s="22">
        <v>2.2222222222222197</v>
      </c>
      <c r="N60" s="22">
        <v>15</v>
      </c>
      <c r="O60" s="22">
        <v>0</v>
      </c>
      <c r="P60" s="22">
        <v>2.7777777777777799</v>
      </c>
      <c r="Q60" s="85">
        <v>0</v>
      </c>
      <c r="R60" s="85">
        <v>1.6666666666666701</v>
      </c>
      <c r="S60" s="85">
        <v>6.0317460317460299</v>
      </c>
      <c r="T60" s="85">
        <v>2.8571428571428599</v>
      </c>
      <c r="U60" s="85">
        <v>0</v>
      </c>
      <c r="V60" s="85">
        <v>2.7777777777777799</v>
      </c>
      <c r="W60" s="85">
        <v>0</v>
      </c>
      <c r="X60" s="85">
        <v>27.7777777777778</v>
      </c>
      <c r="Y60" s="85">
        <v>15</v>
      </c>
      <c r="Z60" s="85">
        <v>2.7777777777777799</v>
      </c>
      <c r="AA60" s="85">
        <v>12.380952380952399</v>
      </c>
      <c r="AB60" s="85">
        <v>10.158730158730201</v>
      </c>
      <c r="AC60" s="85">
        <v>15.714285714285699</v>
      </c>
      <c r="AD60" s="85">
        <v>2.8571428571428599</v>
      </c>
      <c r="AE60" s="85">
        <v>0</v>
      </c>
      <c r="AF60" s="22">
        <v>0</v>
      </c>
      <c r="AG60" s="22">
        <v>0</v>
      </c>
      <c r="AH60" s="22">
        <v>0</v>
      </c>
      <c r="AI60" s="22">
        <v>6.6666666666666696</v>
      </c>
      <c r="AJ60" s="22">
        <v>0</v>
      </c>
      <c r="AK60" s="22">
        <v>0</v>
      </c>
      <c r="AL60" s="22">
        <v>0</v>
      </c>
      <c r="AM60" s="22">
        <v>31.6666666666667</v>
      </c>
      <c r="AN60" s="22">
        <v>15</v>
      </c>
      <c r="AO60" s="22">
        <v>6.6666666666666696</v>
      </c>
      <c r="AP60" s="22">
        <v>13.3333333333333</v>
      </c>
      <c r="AQ60" s="22">
        <v>1.6666666666666701</v>
      </c>
      <c r="AR60" s="22">
        <v>21.6666666666667</v>
      </c>
      <c r="AS60" s="22">
        <v>0</v>
      </c>
      <c r="AT60" s="22">
        <v>3.3333333333333299</v>
      </c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</row>
    <row r="61" spans="1:102" ht="15">
      <c r="A61" s="54">
        <v>44348</v>
      </c>
      <c r="B61" s="22">
        <v>0</v>
      </c>
      <c r="C61" s="22">
        <v>1.3333333333333299</v>
      </c>
      <c r="D61" s="22">
        <v>2.6666666666666701</v>
      </c>
      <c r="E61" s="22">
        <v>3.5555555555555598</v>
      </c>
      <c r="F61" s="22">
        <v>0</v>
      </c>
      <c r="G61" s="22">
        <v>5.7777777777777803</v>
      </c>
      <c r="H61" s="22">
        <v>4</v>
      </c>
      <c r="I61" s="22">
        <v>24</v>
      </c>
      <c r="J61" s="22">
        <v>12.4444444444444</v>
      </c>
      <c r="K61" s="22">
        <v>4</v>
      </c>
      <c r="L61" s="22">
        <v>15.5555555555556</v>
      </c>
      <c r="M61" s="22">
        <v>6.2222222222222197</v>
      </c>
      <c r="N61" s="22">
        <v>16.8888888888889</v>
      </c>
      <c r="O61" s="22">
        <v>1.3333333333333299</v>
      </c>
      <c r="P61" s="22">
        <v>2.2222222222222197</v>
      </c>
      <c r="Q61" s="85">
        <v>0</v>
      </c>
      <c r="R61" s="85">
        <v>4.7407407407407396</v>
      </c>
      <c r="S61" s="85">
        <v>10.1111111111111</v>
      </c>
      <c r="T61" s="85">
        <v>6.07407407407407</v>
      </c>
      <c r="U61" s="85">
        <v>0</v>
      </c>
      <c r="V61" s="85">
        <v>3.4814814814814801</v>
      </c>
      <c r="W61" s="85">
        <v>0</v>
      </c>
      <c r="X61" s="85">
        <v>28.148148148148099</v>
      </c>
      <c r="Y61" s="85">
        <v>8.2962962962962994</v>
      </c>
      <c r="Z61" s="85">
        <v>2.9629629629629601</v>
      </c>
      <c r="AA61" s="85">
        <v>13.111111111111102</v>
      </c>
      <c r="AB61" s="85">
        <v>4.07407407407407</v>
      </c>
      <c r="AC61" s="85">
        <v>16.592592592592599</v>
      </c>
      <c r="AD61" s="85">
        <v>1.6666666666666701</v>
      </c>
      <c r="AE61" s="85">
        <v>0.74074074074074103</v>
      </c>
      <c r="AF61" s="85">
        <v>0</v>
      </c>
      <c r="AG61" s="85">
        <v>0</v>
      </c>
      <c r="AH61" s="85">
        <v>0</v>
      </c>
      <c r="AI61" s="85">
        <v>2.2222222222222197</v>
      </c>
      <c r="AJ61" s="85">
        <v>0</v>
      </c>
      <c r="AK61" s="85">
        <v>0</v>
      </c>
      <c r="AL61" s="85">
        <v>0</v>
      </c>
      <c r="AM61" s="85">
        <v>31.1111111111111</v>
      </c>
      <c r="AN61" s="85">
        <v>13.3333333333333</v>
      </c>
      <c r="AO61" s="85">
        <v>13.3333333333333</v>
      </c>
      <c r="AP61" s="85">
        <v>20</v>
      </c>
      <c r="AQ61" s="85">
        <v>4.4444444444444393</v>
      </c>
      <c r="AR61" s="85">
        <v>15.5555555555556</v>
      </c>
      <c r="AS61" s="85">
        <v>0</v>
      </c>
      <c r="AT61" s="85">
        <v>0</v>
      </c>
      <c r="AV61" s="244"/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</row>
    <row r="62" spans="1:102" ht="15">
      <c r="A62" s="54">
        <v>44440</v>
      </c>
      <c r="B62" s="85">
        <v>0</v>
      </c>
      <c r="C62" s="85">
        <v>1</v>
      </c>
      <c r="D62" s="85">
        <v>3.6666666666666701</v>
      </c>
      <c r="E62" s="85">
        <v>4</v>
      </c>
      <c r="F62" s="85">
        <v>0</v>
      </c>
      <c r="G62" s="85">
        <v>2</v>
      </c>
      <c r="H62" s="85">
        <v>8</v>
      </c>
      <c r="I62" s="85">
        <v>25</v>
      </c>
      <c r="J62" s="85">
        <v>17</v>
      </c>
      <c r="K62" s="85">
        <v>3.3333333333333299</v>
      </c>
      <c r="L62" s="85">
        <v>12.3333333333333</v>
      </c>
      <c r="M62" s="85">
        <v>5.6666666666666696</v>
      </c>
      <c r="N62" s="85">
        <v>14.3333333333333</v>
      </c>
      <c r="O62" s="85">
        <v>1</v>
      </c>
      <c r="P62" s="85">
        <v>2.6666666666666701</v>
      </c>
      <c r="Q62" s="85">
        <v>0</v>
      </c>
      <c r="R62" s="85">
        <v>1.4814814814814801</v>
      </c>
      <c r="S62" s="85">
        <v>8.1481481481481506</v>
      </c>
      <c r="T62" s="85">
        <v>4.4444444444444393</v>
      </c>
      <c r="U62" s="85">
        <v>0</v>
      </c>
      <c r="V62" s="85">
        <v>1.4814814814814801</v>
      </c>
      <c r="W62" s="85">
        <v>0</v>
      </c>
      <c r="X62" s="85">
        <v>28.148148148148099</v>
      </c>
      <c r="Y62" s="85">
        <v>11.851851851851899</v>
      </c>
      <c r="Z62" s="85">
        <v>7.4074074074074101</v>
      </c>
      <c r="AA62" s="85">
        <v>12.592592592592599</v>
      </c>
      <c r="AB62" s="85">
        <v>2.9629629629629601</v>
      </c>
      <c r="AC62" s="85">
        <v>15.5555555555556</v>
      </c>
      <c r="AD62" s="85">
        <v>5.1851851851851896</v>
      </c>
      <c r="AE62" s="85">
        <v>0.74074074074074103</v>
      </c>
      <c r="AF62" s="85">
        <v>0</v>
      </c>
      <c r="AG62" s="85">
        <v>0</v>
      </c>
      <c r="AH62" s="85">
        <v>0</v>
      </c>
      <c r="AI62" s="85">
        <v>1.6666666666666701</v>
      </c>
      <c r="AJ62" s="85">
        <v>0</v>
      </c>
      <c r="AK62" s="85">
        <v>0</v>
      </c>
      <c r="AL62" s="85">
        <v>3.3333333333333299</v>
      </c>
      <c r="AM62" s="85">
        <v>30</v>
      </c>
      <c r="AN62" s="85">
        <v>25</v>
      </c>
      <c r="AO62" s="85">
        <v>1.6666666666666701</v>
      </c>
      <c r="AP62" s="85">
        <v>10</v>
      </c>
      <c r="AQ62" s="85">
        <v>1.6666666666666701</v>
      </c>
      <c r="AR62" s="85">
        <v>20</v>
      </c>
      <c r="AS62" s="85">
        <v>0</v>
      </c>
      <c r="AT62" s="85">
        <v>6.6666666666666696</v>
      </c>
      <c r="AV62" s="244"/>
      <c r="AW62" s="245" t="s">
        <v>339</v>
      </c>
      <c r="AX62" s="244"/>
      <c r="AY62" s="244"/>
      <c r="AZ62" s="244"/>
      <c r="BA62" s="244"/>
      <c r="BB62" s="244"/>
      <c r="BC62" s="244"/>
      <c r="BD62" s="244"/>
      <c r="BE62" s="244"/>
      <c r="BF62" s="244"/>
    </row>
    <row r="63" spans="1:102" ht="15">
      <c r="A63" s="54">
        <v>44531</v>
      </c>
      <c r="B63" s="85">
        <v>0</v>
      </c>
      <c r="C63" s="85">
        <v>2.3529411764705901</v>
      </c>
      <c r="D63" s="85">
        <v>2.7450980392156898</v>
      </c>
      <c r="E63" s="85">
        <v>3.9215686274509802</v>
      </c>
      <c r="F63" s="85">
        <v>0</v>
      </c>
      <c r="G63" s="85">
        <v>3.1372549019607803</v>
      </c>
      <c r="H63" s="85">
        <v>0.78431372549019607</v>
      </c>
      <c r="I63" s="85">
        <v>25.882352941176499</v>
      </c>
      <c r="J63" s="85">
        <v>13.725490196078399</v>
      </c>
      <c r="K63" s="85">
        <v>5.4901960784313699</v>
      </c>
      <c r="L63" s="85">
        <v>12.9411764705882</v>
      </c>
      <c r="M63" s="85">
        <v>8.62745098039216</v>
      </c>
      <c r="N63" s="85">
        <v>16.862745098039198</v>
      </c>
      <c r="O63" s="85">
        <v>0.78431372549019607</v>
      </c>
      <c r="P63" s="85">
        <v>2.7450980392156898</v>
      </c>
      <c r="Q63" s="85">
        <v>0</v>
      </c>
      <c r="R63" s="85">
        <v>0.952380952380952</v>
      </c>
      <c r="S63" s="85">
        <v>6.6666666666666696</v>
      </c>
      <c r="T63" s="85">
        <v>5.71428571428571</v>
      </c>
      <c r="U63" s="85">
        <v>0</v>
      </c>
      <c r="V63" s="85">
        <v>0</v>
      </c>
      <c r="W63" s="85">
        <v>3.8095238095238098</v>
      </c>
      <c r="X63" s="85">
        <v>26.6666666666667</v>
      </c>
      <c r="Y63" s="85">
        <v>16.1904761904762</v>
      </c>
      <c r="Z63" s="85">
        <v>6.6666666666666696</v>
      </c>
      <c r="AA63" s="85">
        <v>9.5238095238095308</v>
      </c>
      <c r="AB63" s="85">
        <v>5.71428571428571</v>
      </c>
      <c r="AC63" s="85">
        <v>14.285714285714299</v>
      </c>
      <c r="AD63" s="85">
        <v>2.8571428571428599</v>
      </c>
      <c r="AE63" s="85">
        <v>0.952380952380952</v>
      </c>
      <c r="AF63" s="85">
        <v>0</v>
      </c>
      <c r="AG63" s="85">
        <v>0</v>
      </c>
      <c r="AH63" s="85">
        <v>8</v>
      </c>
      <c r="AI63" s="85">
        <v>5.3333333333333304</v>
      </c>
      <c r="AJ63" s="85">
        <v>0</v>
      </c>
      <c r="AK63" s="85">
        <v>0</v>
      </c>
      <c r="AL63" s="85">
        <v>4</v>
      </c>
      <c r="AM63" s="85">
        <v>30.666666666666696</v>
      </c>
      <c r="AN63" s="85">
        <v>5.3333333333333304</v>
      </c>
      <c r="AO63" s="85">
        <v>9.3333333333333393</v>
      </c>
      <c r="AP63" s="85">
        <v>14.6666666666667</v>
      </c>
      <c r="AQ63" s="85">
        <v>1.3333333333333299</v>
      </c>
      <c r="AR63" s="85">
        <v>18.6666666666667</v>
      </c>
      <c r="AS63" s="85">
        <v>0</v>
      </c>
      <c r="AT63" s="85">
        <v>2.6666666666666701</v>
      </c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</row>
    <row r="64" spans="1:102" ht="15">
      <c r="A64" s="54">
        <v>44621</v>
      </c>
      <c r="B64" s="85">
        <v>0</v>
      </c>
      <c r="C64" s="85">
        <v>0</v>
      </c>
      <c r="D64" s="85">
        <v>1.25</v>
      </c>
      <c r="E64" s="85">
        <v>1.6666666666666701</v>
      </c>
      <c r="F64" s="85">
        <v>0</v>
      </c>
      <c r="G64" s="85">
        <v>2.0833333333333299</v>
      </c>
      <c r="H64" s="85">
        <v>2.5</v>
      </c>
      <c r="I64" s="85">
        <v>27.500000000000004</v>
      </c>
      <c r="J64" s="85">
        <v>17.9166666666667</v>
      </c>
      <c r="K64" s="85">
        <v>3.75</v>
      </c>
      <c r="L64" s="85">
        <v>16.6666666666667</v>
      </c>
      <c r="M64" s="85">
        <v>9.1666666666666696</v>
      </c>
      <c r="N64" s="85">
        <v>15</v>
      </c>
      <c r="O64" s="85">
        <v>0.41666666666666702</v>
      </c>
      <c r="P64" s="85">
        <v>2.0833333333333299</v>
      </c>
      <c r="Q64" s="85">
        <v>0</v>
      </c>
      <c r="R64" s="85">
        <v>4.4444444444444393</v>
      </c>
      <c r="S64" s="85">
        <v>8.8888888888888911</v>
      </c>
      <c r="T64" s="85">
        <v>5.5555555555555598</v>
      </c>
      <c r="U64" s="85">
        <v>0</v>
      </c>
      <c r="V64" s="85">
        <v>1.1111111111111098</v>
      </c>
      <c r="W64" s="85">
        <v>0</v>
      </c>
      <c r="X64" s="85">
        <v>27.7777777777778</v>
      </c>
      <c r="Y64" s="85">
        <v>13.3333333333333</v>
      </c>
      <c r="Z64" s="85">
        <v>4.4444444444444393</v>
      </c>
      <c r="AA64" s="85">
        <v>11.1111111111111</v>
      </c>
      <c r="AB64" s="85">
        <v>7.7777777777777803</v>
      </c>
      <c r="AC64" s="85">
        <v>11.1111111111111</v>
      </c>
      <c r="AD64" s="85">
        <v>3.3333333333333299</v>
      </c>
      <c r="AE64" s="85">
        <v>1.1111111111111098</v>
      </c>
      <c r="AF64" s="85">
        <v>0</v>
      </c>
      <c r="AG64" s="85">
        <v>0</v>
      </c>
      <c r="AH64" s="85">
        <v>10</v>
      </c>
      <c r="AI64" s="85">
        <v>0</v>
      </c>
      <c r="AJ64" s="85">
        <v>0</v>
      </c>
      <c r="AK64" s="85">
        <v>0</v>
      </c>
      <c r="AL64" s="85">
        <v>8.3333333333333304</v>
      </c>
      <c r="AM64" s="85">
        <v>26.6666666666667</v>
      </c>
      <c r="AN64" s="85">
        <v>10</v>
      </c>
      <c r="AO64" s="85">
        <v>5</v>
      </c>
      <c r="AP64" s="85">
        <v>16.6666666666667</v>
      </c>
      <c r="AQ64" s="85">
        <v>3.3333333333333299</v>
      </c>
      <c r="AR64" s="85">
        <v>16.6666666666667</v>
      </c>
      <c r="AS64" s="85">
        <v>0</v>
      </c>
      <c r="AT64" s="85">
        <v>3.3333333333333299</v>
      </c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Q64" s="244"/>
      <c r="CR64" s="244"/>
      <c r="CS64" s="244"/>
      <c r="CT64" s="244"/>
      <c r="CU64" s="244"/>
      <c r="CV64" s="244"/>
      <c r="CW64" s="244"/>
      <c r="CX64" s="244"/>
    </row>
    <row r="65" spans="1:102" ht="15">
      <c r="A65" s="54">
        <v>44713</v>
      </c>
      <c r="B65" s="85">
        <v>0</v>
      </c>
      <c r="C65" s="85">
        <v>0</v>
      </c>
      <c r="D65" s="85">
        <v>5.2936507936507899</v>
      </c>
      <c r="E65" s="85">
        <v>4.8333333333333295</v>
      </c>
      <c r="F65" s="85">
        <v>0</v>
      </c>
      <c r="G65" s="85">
        <v>3.44444444444445</v>
      </c>
      <c r="H65" s="85">
        <v>4.0158730158730203</v>
      </c>
      <c r="I65" s="85">
        <v>29.1428571428571</v>
      </c>
      <c r="J65" s="85">
        <v>15.325396825396801</v>
      </c>
      <c r="K65" s="85">
        <v>4.8888888888888902</v>
      </c>
      <c r="L65" s="85">
        <v>10.047619047618999</v>
      </c>
      <c r="M65" s="85">
        <v>6.7936507936507908</v>
      </c>
      <c r="N65" s="85">
        <v>13.103174603174599</v>
      </c>
      <c r="O65" s="85">
        <v>0.44444444444444497</v>
      </c>
      <c r="P65" s="85">
        <v>2.6666666666666701</v>
      </c>
      <c r="Q65" s="85">
        <v>0</v>
      </c>
      <c r="R65" s="85">
        <v>5.92592592592593</v>
      </c>
      <c r="S65" s="85">
        <v>5.1851851851851896</v>
      </c>
      <c r="T65" s="85">
        <v>5.92592592592593</v>
      </c>
      <c r="U65" s="85">
        <v>0</v>
      </c>
      <c r="V65" s="85">
        <v>0.74074074074074103</v>
      </c>
      <c r="W65" s="85">
        <v>0</v>
      </c>
      <c r="X65" s="85">
        <v>28.148148148148099</v>
      </c>
      <c r="Y65" s="85">
        <v>13.3333333333333</v>
      </c>
      <c r="Z65" s="85">
        <v>1.4814814814814801</v>
      </c>
      <c r="AA65" s="85">
        <v>8.1481481481481506</v>
      </c>
      <c r="AB65" s="85">
        <v>7.4074074074074101</v>
      </c>
      <c r="AC65" s="85">
        <v>15.5555555555556</v>
      </c>
      <c r="AD65" s="85">
        <v>7.4074074074074101</v>
      </c>
      <c r="AE65" s="85">
        <v>0.74074074074074103</v>
      </c>
      <c r="AF65" s="85">
        <v>0</v>
      </c>
      <c r="AG65" s="85">
        <v>1.3333333333333299</v>
      </c>
      <c r="AH65" s="85">
        <v>8</v>
      </c>
      <c r="AI65" s="85">
        <v>12</v>
      </c>
      <c r="AJ65" s="85">
        <v>0</v>
      </c>
      <c r="AK65" s="85">
        <v>0</v>
      </c>
      <c r="AL65" s="85">
        <v>4</v>
      </c>
      <c r="AM65" s="85">
        <v>24</v>
      </c>
      <c r="AN65" s="85">
        <v>13.3333333333333</v>
      </c>
      <c r="AO65" s="85">
        <v>0</v>
      </c>
      <c r="AP65" s="85">
        <v>6.6666666666666696</v>
      </c>
      <c r="AQ65" s="85">
        <v>4</v>
      </c>
      <c r="AR65" s="85">
        <v>21.3333333333333</v>
      </c>
      <c r="AS65" s="85">
        <v>1.3333333333333299</v>
      </c>
      <c r="AT65" s="85">
        <v>4</v>
      </c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Q65" s="244"/>
      <c r="CR65" s="244"/>
      <c r="CS65" s="244"/>
      <c r="CT65" s="244"/>
      <c r="CU65" s="244"/>
      <c r="CV65" s="244"/>
      <c r="CW65" s="244"/>
      <c r="CX65" s="244"/>
    </row>
    <row r="66" spans="1:102">
      <c r="Q66" s="74"/>
      <c r="R66" s="74"/>
      <c r="S66" s="74"/>
      <c r="T66" s="74"/>
      <c r="U66" s="74"/>
      <c r="V66" s="74"/>
      <c r="W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</row>
    <row r="67" spans="1:102">
      <c r="Q67" s="74"/>
      <c r="R67" s="74"/>
      <c r="S67" s="74"/>
      <c r="T67" s="74"/>
      <c r="U67" s="74"/>
      <c r="V67" s="74"/>
      <c r="W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</row>
    <row r="68" spans="1:102">
      <c r="Q68" s="74"/>
      <c r="R68" s="74"/>
      <c r="S68" s="74"/>
      <c r="T68" s="74"/>
      <c r="U68" s="74"/>
      <c r="V68" s="74"/>
      <c r="W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</row>
    <row r="69" spans="1:102">
      <c r="Q69" s="74"/>
      <c r="R69" s="74"/>
      <c r="S69" s="74"/>
      <c r="T69" s="74"/>
      <c r="U69" s="74"/>
      <c r="V69" s="74"/>
      <c r="W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</row>
    <row r="70" spans="1:102">
      <c r="Q70" s="74"/>
      <c r="R70" s="74"/>
      <c r="S70" s="74"/>
      <c r="T70" s="74"/>
      <c r="U70" s="74"/>
      <c r="V70" s="74"/>
      <c r="W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</row>
    <row r="71" spans="1:102"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</row>
    <row r="72" spans="1:102"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</row>
    <row r="73" spans="1:102"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</row>
    <row r="74" spans="1:102"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</row>
    <row r="75" spans="1:102"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</row>
    <row r="76" spans="1:102"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</row>
    <row r="77" spans="1:102"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</row>
    <row r="78" spans="1:102"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</row>
    <row r="79" spans="1:102"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</row>
    <row r="80" spans="1:102"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</row>
    <row r="81" spans="17:46"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</row>
    <row r="82" spans="17:46"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</row>
    <row r="83" spans="17:46"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</row>
    <row r="84" spans="17:46"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</row>
    <row r="85" spans="17:46"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</row>
    <row r="86" spans="17:46"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</row>
    <row r="87" spans="17:46"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</row>
    <row r="88" spans="17:46"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</row>
    <row r="89" spans="17:46"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</row>
    <row r="90" spans="17:46"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</row>
    <row r="91" spans="17:46"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</row>
    <row r="92" spans="17:46"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</row>
    <row r="93" spans="17:46"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</row>
    <row r="94" spans="17:46"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</row>
    <row r="95" spans="17:46"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</row>
    <row r="96" spans="17:46"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</row>
    <row r="97" spans="1:46"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</row>
    <row r="98" spans="1:46"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</row>
    <row r="99" spans="1:46"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</row>
    <row r="100" spans="1:46"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</row>
    <row r="101" spans="1:46"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</row>
    <row r="103" spans="1:46">
      <c r="A103" s="73"/>
      <c r="B103" s="73"/>
      <c r="C103" s="73"/>
    </row>
    <row r="105" spans="1:46"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</row>
    <row r="106" spans="1:46"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</row>
    <row r="107" spans="1:46"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</row>
    <row r="108" spans="1:46"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</row>
    <row r="109" spans="1:46"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</row>
    <row r="110" spans="1:46"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</row>
    <row r="111" spans="1:46"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</row>
    <row r="112" spans="1:46"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</row>
    <row r="113" spans="17:46"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</row>
    <row r="114" spans="17:46"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</row>
    <row r="115" spans="17:46"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</row>
    <row r="116" spans="17:46"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</row>
    <row r="117" spans="17:46"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</row>
    <row r="118" spans="17:46"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</row>
    <row r="119" spans="17:46"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</row>
    <row r="120" spans="17:46"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</row>
    <row r="121" spans="17:46"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</row>
    <row r="122" spans="17:46"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</row>
    <row r="123" spans="17:46"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</row>
    <row r="124" spans="17:46"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</row>
    <row r="125" spans="17:46"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</row>
    <row r="126" spans="17:46"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</row>
    <row r="127" spans="17:46"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</row>
    <row r="128" spans="17:46"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</row>
    <row r="129" spans="17:46"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</row>
    <row r="130" spans="17:46"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</row>
    <row r="131" spans="17:46"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</row>
    <row r="132" spans="17:46"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</row>
    <row r="133" spans="17:46"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</row>
    <row r="134" spans="17:46"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</row>
    <row r="135" spans="17:46"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</row>
    <row r="136" spans="17:46"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</row>
    <row r="137" spans="17:46"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</row>
    <row r="138" spans="17:46"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</row>
    <row r="139" spans="17:46"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</row>
    <row r="140" spans="17:46"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</row>
    <row r="141" spans="17:46"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</row>
    <row r="142" spans="17:46"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</row>
    <row r="143" spans="17:46"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</row>
    <row r="144" spans="17:46"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</row>
    <row r="145" spans="1:46"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</row>
    <row r="146" spans="1:46"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</row>
    <row r="147" spans="1:46"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</row>
    <row r="148" spans="1:46"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</row>
    <row r="149" spans="1:46"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</row>
    <row r="150" spans="1:46"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</row>
    <row r="151" spans="1:46">
      <c r="A151" s="54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W66"/>
  <sheetViews>
    <sheetView view="pageBreakPreview" zoomScale="70" zoomScaleNormal="77" zoomScaleSheetLayoutView="70" workbookViewId="0">
      <pane xSplit="1" ySplit="7" topLeftCell="AV14" activePane="bottomRight" state="frozen"/>
      <selection pane="topRight" activeCell="B1" sqref="B1"/>
      <selection pane="bottomLeft" activeCell="A8" sqref="A8"/>
      <selection pane="bottomRight" activeCell="BA10" sqref="BA10:BJ35"/>
    </sheetView>
  </sheetViews>
  <sheetFormatPr baseColWidth="10" defaultColWidth="11.42578125" defaultRowHeight="14.25"/>
  <cols>
    <col min="1" max="1" width="15.85546875" style="17" bestFit="1" customWidth="1"/>
    <col min="2" max="6" width="15.42578125" style="17" bestFit="1" customWidth="1"/>
    <col min="7" max="7" width="17.7109375" style="17" bestFit="1" customWidth="1"/>
    <col min="8" max="8" width="15.4257812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>
      <c r="A1" s="17" t="s">
        <v>136</v>
      </c>
    </row>
    <row r="2" spans="1:75">
      <c r="A2" s="54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75" ht="15">
      <c r="A3" s="84" t="s">
        <v>1</v>
      </c>
      <c r="B3" s="214" t="s">
        <v>253</v>
      </c>
      <c r="D3" s="84"/>
      <c r="E3" s="84"/>
      <c r="F3" s="84"/>
      <c r="G3" s="84"/>
      <c r="H3" s="84"/>
    </row>
    <row r="4" spans="1:75" ht="15" customHeight="1">
      <c r="A4" s="17" t="s">
        <v>16</v>
      </c>
      <c r="B4" s="68"/>
    </row>
    <row r="5" spans="1:75">
      <c r="A5" s="17">
        <v>100</v>
      </c>
    </row>
    <row r="6" spans="1:75" ht="15">
      <c r="A6" s="69"/>
      <c r="B6" s="17" t="s">
        <v>0</v>
      </c>
      <c r="M6" s="17" t="s">
        <v>1</v>
      </c>
      <c r="X6" s="17" t="s">
        <v>51</v>
      </c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X6" s="63"/>
    </row>
    <row r="7" spans="1:75">
      <c r="B7" s="63" t="s">
        <v>6</v>
      </c>
      <c r="C7" s="63" t="s">
        <v>7</v>
      </c>
      <c r="D7" s="63" t="s">
        <v>8</v>
      </c>
      <c r="E7" s="63" t="s">
        <v>9</v>
      </c>
      <c r="F7" s="63" t="s">
        <v>10</v>
      </c>
      <c r="G7" s="63" t="s">
        <v>12</v>
      </c>
      <c r="H7" s="63" t="s">
        <v>11</v>
      </c>
      <c r="I7" s="63" t="s">
        <v>13</v>
      </c>
      <c r="J7" s="63" t="s">
        <v>90</v>
      </c>
      <c r="K7" s="63" t="s">
        <v>14</v>
      </c>
      <c r="L7" s="63" t="s">
        <v>15</v>
      </c>
      <c r="M7" s="63" t="s">
        <v>6</v>
      </c>
      <c r="N7" s="63" t="s">
        <v>7</v>
      </c>
      <c r="O7" s="63" t="s">
        <v>8</v>
      </c>
      <c r="P7" s="63" t="s">
        <v>9</v>
      </c>
      <c r="Q7" s="63" t="s">
        <v>10</v>
      </c>
      <c r="R7" s="63" t="s">
        <v>12</v>
      </c>
      <c r="S7" s="63" t="s">
        <v>11</v>
      </c>
      <c r="T7" s="63" t="s">
        <v>13</v>
      </c>
      <c r="U7" s="63" t="s">
        <v>90</v>
      </c>
      <c r="V7" s="63" t="s">
        <v>14</v>
      </c>
      <c r="W7" s="63" t="s">
        <v>15</v>
      </c>
      <c r="X7" s="63" t="s">
        <v>6</v>
      </c>
      <c r="Y7" s="63" t="s">
        <v>7</v>
      </c>
      <c r="Z7" s="63" t="s">
        <v>8</v>
      </c>
      <c r="AA7" s="63" t="s">
        <v>9</v>
      </c>
      <c r="AB7" s="63" t="s">
        <v>10</v>
      </c>
      <c r="AC7" s="63" t="s">
        <v>12</v>
      </c>
      <c r="AD7" s="63" t="s">
        <v>11</v>
      </c>
      <c r="AE7" s="63" t="s">
        <v>13</v>
      </c>
      <c r="AF7" s="63" t="s">
        <v>90</v>
      </c>
      <c r="AG7" s="63" t="s">
        <v>14</v>
      </c>
      <c r="AH7" s="63" t="s">
        <v>15</v>
      </c>
      <c r="AI7" s="71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</row>
    <row r="8" spans="1:75" s="53" customFormat="1" ht="15">
      <c r="A8" s="70">
        <v>39539</v>
      </c>
      <c r="B8" s="88">
        <v>71.428571428571431</v>
      </c>
      <c r="C8" s="88">
        <v>42.857142857142854</v>
      </c>
      <c r="D8" s="88">
        <v>57.142857142857139</v>
      </c>
      <c r="E8" s="88">
        <v>71.428571428571431</v>
      </c>
      <c r="F8" s="88">
        <v>-71.428571428571431</v>
      </c>
      <c r="G8" s="88">
        <v>71.428571428571431</v>
      </c>
      <c r="H8" s="88">
        <v>-42.857142857142854</v>
      </c>
      <c r="I8" s="88">
        <v>42.857142857142854</v>
      </c>
      <c r="J8" s="88">
        <v>-28.571428571428569</v>
      </c>
      <c r="K8" s="88">
        <v>14.285714285714285</v>
      </c>
      <c r="L8" s="88">
        <v>-14.285714285714285</v>
      </c>
      <c r="M8" s="88">
        <v>93.75</v>
      </c>
      <c r="N8" s="88">
        <v>81.25</v>
      </c>
      <c r="O8" s="88">
        <v>75</v>
      </c>
      <c r="P8" s="88">
        <v>31.25</v>
      </c>
      <c r="Q8" s="88">
        <v>-6.25</v>
      </c>
      <c r="R8" s="88">
        <v>43.75</v>
      </c>
      <c r="S8" s="88">
        <v>-12.5</v>
      </c>
      <c r="T8" s="88">
        <v>56.25</v>
      </c>
      <c r="U8" s="88">
        <v>-31.25</v>
      </c>
      <c r="V8" s="88">
        <v>18.75</v>
      </c>
      <c r="W8" s="88">
        <v>-6.25</v>
      </c>
      <c r="X8" s="88">
        <v>50</v>
      </c>
      <c r="Y8" s="88">
        <v>25</v>
      </c>
      <c r="Z8" s="88">
        <v>50</v>
      </c>
      <c r="AA8" s="88">
        <v>50</v>
      </c>
      <c r="AB8" s="88">
        <v>-25</v>
      </c>
      <c r="AC8" s="88">
        <v>-75</v>
      </c>
      <c r="AD8" s="88">
        <v>-50</v>
      </c>
      <c r="AE8" s="88">
        <v>-50</v>
      </c>
      <c r="AF8" s="88">
        <v>-50</v>
      </c>
      <c r="AG8" s="88">
        <v>0</v>
      </c>
      <c r="AH8" s="88">
        <v>-25</v>
      </c>
      <c r="AI8" s="72"/>
      <c r="AJ8" s="255" t="s">
        <v>17</v>
      </c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4"/>
      <c r="BH8" s="254"/>
      <c r="BI8" s="254"/>
      <c r="BJ8" s="254"/>
      <c r="BK8" s="254"/>
      <c r="BV8" s="17"/>
      <c r="BW8" s="17"/>
    </row>
    <row r="9" spans="1:75" ht="15">
      <c r="A9" s="54">
        <v>39630</v>
      </c>
      <c r="B9" s="89">
        <v>46.666666666666664</v>
      </c>
      <c r="C9" s="89">
        <v>46.666666666666664</v>
      </c>
      <c r="D9" s="89">
        <v>60</v>
      </c>
      <c r="E9" s="89">
        <v>13.333333333333334</v>
      </c>
      <c r="F9" s="89">
        <v>-6.666666666666667</v>
      </c>
      <c r="G9" s="89">
        <v>73.333333333333329</v>
      </c>
      <c r="H9" s="89">
        <v>-20</v>
      </c>
      <c r="I9" s="89">
        <v>46.666666666666664</v>
      </c>
      <c r="J9" s="89">
        <v>13.333333333333334</v>
      </c>
      <c r="K9" s="89">
        <v>26.666666666666668</v>
      </c>
      <c r="L9" s="89">
        <v>-6.666666666666667</v>
      </c>
      <c r="M9" s="89">
        <v>63.157894736842103</v>
      </c>
      <c r="N9" s="89">
        <v>57.894736842105267</v>
      </c>
      <c r="O9" s="89">
        <v>52.631578947368418</v>
      </c>
      <c r="P9" s="89">
        <v>31.578947368421051</v>
      </c>
      <c r="Q9" s="89">
        <v>5.2631578947368416</v>
      </c>
      <c r="R9" s="89">
        <v>68.421052631578945</v>
      </c>
      <c r="S9" s="89">
        <v>-42.105263157894733</v>
      </c>
      <c r="T9" s="89">
        <v>15.789473684210526</v>
      </c>
      <c r="U9" s="89">
        <v>-15.789473684210526</v>
      </c>
      <c r="V9" s="89">
        <v>5.2631578947368416</v>
      </c>
      <c r="W9" s="89">
        <v>-5.2631578947368416</v>
      </c>
      <c r="X9" s="89">
        <v>40</v>
      </c>
      <c r="Y9" s="89">
        <v>60</v>
      </c>
      <c r="Z9" s="89">
        <v>80</v>
      </c>
      <c r="AA9" s="89">
        <v>20</v>
      </c>
      <c r="AB9" s="89">
        <v>-20</v>
      </c>
      <c r="AC9" s="89">
        <v>-20</v>
      </c>
      <c r="AD9" s="89">
        <v>-20</v>
      </c>
      <c r="AE9" s="89">
        <v>-40</v>
      </c>
      <c r="AF9" s="89">
        <v>20</v>
      </c>
      <c r="AG9" s="89">
        <v>100</v>
      </c>
      <c r="AH9" s="89">
        <v>0</v>
      </c>
      <c r="AI9" s="72"/>
      <c r="AJ9" s="255" t="s">
        <v>92</v>
      </c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54"/>
      <c r="BI9" s="254"/>
      <c r="BJ9" s="254"/>
      <c r="BK9" s="254"/>
    </row>
    <row r="10" spans="1:75" ht="15">
      <c r="A10" s="54">
        <v>39722</v>
      </c>
      <c r="B10" s="89">
        <v>76.470588235294116</v>
      </c>
      <c r="C10" s="89">
        <v>88.235294117647058</v>
      </c>
      <c r="D10" s="89">
        <v>58.82352941176471</v>
      </c>
      <c r="E10" s="89">
        <v>5.8823529411764701</v>
      </c>
      <c r="F10" s="89">
        <v>-41.17647058823529</v>
      </c>
      <c r="G10" s="89">
        <v>82.35294117647058</v>
      </c>
      <c r="H10" s="89">
        <v>-17.647058823529413</v>
      </c>
      <c r="I10" s="89">
        <v>52.941176470588239</v>
      </c>
      <c r="J10" s="89">
        <v>-17.647058823529413</v>
      </c>
      <c r="K10" s="89">
        <v>29.411764705882355</v>
      </c>
      <c r="L10" s="89">
        <v>5.8823529411764701</v>
      </c>
      <c r="M10" s="89">
        <v>66.666666666666657</v>
      </c>
      <c r="N10" s="89">
        <v>47.619047619047613</v>
      </c>
      <c r="O10" s="89">
        <v>42.857142857142854</v>
      </c>
      <c r="P10" s="89">
        <v>-4.7619047619047619</v>
      </c>
      <c r="Q10" s="89">
        <v>-14.285714285714285</v>
      </c>
      <c r="R10" s="89">
        <v>61.904761904761905</v>
      </c>
      <c r="S10" s="89">
        <v>-14.285714285714285</v>
      </c>
      <c r="T10" s="89">
        <v>14.285714285714285</v>
      </c>
      <c r="U10" s="89">
        <v>-14.285714285714285</v>
      </c>
      <c r="V10" s="89">
        <v>0</v>
      </c>
      <c r="W10" s="89">
        <v>0</v>
      </c>
      <c r="X10" s="89">
        <v>42.857142857142854</v>
      </c>
      <c r="Y10" s="89">
        <v>28.571428571428569</v>
      </c>
      <c r="Z10" s="89">
        <v>71.428571428571431</v>
      </c>
      <c r="AA10" s="89">
        <v>0</v>
      </c>
      <c r="AB10" s="89">
        <v>-28.571428571428569</v>
      </c>
      <c r="AC10" s="89">
        <v>14.285714285714285</v>
      </c>
      <c r="AD10" s="89">
        <v>-14.285714285714285</v>
      </c>
      <c r="AE10" s="89">
        <v>71.428571428571431</v>
      </c>
      <c r="AF10" s="89">
        <v>14.285714285714285</v>
      </c>
      <c r="AG10" s="89">
        <v>57.142857142857139</v>
      </c>
      <c r="AH10" s="89">
        <v>-14.285714285714285</v>
      </c>
      <c r="AI10" s="72"/>
      <c r="AJ10" s="255" t="s">
        <v>310</v>
      </c>
      <c r="AK10" s="256"/>
      <c r="AL10" s="256"/>
      <c r="AM10" s="256"/>
      <c r="AN10" s="256"/>
      <c r="AO10" s="256"/>
      <c r="AP10" s="256"/>
      <c r="AQ10" s="256"/>
      <c r="AR10" s="255" t="s">
        <v>311</v>
      </c>
      <c r="AS10" s="256"/>
      <c r="AT10" s="256"/>
      <c r="AU10" s="256"/>
      <c r="AV10" s="244"/>
      <c r="AW10" s="244"/>
      <c r="AX10" s="244"/>
      <c r="AY10" s="244"/>
      <c r="AZ10" s="244"/>
      <c r="BA10" s="244" t="s">
        <v>312</v>
      </c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</row>
    <row r="11" spans="1:75" ht="15">
      <c r="A11" s="54">
        <v>39783</v>
      </c>
      <c r="B11" s="89">
        <v>57.142857142857139</v>
      </c>
      <c r="C11" s="89">
        <v>50</v>
      </c>
      <c r="D11" s="89">
        <v>57.142857142857139</v>
      </c>
      <c r="E11" s="89">
        <v>0</v>
      </c>
      <c r="F11" s="89">
        <v>-28.571428571428569</v>
      </c>
      <c r="G11" s="89">
        <v>64.285714285714292</v>
      </c>
      <c r="H11" s="89">
        <v>-7.1428571428571423</v>
      </c>
      <c r="I11" s="89">
        <v>7.1428571428571423</v>
      </c>
      <c r="J11" s="89">
        <v>-21.428571428571427</v>
      </c>
      <c r="K11" s="89">
        <v>0</v>
      </c>
      <c r="L11" s="89">
        <v>0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72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</row>
    <row r="12" spans="1:75" ht="15">
      <c r="A12" s="54">
        <v>39873</v>
      </c>
      <c r="B12" s="89">
        <v>55.555555555555557</v>
      </c>
      <c r="C12" s="89">
        <v>50</v>
      </c>
      <c r="D12" s="89">
        <v>44.444444444444443</v>
      </c>
      <c r="E12" s="89">
        <v>-27.777777777777779</v>
      </c>
      <c r="F12" s="89">
        <v>-27.777777777777779</v>
      </c>
      <c r="G12" s="89">
        <v>38.888888888888893</v>
      </c>
      <c r="H12" s="89">
        <v>-5.5555555555555554</v>
      </c>
      <c r="I12" s="89">
        <v>-5.5555555555555554</v>
      </c>
      <c r="J12" s="89">
        <v>-11.111111111111111</v>
      </c>
      <c r="K12" s="89">
        <v>-22.222222222222221</v>
      </c>
      <c r="L12" s="89">
        <v>-5.5555555555555554</v>
      </c>
      <c r="M12" s="89">
        <v>60</v>
      </c>
      <c r="N12" s="89">
        <v>65</v>
      </c>
      <c r="O12" s="89">
        <v>30</v>
      </c>
      <c r="P12" s="89">
        <v>-30</v>
      </c>
      <c r="Q12" s="89">
        <v>-25</v>
      </c>
      <c r="R12" s="89">
        <v>30</v>
      </c>
      <c r="S12" s="89">
        <v>-30</v>
      </c>
      <c r="T12" s="89">
        <v>-30</v>
      </c>
      <c r="U12" s="89">
        <v>-40</v>
      </c>
      <c r="V12" s="89">
        <v>0</v>
      </c>
      <c r="W12" s="89">
        <v>0</v>
      </c>
      <c r="X12" s="89">
        <v>57.142857142857139</v>
      </c>
      <c r="Y12" s="89">
        <v>57.142857142857139</v>
      </c>
      <c r="Z12" s="89">
        <v>42.857142857142854</v>
      </c>
      <c r="AA12" s="89">
        <v>-14.285714285714285</v>
      </c>
      <c r="AB12" s="89">
        <v>-42.857142857142854</v>
      </c>
      <c r="AC12" s="89">
        <v>14.285714285714285</v>
      </c>
      <c r="AD12" s="89">
        <v>0</v>
      </c>
      <c r="AE12" s="89">
        <v>14.285714285714285</v>
      </c>
      <c r="AF12" s="89">
        <v>-14.285714285714285</v>
      </c>
      <c r="AG12" s="89">
        <v>42.857142857142854</v>
      </c>
      <c r="AH12" s="89">
        <v>0</v>
      </c>
      <c r="AI12" s="72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</row>
    <row r="13" spans="1:75" ht="15">
      <c r="A13" s="54">
        <v>39965</v>
      </c>
      <c r="B13" s="89">
        <v>63.157894736842103</v>
      </c>
      <c r="C13" s="89">
        <v>63.157894736842103</v>
      </c>
      <c r="D13" s="89">
        <v>36.84210526315789</v>
      </c>
      <c r="E13" s="89">
        <v>10.526315789473683</v>
      </c>
      <c r="F13" s="89">
        <v>-31.578947368421051</v>
      </c>
      <c r="G13" s="89">
        <v>52.631578947368418</v>
      </c>
      <c r="H13" s="89">
        <v>21.052631578947366</v>
      </c>
      <c r="I13" s="89">
        <v>21.052631578947366</v>
      </c>
      <c r="J13" s="89">
        <v>-10.526315789473683</v>
      </c>
      <c r="K13" s="89">
        <v>-5.2631578947368416</v>
      </c>
      <c r="L13" s="89">
        <v>5.2631578947368416</v>
      </c>
      <c r="M13" s="89">
        <v>59.090909090909093</v>
      </c>
      <c r="N13" s="89">
        <v>68.181818181818173</v>
      </c>
      <c r="O13" s="89">
        <v>45.454545454545453</v>
      </c>
      <c r="P13" s="89">
        <v>-9.0909090909090917</v>
      </c>
      <c r="Q13" s="89">
        <v>-40.909090909090914</v>
      </c>
      <c r="R13" s="89">
        <v>45.454545454545453</v>
      </c>
      <c r="S13" s="89">
        <v>-59.090909090909093</v>
      </c>
      <c r="T13" s="89">
        <v>-31.818181818181817</v>
      </c>
      <c r="U13" s="89">
        <v>-18.181818181818183</v>
      </c>
      <c r="V13" s="89">
        <v>9.0909090909090917</v>
      </c>
      <c r="W13" s="89">
        <v>0</v>
      </c>
      <c r="X13" s="89">
        <v>28.571428571428569</v>
      </c>
      <c r="Y13" s="89">
        <v>14.285714285714285</v>
      </c>
      <c r="Z13" s="89">
        <v>0</v>
      </c>
      <c r="AA13" s="89">
        <v>-71.428571428571431</v>
      </c>
      <c r="AB13" s="89">
        <v>-57.142857142857139</v>
      </c>
      <c r="AC13" s="89">
        <v>0</v>
      </c>
      <c r="AD13" s="89">
        <v>-71.428571428571431</v>
      </c>
      <c r="AE13" s="89">
        <v>-42.857142857142854</v>
      </c>
      <c r="AF13" s="89">
        <v>-28.571428571428569</v>
      </c>
      <c r="AG13" s="89">
        <v>28.571428571428569</v>
      </c>
      <c r="AH13" s="89">
        <v>0</v>
      </c>
      <c r="AI13" s="72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</row>
    <row r="14" spans="1:75" ht="15">
      <c r="A14" s="54">
        <v>40057</v>
      </c>
      <c r="B14" s="89">
        <v>66.666666666666657</v>
      </c>
      <c r="C14" s="89">
        <v>77.777777777777786</v>
      </c>
      <c r="D14" s="89">
        <v>66.666666666666657</v>
      </c>
      <c r="E14" s="89">
        <v>50</v>
      </c>
      <c r="F14" s="89">
        <v>-33.333333333333329</v>
      </c>
      <c r="G14" s="89">
        <v>55.555555555555557</v>
      </c>
      <c r="H14" s="89">
        <v>5.5555555555555554</v>
      </c>
      <c r="I14" s="89">
        <v>16.666666666666664</v>
      </c>
      <c r="J14" s="89">
        <v>5.5555555555555554</v>
      </c>
      <c r="K14" s="89">
        <v>44.444444444444443</v>
      </c>
      <c r="L14" s="89">
        <v>0</v>
      </c>
      <c r="M14" s="89">
        <v>59.090909090909093</v>
      </c>
      <c r="N14" s="89">
        <v>68.181818181818173</v>
      </c>
      <c r="O14" s="89">
        <v>45.454545454545453</v>
      </c>
      <c r="P14" s="89">
        <v>-9.0909090909090917</v>
      </c>
      <c r="Q14" s="89">
        <v>-40.909090909090914</v>
      </c>
      <c r="R14" s="89">
        <v>45.454545454545453</v>
      </c>
      <c r="S14" s="89">
        <v>-59.090909090909093</v>
      </c>
      <c r="T14" s="89">
        <v>-31.818181818181817</v>
      </c>
      <c r="U14" s="89">
        <v>-18.181818181818183</v>
      </c>
      <c r="V14" s="89">
        <v>9.0909090909090917</v>
      </c>
      <c r="W14" s="89">
        <v>0</v>
      </c>
      <c r="X14" s="89">
        <v>33.333333333333329</v>
      </c>
      <c r="Y14" s="89">
        <v>33.3333333333333</v>
      </c>
      <c r="Z14" s="89">
        <v>33.333333333333329</v>
      </c>
      <c r="AA14" s="89">
        <v>-50</v>
      </c>
      <c r="AB14" s="89">
        <v>-50</v>
      </c>
      <c r="AC14" s="89">
        <v>16.666666666666664</v>
      </c>
      <c r="AD14" s="89">
        <v>-83.333333333333343</v>
      </c>
      <c r="AE14" s="89">
        <v>-33.333333333333329</v>
      </c>
      <c r="AF14" s="89">
        <v>-16.666666666666664</v>
      </c>
      <c r="AG14" s="89">
        <v>50</v>
      </c>
      <c r="AH14" s="89">
        <v>0</v>
      </c>
      <c r="AI14" s="72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</row>
    <row r="15" spans="1:75" ht="15">
      <c r="A15" s="54">
        <v>40148</v>
      </c>
      <c r="B15" s="89">
        <v>47.058823529411761</v>
      </c>
      <c r="C15" s="89">
        <v>58.82352941176471</v>
      </c>
      <c r="D15" s="89">
        <v>41.17647058823529</v>
      </c>
      <c r="E15" s="89">
        <v>29.411764705882355</v>
      </c>
      <c r="F15" s="89">
        <v>-52.941176470588239</v>
      </c>
      <c r="G15" s="89">
        <v>41.17647058823529</v>
      </c>
      <c r="H15" s="89">
        <v>0</v>
      </c>
      <c r="I15" s="89">
        <v>17.647058823529413</v>
      </c>
      <c r="J15" s="89">
        <v>35.294117647058826</v>
      </c>
      <c r="K15" s="89">
        <v>29.411764705882355</v>
      </c>
      <c r="L15" s="89">
        <v>-5.8823529411764701</v>
      </c>
      <c r="M15" s="89">
        <v>36.363636363636367</v>
      </c>
      <c r="N15" s="89">
        <v>50</v>
      </c>
      <c r="O15" s="89">
        <v>13.636363636363635</v>
      </c>
      <c r="P15" s="89">
        <v>0</v>
      </c>
      <c r="Q15" s="89">
        <v>-54.54545454545454</v>
      </c>
      <c r="R15" s="89">
        <v>36.363636363636367</v>
      </c>
      <c r="S15" s="89">
        <v>-50</v>
      </c>
      <c r="T15" s="89">
        <v>0</v>
      </c>
      <c r="U15" s="89">
        <v>-22.727272727272727</v>
      </c>
      <c r="V15" s="89">
        <v>9.0909090909090917</v>
      </c>
      <c r="W15" s="89">
        <v>0</v>
      </c>
      <c r="X15" s="89">
        <v>14.285714285714285</v>
      </c>
      <c r="Y15" s="89">
        <v>14.285714285714285</v>
      </c>
      <c r="Z15" s="89">
        <v>42.857142857142854</v>
      </c>
      <c r="AA15" s="89">
        <v>-14.285714285714285</v>
      </c>
      <c r="AB15" s="89">
        <v>-42.857142857142854</v>
      </c>
      <c r="AC15" s="89">
        <v>0</v>
      </c>
      <c r="AD15" s="89">
        <v>-85.714285714285708</v>
      </c>
      <c r="AE15" s="89">
        <v>-42.857142857142854</v>
      </c>
      <c r="AF15" s="89">
        <v>-28.571428571428569</v>
      </c>
      <c r="AG15" s="89">
        <v>-28.571428571428569</v>
      </c>
      <c r="AH15" s="89">
        <v>-14.285714285714285</v>
      </c>
      <c r="AI15" s="72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</row>
    <row r="16" spans="1:75" ht="15">
      <c r="A16" s="54">
        <v>40238</v>
      </c>
      <c r="B16" s="89">
        <v>72.222222222222214</v>
      </c>
      <c r="C16" s="89">
        <v>55.555555555555557</v>
      </c>
      <c r="D16" s="89">
        <v>50</v>
      </c>
      <c r="E16" s="89">
        <v>33.333333333333329</v>
      </c>
      <c r="F16" s="89">
        <v>-55.555555555555557</v>
      </c>
      <c r="G16" s="89">
        <v>72.222222222222214</v>
      </c>
      <c r="H16" s="89">
        <v>-5.5555555555555554</v>
      </c>
      <c r="I16" s="89">
        <v>33.333333333333329</v>
      </c>
      <c r="J16" s="89">
        <v>16.666666666666664</v>
      </c>
      <c r="K16" s="89">
        <v>33.333333333333329</v>
      </c>
      <c r="L16" s="89">
        <v>0</v>
      </c>
      <c r="M16" s="89">
        <v>50</v>
      </c>
      <c r="N16" s="89">
        <v>50</v>
      </c>
      <c r="O16" s="89">
        <v>40.909090909090914</v>
      </c>
      <c r="P16" s="89">
        <v>27.27272727272727</v>
      </c>
      <c r="Q16" s="89">
        <v>-31.818181818181817</v>
      </c>
      <c r="R16" s="89">
        <v>68.181818181818173</v>
      </c>
      <c r="S16" s="89">
        <v>-9.0909090909090917</v>
      </c>
      <c r="T16" s="89">
        <v>22.727272727272727</v>
      </c>
      <c r="U16" s="89">
        <v>-13.636363636363635</v>
      </c>
      <c r="V16" s="89">
        <v>31.818181818181817</v>
      </c>
      <c r="W16" s="89">
        <v>-4.5454545454545459</v>
      </c>
      <c r="X16" s="89">
        <v>0</v>
      </c>
      <c r="Y16" s="89">
        <v>42.857142857142854</v>
      </c>
      <c r="Z16" s="89">
        <v>42.857142857142854</v>
      </c>
      <c r="AA16" s="89">
        <v>0</v>
      </c>
      <c r="AB16" s="89">
        <v>-57.142857142857139</v>
      </c>
      <c r="AC16" s="89">
        <v>14.285714285714285</v>
      </c>
      <c r="AD16" s="89">
        <v>-57.142857142857139</v>
      </c>
      <c r="AE16" s="89">
        <v>-14.285714285714285</v>
      </c>
      <c r="AF16" s="89">
        <v>-28.571428571428569</v>
      </c>
      <c r="AG16" s="89">
        <v>57.142857142857139</v>
      </c>
      <c r="AH16" s="89">
        <v>0</v>
      </c>
      <c r="AI16" s="72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</row>
    <row r="17" spans="1:63" ht="15">
      <c r="A17" s="54">
        <v>40330</v>
      </c>
      <c r="B17" s="89">
        <v>88.888888888888886</v>
      </c>
      <c r="C17" s="89">
        <v>100</v>
      </c>
      <c r="D17" s="89">
        <v>66.666666666666657</v>
      </c>
      <c r="E17" s="89">
        <v>66.666666666666657</v>
      </c>
      <c r="F17" s="89">
        <v>-22.222222222222221</v>
      </c>
      <c r="G17" s="89">
        <v>77.777777777777786</v>
      </c>
      <c r="H17" s="89">
        <v>5.5555555555555554</v>
      </c>
      <c r="I17" s="89">
        <v>44.444444444444443</v>
      </c>
      <c r="J17" s="89">
        <v>27.777777777777779</v>
      </c>
      <c r="K17" s="89">
        <v>55.555555555555557</v>
      </c>
      <c r="L17" s="89">
        <v>11.111111111111111</v>
      </c>
      <c r="M17" s="89">
        <v>55.555555555555557</v>
      </c>
      <c r="N17" s="89">
        <v>72.222222222222214</v>
      </c>
      <c r="O17" s="89">
        <v>33.333333333333329</v>
      </c>
      <c r="P17" s="89">
        <v>5.5555555555555554</v>
      </c>
      <c r="Q17" s="89">
        <v>-55.555555555555557</v>
      </c>
      <c r="R17" s="89">
        <v>38.888888888888893</v>
      </c>
      <c r="S17" s="89">
        <v>-38.888888888888893</v>
      </c>
      <c r="T17" s="89">
        <v>-5.5555555555555554</v>
      </c>
      <c r="U17" s="89">
        <v>-16.666666666666664</v>
      </c>
      <c r="V17" s="89">
        <v>27.777777777777779</v>
      </c>
      <c r="W17" s="89">
        <v>-5.5555555555555554</v>
      </c>
      <c r="X17" s="89">
        <v>14.285714285714285</v>
      </c>
      <c r="Y17" s="89">
        <v>14.285714285714285</v>
      </c>
      <c r="Z17" s="89">
        <v>57.142857142857139</v>
      </c>
      <c r="AA17" s="89">
        <v>14.285714285714285</v>
      </c>
      <c r="AB17" s="89">
        <v>-57.142857142857139</v>
      </c>
      <c r="AC17" s="89">
        <v>-28.571428571428569</v>
      </c>
      <c r="AD17" s="89">
        <v>-57.142857142857139</v>
      </c>
      <c r="AE17" s="89">
        <v>-42.857142857142854</v>
      </c>
      <c r="AF17" s="89">
        <v>-14.285714285714285</v>
      </c>
      <c r="AG17" s="89">
        <v>57.142857142857139</v>
      </c>
      <c r="AH17" s="89">
        <v>0</v>
      </c>
      <c r="AI17" s="72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</row>
    <row r="18" spans="1:63" ht="15">
      <c r="A18" s="54">
        <v>40422</v>
      </c>
      <c r="B18" s="89">
        <v>84.210526315789465</v>
      </c>
      <c r="C18" s="89">
        <v>78.94736842105263</v>
      </c>
      <c r="D18" s="89">
        <v>78.94736842105263</v>
      </c>
      <c r="E18" s="89">
        <v>63.157894736842103</v>
      </c>
      <c r="F18" s="89">
        <v>-21.052631578947366</v>
      </c>
      <c r="G18" s="89">
        <v>68.421052631578945</v>
      </c>
      <c r="H18" s="89">
        <v>5.2631578947368416</v>
      </c>
      <c r="I18" s="89">
        <v>57.894736842105267</v>
      </c>
      <c r="J18" s="89">
        <v>21.052631578947366</v>
      </c>
      <c r="K18" s="89">
        <v>57.894736842105267</v>
      </c>
      <c r="L18" s="89">
        <v>0</v>
      </c>
      <c r="M18" s="89">
        <v>77.777777777777786</v>
      </c>
      <c r="N18" s="89">
        <v>72.222222222222214</v>
      </c>
      <c r="O18" s="89">
        <v>72.222222222222214</v>
      </c>
      <c r="P18" s="89">
        <v>33.333333333333329</v>
      </c>
      <c r="Q18" s="89">
        <v>-50</v>
      </c>
      <c r="R18" s="89">
        <v>50</v>
      </c>
      <c r="S18" s="89">
        <v>-33.333333333333329</v>
      </c>
      <c r="T18" s="89">
        <v>11.111111111111111</v>
      </c>
      <c r="U18" s="89">
        <v>-16.666666666666664</v>
      </c>
      <c r="V18" s="89">
        <v>44.444444444444443</v>
      </c>
      <c r="W18" s="89">
        <v>5.5555555555555554</v>
      </c>
      <c r="X18" s="89">
        <v>57.142857142857139</v>
      </c>
      <c r="Y18" s="89">
        <v>42.857142857142854</v>
      </c>
      <c r="Z18" s="89">
        <v>42.857142857142854</v>
      </c>
      <c r="AA18" s="89">
        <v>0</v>
      </c>
      <c r="AB18" s="89">
        <v>-57.142857142857139</v>
      </c>
      <c r="AC18" s="89">
        <v>-14.285714285714285</v>
      </c>
      <c r="AD18" s="89">
        <v>-57.142857142857139</v>
      </c>
      <c r="AE18" s="89">
        <v>-42.857142857142854</v>
      </c>
      <c r="AF18" s="89">
        <v>14.285714285714285</v>
      </c>
      <c r="AG18" s="89">
        <v>57.142857142857139</v>
      </c>
      <c r="AH18" s="89">
        <v>0</v>
      </c>
      <c r="AI18" s="72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</row>
    <row r="19" spans="1:63" ht="15">
      <c r="A19" s="54">
        <v>40513</v>
      </c>
      <c r="B19" s="89">
        <v>64.705882352941174</v>
      </c>
      <c r="C19" s="89">
        <v>82.35294117647058</v>
      </c>
      <c r="D19" s="89">
        <v>88.235294117647058</v>
      </c>
      <c r="E19" s="89">
        <v>64.705882352941174</v>
      </c>
      <c r="F19" s="89">
        <v>-52.941176470588239</v>
      </c>
      <c r="G19" s="89">
        <v>58.82352941176471</v>
      </c>
      <c r="H19" s="89">
        <v>-11.76470588235294</v>
      </c>
      <c r="I19" s="89">
        <v>35.294117647058826</v>
      </c>
      <c r="J19" s="89">
        <v>23.52941176470588</v>
      </c>
      <c r="K19" s="89">
        <v>88.235294117647058</v>
      </c>
      <c r="L19" s="89">
        <v>5.8823529411764701</v>
      </c>
      <c r="M19" s="89">
        <v>83.333333333333343</v>
      </c>
      <c r="N19" s="89">
        <v>88.888888888888886</v>
      </c>
      <c r="O19" s="89">
        <v>72.222222222222214</v>
      </c>
      <c r="P19" s="89">
        <v>50</v>
      </c>
      <c r="Q19" s="89">
        <v>-61.111111111111114</v>
      </c>
      <c r="R19" s="89">
        <v>50</v>
      </c>
      <c r="S19" s="89">
        <v>-50</v>
      </c>
      <c r="T19" s="89">
        <v>5.5555555555555554</v>
      </c>
      <c r="U19" s="89">
        <v>-16.666666666666664</v>
      </c>
      <c r="V19" s="89">
        <v>66.666666666666657</v>
      </c>
      <c r="W19" s="89">
        <v>5.5555555555555554</v>
      </c>
      <c r="X19" s="89">
        <v>33.333333333333329</v>
      </c>
      <c r="Y19" s="89">
        <v>66.666666666666657</v>
      </c>
      <c r="Z19" s="89">
        <v>83.333333333333343</v>
      </c>
      <c r="AA19" s="89">
        <v>33.333333333333329</v>
      </c>
      <c r="AB19" s="89">
        <v>0</v>
      </c>
      <c r="AC19" s="89">
        <v>83.333333333333343</v>
      </c>
      <c r="AD19" s="89">
        <v>-33.333333333333329</v>
      </c>
      <c r="AE19" s="89">
        <v>16.666666666666664</v>
      </c>
      <c r="AF19" s="89">
        <v>16.666666666666664</v>
      </c>
      <c r="AG19" s="89">
        <v>100</v>
      </c>
      <c r="AH19" s="89">
        <v>0</v>
      </c>
      <c r="AI19" s="72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</row>
    <row r="20" spans="1:63" ht="15">
      <c r="A20" s="54">
        <v>40603</v>
      </c>
      <c r="B20" s="89">
        <v>78.94736842105263</v>
      </c>
      <c r="C20" s="89">
        <v>78.94736842105263</v>
      </c>
      <c r="D20" s="89">
        <v>63.157894736842103</v>
      </c>
      <c r="E20" s="89">
        <v>78.94736842105263</v>
      </c>
      <c r="F20" s="89">
        <v>-5.2631578947368416</v>
      </c>
      <c r="G20" s="89">
        <v>57.894736842105267</v>
      </c>
      <c r="H20" s="89">
        <v>21.052631578947366</v>
      </c>
      <c r="I20" s="89">
        <v>57.894736842105267</v>
      </c>
      <c r="J20" s="89">
        <v>15.789473684210526</v>
      </c>
      <c r="K20" s="89">
        <v>57.894736842105267</v>
      </c>
      <c r="L20" s="89">
        <v>10.526315789473683</v>
      </c>
      <c r="M20" s="89">
        <v>93.75</v>
      </c>
      <c r="N20" s="89">
        <v>81.25</v>
      </c>
      <c r="O20" s="89">
        <v>62.5</v>
      </c>
      <c r="P20" s="89">
        <v>43.75</v>
      </c>
      <c r="Q20" s="89">
        <v>-68.75</v>
      </c>
      <c r="R20" s="89">
        <v>37.5</v>
      </c>
      <c r="S20" s="89">
        <v>25</v>
      </c>
      <c r="T20" s="89">
        <v>31.25</v>
      </c>
      <c r="U20" s="89">
        <v>-18.75</v>
      </c>
      <c r="V20" s="89">
        <v>62.5</v>
      </c>
      <c r="W20" s="89">
        <v>0</v>
      </c>
      <c r="X20" s="89">
        <v>14.285714285714285</v>
      </c>
      <c r="Y20" s="89">
        <v>28.571428571428569</v>
      </c>
      <c r="Z20" s="89">
        <v>85.714285714285708</v>
      </c>
      <c r="AA20" s="89">
        <v>14.285714285714285</v>
      </c>
      <c r="AB20" s="89">
        <v>-28.571428571428569</v>
      </c>
      <c r="AC20" s="89">
        <v>14.285714285714285</v>
      </c>
      <c r="AD20" s="89">
        <v>-42.857142857142854</v>
      </c>
      <c r="AE20" s="89">
        <v>-14.285714285714285</v>
      </c>
      <c r="AF20" s="89">
        <v>-42.857142857142854</v>
      </c>
      <c r="AG20" s="89">
        <v>42.857142857142854</v>
      </c>
      <c r="AH20" s="89">
        <v>0</v>
      </c>
      <c r="AI20" s="72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  <c r="BG20" s="244"/>
      <c r="BH20" s="244"/>
      <c r="BI20" s="244"/>
      <c r="BJ20" s="244"/>
      <c r="BK20" s="244"/>
    </row>
    <row r="21" spans="1:63" ht="15">
      <c r="A21" s="54">
        <v>40695</v>
      </c>
      <c r="B21" s="89">
        <v>77.777777777777786</v>
      </c>
      <c r="C21" s="89">
        <v>55.555555555555557</v>
      </c>
      <c r="D21" s="89">
        <v>55.555555555555557</v>
      </c>
      <c r="E21" s="89">
        <v>83.333333333333343</v>
      </c>
      <c r="F21" s="89">
        <v>-27.777777777777779</v>
      </c>
      <c r="G21" s="89">
        <v>61.111111111111114</v>
      </c>
      <c r="H21" s="89">
        <v>22.222222222222221</v>
      </c>
      <c r="I21" s="89">
        <v>66.666666666666657</v>
      </c>
      <c r="J21" s="89">
        <v>22.222222222222221</v>
      </c>
      <c r="K21" s="89">
        <v>44.444444444444443</v>
      </c>
      <c r="L21" s="89">
        <v>0</v>
      </c>
      <c r="M21" s="89">
        <v>93.75</v>
      </c>
      <c r="N21" s="89">
        <v>93.75</v>
      </c>
      <c r="O21" s="89">
        <v>68.75</v>
      </c>
      <c r="P21" s="89">
        <v>43.75</v>
      </c>
      <c r="Q21" s="89">
        <v>-62.5</v>
      </c>
      <c r="R21" s="89">
        <v>68.75</v>
      </c>
      <c r="S21" s="89">
        <v>-25</v>
      </c>
      <c r="T21" s="89">
        <v>25</v>
      </c>
      <c r="U21" s="89">
        <v>-25</v>
      </c>
      <c r="V21" s="89">
        <v>75</v>
      </c>
      <c r="W21" s="89">
        <v>0</v>
      </c>
      <c r="X21" s="89">
        <v>16.666666666666664</v>
      </c>
      <c r="Y21" s="89">
        <v>33.333333333333329</v>
      </c>
      <c r="Z21" s="89">
        <v>50</v>
      </c>
      <c r="AA21" s="89">
        <v>-16.666666666666664</v>
      </c>
      <c r="AB21" s="89">
        <v>-83.333333333333343</v>
      </c>
      <c r="AC21" s="89">
        <v>0</v>
      </c>
      <c r="AD21" s="89">
        <v>-33.333333333333329</v>
      </c>
      <c r="AE21" s="89">
        <v>16.666666666666664</v>
      </c>
      <c r="AF21" s="89">
        <v>-50</v>
      </c>
      <c r="AG21" s="89">
        <v>83.333333333333343</v>
      </c>
      <c r="AH21" s="89">
        <v>0</v>
      </c>
      <c r="AI21" s="72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</row>
    <row r="22" spans="1:63" ht="15">
      <c r="A22" s="54">
        <v>40787</v>
      </c>
      <c r="B22" s="89">
        <v>76.19047619047619</v>
      </c>
      <c r="C22" s="89">
        <v>71.428571428571431</v>
      </c>
      <c r="D22" s="89">
        <v>52.380952380952387</v>
      </c>
      <c r="E22" s="89">
        <v>61.904761904761905</v>
      </c>
      <c r="F22" s="89">
        <v>-28.571428571428569</v>
      </c>
      <c r="G22" s="89">
        <v>52.380952380952387</v>
      </c>
      <c r="H22" s="89">
        <v>-9.5238095238095237</v>
      </c>
      <c r="I22" s="89">
        <v>52.380952380952387</v>
      </c>
      <c r="J22" s="89">
        <v>4.7619047619047619</v>
      </c>
      <c r="K22" s="89">
        <v>61.904761904761905</v>
      </c>
      <c r="L22" s="89">
        <v>0</v>
      </c>
      <c r="M22" s="89">
        <v>100</v>
      </c>
      <c r="N22" s="89">
        <v>92.857142857142861</v>
      </c>
      <c r="O22" s="89">
        <v>78.571428571428569</v>
      </c>
      <c r="P22" s="89">
        <v>57.142857142857139</v>
      </c>
      <c r="Q22" s="89">
        <v>-57.142857142857139</v>
      </c>
      <c r="R22" s="89">
        <v>57.142857142857139</v>
      </c>
      <c r="S22" s="89">
        <v>28.571428571428569</v>
      </c>
      <c r="T22" s="89">
        <v>64.285714285714292</v>
      </c>
      <c r="U22" s="89">
        <v>-21.428571428571427</v>
      </c>
      <c r="V22" s="89">
        <v>64.285714285714292</v>
      </c>
      <c r="W22" s="89">
        <v>0</v>
      </c>
      <c r="X22" s="89">
        <v>57.142857142857139</v>
      </c>
      <c r="Y22" s="89">
        <v>42.857142857142854</v>
      </c>
      <c r="Z22" s="89">
        <v>57.142857142857139</v>
      </c>
      <c r="AA22" s="89">
        <v>14.285714285714285</v>
      </c>
      <c r="AB22" s="89">
        <v>-42.857142857142854</v>
      </c>
      <c r="AC22" s="89">
        <v>14.285714285714285</v>
      </c>
      <c r="AD22" s="89">
        <v>-71.428571428571431</v>
      </c>
      <c r="AE22" s="89">
        <v>28.571428571428569</v>
      </c>
      <c r="AF22" s="89">
        <v>14.285714285714285</v>
      </c>
      <c r="AG22" s="89">
        <v>57.142857142857139</v>
      </c>
      <c r="AH22" s="89">
        <v>0</v>
      </c>
      <c r="AI22" s="72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</row>
    <row r="23" spans="1:63" ht="15">
      <c r="A23" s="54">
        <v>40878</v>
      </c>
      <c r="B23" s="89">
        <v>71.428571428571431</v>
      </c>
      <c r="C23" s="89">
        <v>61.904761904761905</v>
      </c>
      <c r="D23" s="89">
        <v>71.428571428571431</v>
      </c>
      <c r="E23" s="89">
        <v>57.142857142857139</v>
      </c>
      <c r="F23" s="89">
        <v>-47.619047619047613</v>
      </c>
      <c r="G23" s="89">
        <v>61.904761904761905</v>
      </c>
      <c r="H23" s="89">
        <v>4.7619047619047619</v>
      </c>
      <c r="I23" s="89">
        <v>52.380952380952387</v>
      </c>
      <c r="J23" s="89">
        <v>19.047619047619047</v>
      </c>
      <c r="K23" s="89">
        <v>52.380952380952387</v>
      </c>
      <c r="L23" s="89">
        <v>0</v>
      </c>
      <c r="M23" s="89">
        <v>78.571428571428569</v>
      </c>
      <c r="N23" s="89">
        <v>78.571428571428569</v>
      </c>
      <c r="O23" s="89">
        <v>85.714285714285708</v>
      </c>
      <c r="P23" s="89">
        <v>14.285714285714285</v>
      </c>
      <c r="Q23" s="89">
        <v>-57.142857142857139</v>
      </c>
      <c r="R23" s="89">
        <v>35.714285714285715</v>
      </c>
      <c r="S23" s="89">
        <v>-7.1428571428571423</v>
      </c>
      <c r="T23" s="89">
        <v>42.857142857142854</v>
      </c>
      <c r="U23" s="89">
        <v>-21.428571428571427</v>
      </c>
      <c r="V23" s="89">
        <v>71.428571428571431</v>
      </c>
      <c r="W23" s="89">
        <v>-7.1428571428571423</v>
      </c>
      <c r="X23" s="89">
        <v>57.142857142857139</v>
      </c>
      <c r="Y23" s="89">
        <v>57.142857142857139</v>
      </c>
      <c r="Z23" s="89">
        <v>85.714285714285708</v>
      </c>
      <c r="AA23" s="89">
        <v>28.571428571428569</v>
      </c>
      <c r="AB23" s="89">
        <v>-57.142857142857139</v>
      </c>
      <c r="AC23" s="89">
        <v>14.285714285714285</v>
      </c>
      <c r="AD23" s="89">
        <v>-71.428571428571431</v>
      </c>
      <c r="AE23" s="89">
        <v>-14.285714285714285</v>
      </c>
      <c r="AF23" s="89">
        <v>-14.285714285714285</v>
      </c>
      <c r="AG23" s="89">
        <v>71.428571428571431</v>
      </c>
      <c r="AH23" s="89">
        <v>0</v>
      </c>
      <c r="AI23" s="72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</row>
    <row r="24" spans="1:63" ht="15">
      <c r="A24" s="54">
        <v>40969</v>
      </c>
      <c r="B24" s="89">
        <v>90.476190476190482</v>
      </c>
      <c r="C24" s="89">
        <v>76.19047619047619</v>
      </c>
      <c r="D24" s="89">
        <v>66.666666666666657</v>
      </c>
      <c r="E24" s="89">
        <v>47.619047619047613</v>
      </c>
      <c r="F24" s="89">
        <v>-23.809523809523807</v>
      </c>
      <c r="G24" s="89">
        <v>76</v>
      </c>
      <c r="H24" s="89">
        <v>28.999999999999996</v>
      </c>
      <c r="I24" s="89">
        <v>42.857142857142854</v>
      </c>
      <c r="J24" s="89">
        <v>0</v>
      </c>
      <c r="K24" s="89">
        <v>57.142857142857139</v>
      </c>
      <c r="L24" s="89">
        <v>0</v>
      </c>
      <c r="M24" s="89">
        <v>80</v>
      </c>
      <c r="N24" s="89">
        <v>80</v>
      </c>
      <c r="O24" s="89">
        <v>73.333333333333329</v>
      </c>
      <c r="P24" s="89">
        <v>20</v>
      </c>
      <c r="Q24" s="89">
        <v>-53.333333333333336</v>
      </c>
      <c r="R24" s="89">
        <v>40</v>
      </c>
      <c r="S24" s="89">
        <v>-20</v>
      </c>
      <c r="T24" s="89">
        <v>40</v>
      </c>
      <c r="U24" s="89">
        <v>-26.666666666666668</v>
      </c>
      <c r="V24" s="89">
        <v>66.666666666666657</v>
      </c>
      <c r="W24" s="89">
        <v>0</v>
      </c>
      <c r="X24" s="89">
        <v>42.857142857142854</v>
      </c>
      <c r="Y24" s="89">
        <v>42.857142857142854</v>
      </c>
      <c r="Z24" s="89">
        <v>57.142857142857139</v>
      </c>
      <c r="AA24" s="89">
        <v>14.285714285714285</v>
      </c>
      <c r="AB24" s="89">
        <v>-71.428571428571431</v>
      </c>
      <c r="AC24" s="89">
        <v>-28.999999999999996</v>
      </c>
      <c r="AD24" s="89">
        <v>-86</v>
      </c>
      <c r="AE24" s="89">
        <v>28.571428571428569</v>
      </c>
      <c r="AF24" s="89">
        <v>28.571428571428569</v>
      </c>
      <c r="AG24" s="89">
        <v>85.714285714285708</v>
      </c>
      <c r="AH24" s="89">
        <v>0</v>
      </c>
      <c r="AI24" s="72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</row>
    <row r="25" spans="1:63" ht="15">
      <c r="A25" s="54">
        <v>41061</v>
      </c>
      <c r="B25" s="89">
        <v>65</v>
      </c>
      <c r="C25" s="89">
        <v>75</v>
      </c>
      <c r="D25" s="89">
        <v>35</v>
      </c>
      <c r="E25" s="89">
        <v>65</v>
      </c>
      <c r="F25" s="89">
        <v>-55.000000000000007</v>
      </c>
      <c r="G25" s="89">
        <v>55.000000000000007</v>
      </c>
      <c r="H25" s="89">
        <v>45</v>
      </c>
      <c r="I25" s="89">
        <v>50</v>
      </c>
      <c r="J25" s="89" t="s">
        <v>91</v>
      </c>
      <c r="K25" s="89">
        <v>35</v>
      </c>
      <c r="L25" s="89">
        <v>0</v>
      </c>
      <c r="M25" s="89">
        <v>86.666666666666671</v>
      </c>
      <c r="N25" s="89">
        <v>73.333333333333329</v>
      </c>
      <c r="O25" s="89">
        <v>60</v>
      </c>
      <c r="P25" s="89">
        <v>40</v>
      </c>
      <c r="Q25" s="89">
        <v>-66.666666666666657</v>
      </c>
      <c r="R25" s="89">
        <v>40</v>
      </c>
      <c r="S25" s="89">
        <v>0</v>
      </c>
      <c r="T25" s="89">
        <v>13.333333333333334</v>
      </c>
      <c r="U25" s="89">
        <v>6.666666666666667</v>
      </c>
      <c r="V25" s="89">
        <v>66.666666666666657</v>
      </c>
      <c r="W25" s="89">
        <v>0</v>
      </c>
      <c r="X25" s="89">
        <v>0</v>
      </c>
      <c r="Y25" s="89">
        <v>14.285714285714285</v>
      </c>
      <c r="Z25" s="89">
        <v>42.857142857142854</v>
      </c>
      <c r="AA25" s="89">
        <v>0</v>
      </c>
      <c r="AB25" s="89">
        <v>-42.857142857142854</v>
      </c>
      <c r="AC25" s="89">
        <v>14.285714285714285</v>
      </c>
      <c r="AD25" s="89">
        <v>-42.857142857142854</v>
      </c>
      <c r="AE25" s="89">
        <v>0</v>
      </c>
      <c r="AF25" s="89">
        <v>-28.571428571428569</v>
      </c>
      <c r="AG25" s="89">
        <v>14.285714285714285</v>
      </c>
      <c r="AH25" s="89">
        <v>-14.285714285714285</v>
      </c>
      <c r="AI25" s="72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</row>
    <row r="26" spans="1:63" ht="15">
      <c r="A26" s="54">
        <v>41153</v>
      </c>
      <c r="B26" s="89">
        <v>85.714285714285708</v>
      </c>
      <c r="C26" s="89">
        <v>85.714285714285708</v>
      </c>
      <c r="D26" s="89">
        <v>76.19047619047619</v>
      </c>
      <c r="E26" s="89">
        <v>66.666666666666657</v>
      </c>
      <c r="F26" s="89">
        <v>-52.380952380952387</v>
      </c>
      <c r="G26" s="89">
        <v>61.904761904761905</v>
      </c>
      <c r="H26" s="89">
        <v>23.809523809523807</v>
      </c>
      <c r="I26" s="89">
        <v>57.142857142857139</v>
      </c>
      <c r="J26" s="89">
        <v>0</v>
      </c>
      <c r="K26" s="89">
        <v>61.904761904761905</v>
      </c>
      <c r="L26" s="89">
        <v>0</v>
      </c>
      <c r="M26" s="89">
        <v>92.307692307692307</v>
      </c>
      <c r="N26" s="89">
        <v>84.615384615384613</v>
      </c>
      <c r="O26" s="89">
        <v>76.923076923076934</v>
      </c>
      <c r="P26" s="89">
        <v>46.153846153846153</v>
      </c>
      <c r="Q26" s="89">
        <v>-69.230769230769226</v>
      </c>
      <c r="R26" s="89">
        <v>46</v>
      </c>
      <c r="S26" s="89">
        <v>7.6923076923076925</v>
      </c>
      <c r="T26" s="89">
        <v>61.53846153846154</v>
      </c>
      <c r="U26" s="89">
        <v>7.6923076923076925</v>
      </c>
      <c r="V26" s="89">
        <v>61.53846153846154</v>
      </c>
      <c r="W26" s="89">
        <v>0</v>
      </c>
      <c r="X26" s="89">
        <v>16.666666666666664</v>
      </c>
      <c r="Y26" s="89">
        <v>0</v>
      </c>
      <c r="Z26" s="89">
        <v>16.666666666666664</v>
      </c>
      <c r="AA26" s="89">
        <v>-33.333333333333329</v>
      </c>
      <c r="AB26" s="89">
        <v>-50</v>
      </c>
      <c r="AC26" s="89">
        <v>-17</v>
      </c>
      <c r="AD26" s="89">
        <v>-50</v>
      </c>
      <c r="AE26" s="89">
        <v>-33.333333333333329</v>
      </c>
      <c r="AF26" s="89">
        <v>-33.333333333333329</v>
      </c>
      <c r="AG26" s="89">
        <v>16.666666666666664</v>
      </c>
      <c r="AH26" s="89">
        <v>0</v>
      </c>
      <c r="AI26" s="72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</row>
    <row r="27" spans="1:63" ht="15">
      <c r="A27" s="54">
        <v>41244</v>
      </c>
      <c r="B27" s="89">
        <v>65.217391304347828</v>
      </c>
      <c r="C27" s="89">
        <v>69.565217391304344</v>
      </c>
      <c r="D27" s="89">
        <v>43.478260869565219</v>
      </c>
      <c r="E27" s="89">
        <v>47.826086956521742</v>
      </c>
      <c r="F27" s="89">
        <v>-69.565217391304344</v>
      </c>
      <c r="G27" s="89">
        <v>39.130434782608695</v>
      </c>
      <c r="H27" s="89">
        <v>13.043478260869565</v>
      </c>
      <c r="I27" s="89">
        <v>34.782608695652172</v>
      </c>
      <c r="J27" s="89">
        <v>-21.739130434782609</v>
      </c>
      <c r="K27" s="89">
        <v>52.173913043478258</v>
      </c>
      <c r="L27" s="89">
        <v>0</v>
      </c>
      <c r="M27" s="89">
        <v>93.333333333333329</v>
      </c>
      <c r="N27" s="89">
        <v>100</v>
      </c>
      <c r="O27" s="89">
        <v>80</v>
      </c>
      <c r="P27" s="89">
        <v>53.333333333333336</v>
      </c>
      <c r="Q27" s="89">
        <v>-60</v>
      </c>
      <c r="R27" s="89">
        <v>40</v>
      </c>
      <c r="S27" s="89">
        <v>13.333333333333334</v>
      </c>
      <c r="T27" s="89">
        <v>46.666666666666664</v>
      </c>
      <c r="U27" s="89">
        <v>-20</v>
      </c>
      <c r="V27" s="89">
        <v>60</v>
      </c>
      <c r="W27" s="89">
        <v>0</v>
      </c>
      <c r="X27" s="89">
        <v>57.142857142857139</v>
      </c>
      <c r="Y27" s="89">
        <v>57.142857142857139</v>
      </c>
      <c r="Z27" s="89">
        <v>85.714285714285708</v>
      </c>
      <c r="AA27" s="89">
        <v>14.285714285714285</v>
      </c>
      <c r="AB27" s="89">
        <v>-71.428571428571431</v>
      </c>
      <c r="AC27" s="89">
        <v>0</v>
      </c>
      <c r="AD27" s="89">
        <v>-57.142857142857139</v>
      </c>
      <c r="AE27" s="89">
        <v>0</v>
      </c>
      <c r="AF27" s="89">
        <v>0</v>
      </c>
      <c r="AG27" s="89">
        <v>28.571428571428569</v>
      </c>
      <c r="AH27" s="89">
        <v>0</v>
      </c>
      <c r="AI27" s="72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</row>
    <row r="28" spans="1:63" ht="15">
      <c r="A28" s="54">
        <v>41334</v>
      </c>
      <c r="B28" s="89">
        <v>36.363636363636367</v>
      </c>
      <c r="C28" s="89">
        <v>52.380952380952387</v>
      </c>
      <c r="D28" s="89">
        <v>57.142857142857139</v>
      </c>
      <c r="E28" s="89">
        <v>31.818181818181817</v>
      </c>
      <c r="F28" s="89">
        <v>-45.454545454545453</v>
      </c>
      <c r="G28" s="89">
        <v>31.818181818181817</v>
      </c>
      <c r="H28" s="89">
        <v>-9.0909090909090917</v>
      </c>
      <c r="I28" s="89">
        <v>36.363636363636367</v>
      </c>
      <c r="J28" s="89">
        <v>-9.0909090909090917</v>
      </c>
      <c r="K28" s="89">
        <v>36.363636363636367</v>
      </c>
      <c r="L28" s="89">
        <v>0</v>
      </c>
      <c r="M28" s="89">
        <v>75</v>
      </c>
      <c r="N28" s="89">
        <v>93.75</v>
      </c>
      <c r="O28" s="89">
        <v>100</v>
      </c>
      <c r="P28" s="89">
        <v>43.75</v>
      </c>
      <c r="Q28" s="89">
        <v>-56.25</v>
      </c>
      <c r="R28" s="89">
        <v>68.75</v>
      </c>
      <c r="S28" s="89">
        <v>0</v>
      </c>
      <c r="T28" s="89">
        <v>50</v>
      </c>
      <c r="U28" s="89">
        <v>31.25</v>
      </c>
      <c r="V28" s="89">
        <v>50</v>
      </c>
      <c r="W28" s="89">
        <v>0</v>
      </c>
      <c r="X28" s="89">
        <v>14.285714285714285</v>
      </c>
      <c r="Y28" s="89">
        <v>42.857142857142854</v>
      </c>
      <c r="Z28" s="89">
        <v>85.714285714285708</v>
      </c>
      <c r="AA28" s="89">
        <v>14.285714285714285</v>
      </c>
      <c r="AB28" s="89">
        <v>-71.428571428571431</v>
      </c>
      <c r="AC28" s="89">
        <v>28.571428571428569</v>
      </c>
      <c r="AD28" s="89">
        <v>-71.428571428571431</v>
      </c>
      <c r="AE28" s="89">
        <v>0</v>
      </c>
      <c r="AF28" s="89">
        <v>0</v>
      </c>
      <c r="AG28" s="89">
        <v>71.428571428571431</v>
      </c>
      <c r="AH28" s="89">
        <v>0</v>
      </c>
      <c r="AI28" s="72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</row>
    <row r="29" spans="1:63" ht="15">
      <c r="A29" s="54">
        <v>41426</v>
      </c>
      <c r="B29" s="89">
        <v>73.68421052631578</v>
      </c>
      <c r="C29" s="89">
        <v>68.421052631578945</v>
      </c>
      <c r="D29" s="89">
        <v>61.111111111111114</v>
      </c>
      <c r="E29" s="89">
        <v>47.368421052631575</v>
      </c>
      <c r="F29" s="89">
        <v>-47.368421052631575</v>
      </c>
      <c r="G29" s="89">
        <v>68.421052631578945</v>
      </c>
      <c r="H29" s="89">
        <v>10.526315789473683</v>
      </c>
      <c r="I29" s="89">
        <v>36.84210526315789</v>
      </c>
      <c r="J29" s="89">
        <v>5.2631578947368416</v>
      </c>
      <c r="K29" s="89">
        <v>42.105263157894733</v>
      </c>
      <c r="L29" s="89">
        <v>100</v>
      </c>
      <c r="M29" s="89">
        <v>73.333333333333329</v>
      </c>
      <c r="N29" s="89">
        <v>73.333333333333329</v>
      </c>
      <c r="O29" s="89">
        <v>66.666666666666657</v>
      </c>
      <c r="P29" s="89">
        <v>26.666666666666668</v>
      </c>
      <c r="Q29" s="89">
        <v>-53.333333333333336</v>
      </c>
      <c r="R29" s="89">
        <v>33.333333333333329</v>
      </c>
      <c r="S29" s="89">
        <v>6.666666666666667</v>
      </c>
      <c r="T29" s="89">
        <v>26.666666666666668</v>
      </c>
      <c r="U29" s="89">
        <v>-13.333333333333334</v>
      </c>
      <c r="V29" s="89">
        <v>40</v>
      </c>
      <c r="W29" s="89">
        <v>0</v>
      </c>
      <c r="X29" s="89">
        <v>-14.285714285714285</v>
      </c>
      <c r="Y29" s="89">
        <v>42.857142857142854</v>
      </c>
      <c r="Z29" s="89">
        <v>57.142857142857139</v>
      </c>
      <c r="AA29" s="89">
        <v>57.142857142857139</v>
      </c>
      <c r="AB29" s="89">
        <v>-85.714285714285708</v>
      </c>
      <c r="AC29" s="89">
        <v>0</v>
      </c>
      <c r="AD29" s="89">
        <v>-50</v>
      </c>
      <c r="AE29" s="89">
        <v>-28.571428571428569</v>
      </c>
      <c r="AF29" s="89">
        <v>14.285714285714285</v>
      </c>
      <c r="AG29" s="89">
        <v>57.142857142857139</v>
      </c>
      <c r="AH29" s="89">
        <v>-100</v>
      </c>
      <c r="AI29" s="72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  <c r="BB29" s="244"/>
      <c r="BC29" s="244"/>
      <c r="BD29" s="244"/>
      <c r="BE29" s="244"/>
      <c r="BF29" s="244"/>
      <c r="BG29" s="244"/>
      <c r="BH29" s="244"/>
      <c r="BI29" s="244"/>
      <c r="BJ29" s="244"/>
      <c r="BK29" s="244"/>
    </row>
    <row r="30" spans="1:63" ht="15">
      <c r="A30" s="54">
        <v>41518</v>
      </c>
      <c r="B30" s="89">
        <v>66.666666666666657</v>
      </c>
      <c r="C30" s="89">
        <v>76.19047619047619</v>
      </c>
      <c r="D30" s="89">
        <v>47.619047619047613</v>
      </c>
      <c r="E30" s="89">
        <v>38.095238095238095</v>
      </c>
      <c r="F30" s="89">
        <v>-61.904761904761905</v>
      </c>
      <c r="G30" s="89">
        <v>47.619047619047613</v>
      </c>
      <c r="H30" s="89">
        <v>14.285714285714285</v>
      </c>
      <c r="I30" s="89">
        <v>50</v>
      </c>
      <c r="J30" s="89">
        <v>9.5238095238095237</v>
      </c>
      <c r="K30" s="89">
        <v>42.857142857142854</v>
      </c>
      <c r="L30" s="89">
        <v>0</v>
      </c>
      <c r="M30" s="89">
        <v>52.941176470588239</v>
      </c>
      <c r="N30" s="89">
        <v>64.705882352941174</v>
      </c>
      <c r="O30" s="89">
        <v>70.588235294117652</v>
      </c>
      <c r="P30" s="89">
        <v>47.058823529411761</v>
      </c>
      <c r="Q30" s="89">
        <v>-58.82352941176471</v>
      </c>
      <c r="R30" s="89">
        <v>52.941176470588239</v>
      </c>
      <c r="S30" s="89">
        <v>0</v>
      </c>
      <c r="T30" s="89">
        <v>29.411764705882355</v>
      </c>
      <c r="U30" s="89">
        <v>-17.647058823529413</v>
      </c>
      <c r="V30" s="89">
        <v>47.058823529411761</v>
      </c>
      <c r="W30" s="89">
        <v>0</v>
      </c>
      <c r="X30" s="89">
        <v>14.285714285714285</v>
      </c>
      <c r="Y30" s="89">
        <v>42.857142857142854</v>
      </c>
      <c r="Z30" s="89">
        <v>57.142857142857139</v>
      </c>
      <c r="AA30" s="89">
        <v>14.285714285714285</v>
      </c>
      <c r="AB30" s="89">
        <v>-57.142857142857096</v>
      </c>
      <c r="AC30" s="89">
        <v>0</v>
      </c>
      <c r="AD30" s="89">
        <v>-71.428571428571431</v>
      </c>
      <c r="AE30" s="89">
        <v>0</v>
      </c>
      <c r="AF30" s="89">
        <v>0</v>
      </c>
      <c r="AG30" s="89">
        <v>57.142857142857139</v>
      </c>
      <c r="AH30" s="89">
        <v>100</v>
      </c>
      <c r="AI30" s="72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4"/>
    </row>
    <row r="31" spans="1:63" ht="15">
      <c r="A31" s="54">
        <v>41609</v>
      </c>
      <c r="B31" s="89">
        <v>77.777777777777786</v>
      </c>
      <c r="C31" s="89">
        <v>72.222222222222214</v>
      </c>
      <c r="D31" s="89">
        <v>50</v>
      </c>
      <c r="E31" s="89">
        <v>44.444444444444443</v>
      </c>
      <c r="F31" s="89">
        <v>-61.111111111111114</v>
      </c>
      <c r="G31" s="89">
        <v>50</v>
      </c>
      <c r="H31" s="89">
        <v>38.888888888888893</v>
      </c>
      <c r="I31" s="89">
        <v>44.444444444444443</v>
      </c>
      <c r="J31" s="89">
        <v>23.52941176470588</v>
      </c>
      <c r="K31" s="89">
        <v>47.058823529411761</v>
      </c>
      <c r="L31" s="89">
        <v>0</v>
      </c>
      <c r="M31" s="89">
        <v>14.285714285714285</v>
      </c>
      <c r="N31" s="89">
        <v>42.857142857142854</v>
      </c>
      <c r="O31" s="89">
        <v>21.428571428571427</v>
      </c>
      <c r="P31" s="89">
        <v>50</v>
      </c>
      <c r="Q31" s="89">
        <v>-50</v>
      </c>
      <c r="R31" s="89">
        <v>7.1428571428571423</v>
      </c>
      <c r="S31" s="89">
        <v>0</v>
      </c>
      <c r="T31" s="89">
        <v>46.153846153846153</v>
      </c>
      <c r="U31" s="89">
        <v>-7.1428571428571423</v>
      </c>
      <c r="V31" s="89">
        <v>50</v>
      </c>
      <c r="W31" s="89">
        <v>0</v>
      </c>
      <c r="X31" s="89">
        <v>14.285714285714285</v>
      </c>
      <c r="Y31" s="89">
        <v>71.428571428571431</v>
      </c>
      <c r="Z31" s="89">
        <v>71.428571428571431</v>
      </c>
      <c r="AA31" s="89">
        <v>0</v>
      </c>
      <c r="AB31" s="89">
        <v>-100</v>
      </c>
      <c r="AC31" s="89">
        <v>28.571428571428569</v>
      </c>
      <c r="AD31" s="89">
        <v>-28.571428571428569</v>
      </c>
      <c r="AE31" s="89">
        <v>-14.285714285714285</v>
      </c>
      <c r="AF31" s="89">
        <v>-14.285714285714285</v>
      </c>
      <c r="AG31" s="89">
        <v>42.857142857142854</v>
      </c>
      <c r="AH31" s="89">
        <v>0</v>
      </c>
      <c r="AI31" s="72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</row>
    <row r="32" spans="1:63" ht="15">
      <c r="A32" s="54">
        <v>41699</v>
      </c>
      <c r="B32" s="89">
        <v>68.421052631578945</v>
      </c>
      <c r="C32" s="89">
        <v>73.68421052631578</v>
      </c>
      <c r="D32" s="89">
        <v>78.94736842105263</v>
      </c>
      <c r="E32" s="89">
        <v>57.894736842105267</v>
      </c>
      <c r="F32" s="89">
        <v>-36.84210526315789</v>
      </c>
      <c r="G32" s="89">
        <v>68.421052631578945</v>
      </c>
      <c r="H32" s="89">
        <v>44.444444444444443</v>
      </c>
      <c r="I32" s="89">
        <v>52.631578947368418</v>
      </c>
      <c r="J32" s="89">
        <v>10.526315789473683</v>
      </c>
      <c r="K32" s="89">
        <v>47.368421052631575</v>
      </c>
      <c r="L32" s="89">
        <v>0</v>
      </c>
      <c r="M32" s="89">
        <v>30</v>
      </c>
      <c r="N32" s="89">
        <v>70</v>
      </c>
      <c r="O32" s="89">
        <v>80</v>
      </c>
      <c r="P32" s="89">
        <v>30</v>
      </c>
      <c r="Q32" s="89">
        <v>-80</v>
      </c>
      <c r="R32" s="89">
        <v>30</v>
      </c>
      <c r="S32" s="89">
        <v>-30</v>
      </c>
      <c r="T32" s="89">
        <v>0</v>
      </c>
      <c r="U32" s="89">
        <v>-30</v>
      </c>
      <c r="V32" s="89">
        <v>60</v>
      </c>
      <c r="W32" s="89">
        <v>0</v>
      </c>
      <c r="X32" s="89">
        <v>0</v>
      </c>
      <c r="Y32" s="89">
        <v>50</v>
      </c>
      <c r="Z32" s="89">
        <v>50</v>
      </c>
      <c r="AA32" s="89">
        <v>16.666666666666664</v>
      </c>
      <c r="AB32" s="89">
        <v>-33.333333333333329</v>
      </c>
      <c r="AC32" s="89">
        <v>16.666666666666664</v>
      </c>
      <c r="AD32" s="89">
        <v>-16.666666666666664</v>
      </c>
      <c r="AE32" s="89">
        <v>0</v>
      </c>
      <c r="AF32" s="89">
        <v>16.666666666666664</v>
      </c>
      <c r="AG32" s="89">
        <v>50</v>
      </c>
      <c r="AH32" s="89">
        <v>0</v>
      </c>
      <c r="AI32" s="72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44"/>
      <c r="BK32" s="244"/>
    </row>
    <row r="33" spans="1:63" ht="15">
      <c r="A33" s="54">
        <v>41791</v>
      </c>
      <c r="B33" s="89">
        <v>61.111111111111114</v>
      </c>
      <c r="C33" s="89">
        <v>72.222222222222214</v>
      </c>
      <c r="D33" s="89">
        <v>66.666666666666657</v>
      </c>
      <c r="E33" s="89">
        <v>61.111111111111114</v>
      </c>
      <c r="F33" s="89">
        <v>-22.222222222222221</v>
      </c>
      <c r="G33" s="89">
        <v>66.666666666666657</v>
      </c>
      <c r="H33" s="89">
        <v>22.222222222222221</v>
      </c>
      <c r="I33" s="89">
        <v>38.888888888888893</v>
      </c>
      <c r="J33" s="89">
        <v>5.5555555555555554</v>
      </c>
      <c r="K33" s="89">
        <v>44.444444444444443</v>
      </c>
      <c r="L33" s="89">
        <v>0</v>
      </c>
      <c r="M33" s="89">
        <v>27.27272727272727</v>
      </c>
      <c r="N33" s="89">
        <v>81.818181818181827</v>
      </c>
      <c r="O33" s="89">
        <v>54.54545454545454</v>
      </c>
      <c r="P33" s="89">
        <v>36.363636363636367</v>
      </c>
      <c r="Q33" s="89">
        <v>-72.727272727272734</v>
      </c>
      <c r="R33" s="89">
        <v>27.27272727272727</v>
      </c>
      <c r="S33" s="89">
        <v>-9.0909090909090917</v>
      </c>
      <c r="T33" s="89">
        <v>9.0909090909090917</v>
      </c>
      <c r="U33" s="89">
        <v>-27.27272727272727</v>
      </c>
      <c r="V33" s="89">
        <v>63.636363636363633</v>
      </c>
      <c r="W33" s="89">
        <v>0</v>
      </c>
      <c r="X33" s="89">
        <v>40</v>
      </c>
      <c r="Y33" s="89">
        <v>60</v>
      </c>
      <c r="Z33" s="89">
        <v>80</v>
      </c>
      <c r="AA33" s="89">
        <v>40</v>
      </c>
      <c r="AB33" s="89">
        <v>-60</v>
      </c>
      <c r="AC33" s="89">
        <v>0</v>
      </c>
      <c r="AD33" s="89">
        <v>0</v>
      </c>
      <c r="AE33" s="89">
        <v>20</v>
      </c>
      <c r="AF33" s="89">
        <v>0</v>
      </c>
      <c r="AG33" s="89">
        <v>40</v>
      </c>
      <c r="AH33" s="89">
        <v>0</v>
      </c>
      <c r="AI33" s="72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</row>
    <row r="34" spans="1:63" ht="15">
      <c r="A34" s="54">
        <v>41883</v>
      </c>
      <c r="B34" s="89">
        <v>62.5</v>
      </c>
      <c r="C34" s="89">
        <v>81.25</v>
      </c>
      <c r="D34" s="89">
        <v>43.75</v>
      </c>
      <c r="E34" s="89">
        <v>50</v>
      </c>
      <c r="F34" s="89">
        <v>-37.5</v>
      </c>
      <c r="G34" s="89">
        <v>56.25</v>
      </c>
      <c r="H34" s="89">
        <v>37.5</v>
      </c>
      <c r="I34" s="89">
        <v>50</v>
      </c>
      <c r="J34" s="89">
        <v>26.666666666666668</v>
      </c>
      <c r="K34" s="89">
        <v>56.25</v>
      </c>
      <c r="L34" s="89">
        <v>100</v>
      </c>
      <c r="M34" s="89">
        <v>57.142857142857139</v>
      </c>
      <c r="N34" s="89">
        <v>57.142857142857139</v>
      </c>
      <c r="O34" s="89">
        <v>57.142857142857139</v>
      </c>
      <c r="P34" s="89">
        <v>64.285714285714292</v>
      </c>
      <c r="Q34" s="89">
        <v>-50</v>
      </c>
      <c r="R34" s="89">
        <v>28.571428571428569</v>
      </c>
      <c r="S34" s="89">
        <v>14.285714285714285</v>
      </c>
      <c r="T34" s="89">
        <v>35.714285714285715</v>
      </c>
      <c r="U34" s="89">
        <v>0</v>
      </c>
      <c r="V34" s="89">
        <v>64.285714285714292</v>
      </c>
      <c r="W34" s="89">
        <v>-7.1428571428571423</v>
      </c>
      <c r="X34" s="89">
        <v>0</v>
      </c>
      <c r="Y34" s="89">
        <v>50</v>
      </c>
      <c r="Z34" s="89">
        <v>50</v>
      </c>
      <c r="AA34" s="89">
        <v>25</v>
      </c>
      <c r="AB34" s="89">
        <v>-100</v>
      </c>
      <c r="AC34" s="89">
        <v>0</v>
      </c>
      <c r="AD34" s="89">
        <v>-25</v>
      </c>
      <c r="AE34" s="89">
        <v>-25</v>
      </c>
      <c r="AF34" s="89">
        <v>0</v>
      </c>
      <c r="AG34" s="89">
        <v>25</v>
      </c>
      <c r="AH34" s="89">
        <v>0</v>
      </c>
      <c r="AI34" s="72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</row>
    <row r="35" spans="1:63" ht="15">
      <c r="A35" s="54">
        <v>41974</v>
      </c>
      <c r="B35" s="89">
        <v>46.153846153846153</v>
      </c>
      <c r="C35" s="89">
        <v>61.53846153846154</v>
      </c>
      <c r="D35" s="89">
        <v>38.461538461538467</v>
      </c>
      <c r="E35" s="89">
        <v>61.53846153846154</v>
      </c>
      <c r="F35" s="89">
        <v>-69.230769230769226</v>
      </c>
      <c r="G35" s="89">
        <v>46.153846153846153</v>
      </c>
      <c r="H35" s="89">
        <v>69.230769230769226</v>
      </c>
      <c r="I35" s="89">
        <v>46.153846153846153</v>
      </c>
      <c r="J35" s="89">
        <v>15.384615384615385</v>
      </c>
      <c r="K35" s="89">
        <v>53.846153846153847</v>
      </c>
      <c r="L35" s="89">
        <v>0</v>
      </c>
      <c r="M35" s="89">
        <v>44.444444444444443</v>
      </c>
      <c r="N35" s="88">
        <v>66.666666666666657</v>
      </c>
      <c r="O35" s="89">
        <v>66.666666666666657</v>
      </c>
      <c r="P35" s="89">
        <v>66.666666666666657</v>
      </c>
      <c r="Q35" s="89">
        <v>-77.777777777777786</v>
      </c>
      <c r="R35" s="89">
        <v>66.666666666666657</v>
      </c>
      <c r="S35" s="89">
        <v>22.222222222222221</v>
      </c>
      <c r="T35" s="89">
        <v>22.222222222222221</v>
      </c>
      <c r="U35" s="89">
        <v>0</v>
      </c>
      <c r="V35" s="89">
        <v>66.666666666666657</v>
      </c>
      <c r="W35" s="89">
        <v>-22.222222222222221</v>
      </c>
      <c r="X35" s="89">
        <v>25</v>
      </c>
      <c r="Y35" s="89">
        <v>100</v>
      </c>
      <c r="Z35" s="89">
        <v>100</v>
      </c>
      <c r="AA35" s="89">
        <v>0</v>
      </c>
      <c r="AB35" s="89">
        <v>-50</v>
      </c>
      <c r="AC35" s="89">
        <v>0</v>
      </c>
      <c r="AD35" s="89">
        <v>0</v>
      </c>
      <c r="AE35" s="89">
        <v>-75</v>
      </c>
      <c r="AF35" s="89">
        <v>0</v>
      </c>
      <c r="AG35" s="89">
        <v>75</v>
      </c>
      <c r="AH35" s="89">
        <v>0</v>
      </c>
      <c r="AI35" s="60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</row>
    <row r="36" spans="1:63" ht="15">
      <c r="A36" s="54">
        <v>42064</v>
      </c>
      <c r="B36" s="89">
        <v>78.571428571428569</v>
      </c>
      <c r="C36" s="89">
        <v>71.428571428571431</v>
      </c>
      <c r="D36" s="89">
        <v>64.285714285714292</v>
      </c>
      <c r="E36" s="89">
        <v>71.428571428571431</v>
      </c>
      <c r="F36" s="89">
        <v>-85.714285714285708</v>
      </c>
      <c r="G36" s="89">
        <v>57.142857142857139</v>
      </c>
      <c r="H36" s="89">
        <v>85.714285714285708</v>
      </c>
      <c r="I36" s="89">
        <v>14.285714285714285</v>
      </c>
      <c r="J36" s="89">
        <v>50</v>
      </c>
      <c r="K36" s="89">
        <v>57.142857142857139</v>
      </c>
      <c r="L36" s="89">
        <v>0</v>
      </c>
      <c r="M36" s="89">
        <v>66.666666666666657</v>
      </c>
      <c r="N36" s="88">
        <v>77.777777777777786</v>
      </c>
      <c r="O36" s="89">
        <v>66.666666666666657</v>
      </c>
      <c r="P36" s="89">
        <v>22.222222222222221</v>
      </c>
      <c r="Q36" s="89">
        <v>-77.777777777777786</v>
      </c>
      <c r="R36" s="89">
        <v>55.555555555555557</v>
      </c>
      <c r="S36" s="89">
        <v>44.444444444444443</v>
      </c>
      <c r="T36" s="89">
        <v>-11.111111111111111</v>
      </c>
      <c r="U36" s="89">
        <v>-22.222222222222221</v>
      </c>
      <c r="V36" s="89">
        <v>77.777777777777786</v>
      </c>
      <c r="W36" s="89">
        <v>-11.111111111111111</v>
      </c>
      <c r="X36" s="89">
        <v>75</v>
      </c>
      <c r="Y36" s="89">
        <v>100</v>
      </c>
      <c r="Z36" s="89">
        <v>75</v>
      </c>
      <c r="AA36" s="89">
        <v>25</v>
      </c>
      <c r="AB36" s="89">
        <v>-50</v>
      </c>
      <c r="AC36" s="89">
        <v>25</v>
      </c>
      <c r="AD36" s="89">
        <v>25</v>
      </c>
      <c r="AE36" s="89">
        <v>-25</v>
      </c>
      <c r="AF36" s="89">
        <v>0</v>
      </c>
      <c r="AG36" s="89">
        <v>100</v>
      </c>
      <c r="AH36" s="89">
        <v>0</v>
      </c>
      <c r="AI36" s="60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4"/>
      <c r="BF36" s="244"/>
      <c r="BG36" s="244"/>
      <c r="BH36" s="244"/>
      <c r="BI36" s="244"/>
      <c r="BJ36" s="244"/>
      <c r="BK36" s="244"/>
    </row>
    <row r="37" spans="1:63" ht="15">
      <c r="A37" s="54">
        <v>42156</v>
      </c>
      <c r="B37" s="89">
        <v>82.35294117647058</v>
      </c>
      <c r="C37" s="89">
        <v>70.588235294117652</v>
      </c>
      <c r="D37" s="89">
        <v>58.82352941176471</v>
      </c>
      <c r="E37" s="89">
        <v>82.35294117647058</v>
      </c>
      <c r="F37" s="89">
        <v>-64.705882352941174</v>
      </c>
      <c r="G37" s="89">
        <v>58.82352941176471</v>
      </c>
      <c r="H37" s="89">
        <v>52.941176470588239</v>
      </c>
      <c r="I37" s="89">
        <v>23.52941176470588</v>
      </c>
      <c r="J37" s="89">
        <v>35.294117647058826</v>
      </c>
      <c r="K37" s="89">
        <v>70.588235294117652</v>
      </c>
      <c r="L37" s="89">
        <v>0</v>
      </c>
      <c r="M37" s="89">
        <v>42.857142857142854</v>
      </c>
      <c r="N37" s="89">
        <v>35.714285714285715</v>
      </c>
      <c r="O37" s="89">
        <v>57.142857142857139</v>
      </c>
      <c r="P37" s="89">
        <v>57.142857142857139</v>
      </c>
      <c r="Q37" s="89">
        <v>-28.571428571428569</v>
      </c>
      <c r="R37" s="89">
        <v>35.714285714285715</v>
      </c>
      <c r="S37" s="89">
        <v>21.428571428571427</v>
      </c>
      <c r="T37" s="89">
        <v>14.285714285714285</v>
      </c>
      <c r="U37" s="89">
        <v>-14.285714285714285</v>
      </c>
      <c r="V37" s="89">
        <v>50</v>
      </c>
      <c r="W37" s="89">
        <v>-7.1428571428571423</v>
      </c>
      <c r="X37" s="89">
        <v>40</v>
      </c>
      <c r="Y37" s="89">
        <v>60</v>
      </c>
      <c r="Z37" s="89">
        <v>40</v>
      </c>
      <c r="AA37" s="89">
        <v>-20</v>
      </c>
      <c r="AB37" s="89">
        <v>-40</v>
      </c>
      <c r="AC37" s="89">
        <v>0</v>
      </c>
      <c r="AD37" s="89">
        <v>0</v>
      </c>
      <c r="AE37" s="89">
        <v>-80</v>
      </c>
      <c r="AF37" s="89">
        <v>-60</v>
      </c>
      <c r="AG37" s="89">
        <v>40</v>
      </c>
      <c r="AH37" s="89">
        <v>0</v>
      </c>
      <c r="AI37" s="60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244"/>
      <c r="BE37" s="244"/>
      <c r="BF37" s="244"/>
      <c r="BG37" s="244"/>
      <c r="BH37" s="244"/>
      <c r="BI37" s="244"/>
      <c r="BJ37" s="244"/>
      <c r="BK37" s="244"/>
    </row>
    <row r="38" spans="1:63" ht="15">
      <c r="A38" s="54">
        <v>42248</v>
      </c>
      <c r="B38" s="89">
        <v>46.153846153846153</v>
      </c>
      <c r="C38" s="89">
        <v>50</v>
      </c>
      <c r="D38" s="89">
        <v>78.571428571428569</v>
      </c>
      <c r="E38" s="89">
        <v>35.714285714285715</v>
      </c>
      <c r="F38" s="89">
        <v>-21.428571428571427</v>
      </c>
      <c r="G38" s="89">
        <v>50</v>
      </c>
      <c r="H38" s="89">
        <v>57.142857142857139</v>
      </c>
      <c r="I38" s="89">
        <v>-14.285714285714285</v>
      </c>
      <c r="J38" s="89">
        <v>50</v>
      </c>
      <c r="K38" s="89">
        <v>42.857142857142854</v>
      </c>
      <c r="L38" s="89">
        <v>0</v>
      </c>
      <c r="M38" s="89">
        <v>69.230769230769226</v>
      </c>
      <c r="N38" s="89">
        <v>76.923076923076934</v>
      </c>
      <c r="O38" s="89">
        <v>38.461538461538467</v>
      </c>
      <c r="P38" s="89">
        <v>23.076923076923077</v>
      </c>
      <c r="Q38" s="89">
        <v>-84.615384615384613</v>
      </c>
      <c r="R38" s="89">
        <v>15.384615384615385</v>
      </c>
      <c r="S38" s="89">
        <v>-7.6923076923076925</v>
      </c>
      <c r="T38" s="89">
        <v>-38.461538461538467</v>
      </c>
      <c r="U38" s="89">
        <v>-46.153846153846153</v>
      </c>
      <c r="V38" s="89">
        <v>30.76923076923077</v>
      </c>
      <c r="W38" s="89">
        <v>-15.384615384615385</v>
      </c>
      <c r="X38" s="89">
        <v>-20</v>
      </c>
      <c r="Y38" s="89">
        <v>40</v>
      </c>
      <c r="Z38" s="89">
        <v>40</v>
      </c>
      <c r="AA38" s="89">
        <v>-40</v>
      </c>
      <c r="AB38" s="89">
        <v>-60</v>
      </c>
      <c r="AC38" s="89">
        <v>0</v>
      </c>
      <c r="AD38" s="89">
        <v>-20</v>
      </c>
      <c r="AE38" s="89">
        <v>-80</v>
      </c>
      <c r="AF38" s="89">
        <v>-60</v>
      </c>
      <c r="AG38" s="89">
        <v>40</v>
      </c>
      <c r="AH38" s="89">
        <v>0</v>
      </c>
      <c r="AI38" s="60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</row>
    <row r="39" spans="1:63" ht="15">
      <c r="A39" s="54">
        <v>42339</v>
      </c>
      <c r="B39" s="89">
        <v>40</v>
      </c>
      <c r="C39" s="89">
        <v>33.333333333333329</v>
      </c>
      <c r="D39" s="89">
        <v>53.333333333333336</v>
      </c>
      <c r="E39" s="89">
        <v>13.333333333333334</v>
      </c>
      <c r="F39" s="89">
        <v>-66.666666666666657</v>
      </c>
      <c r="G39" s="89">
        <v>20</v>
      </c>
      <c r="H39" s="89">
        <v>57.142857142857139</v>
      </c>
      <c r="I39" s="89">
        <v>-60</v>
      </c>
      <c r="J39" s="89">
        <v>13.333333333333334</v>
      </c>
      <c r="K39" s="89">
        <v>40</v>
      </c>
      <c r="L39" s="89">
        <v>0</v>
      </c>
      <c r="M39" s="89">
        <v>63.636363636363633</v>
      </c>
      <c r="N39" s="89">
        <v>63.636363636363633</v>
      </c>
      <c r="O39" s="89">
        <v>63.636363636363633</v>
      </c>
      <c r="P39" s="89">
        <v>27.27272727272727</v>
      </c>
      <c r="Q39" s="89">
        <v>-54.54545454545454</v>
      </c>
      <c r="R39" s="89">
        <v>36.363636363636367</v>
      </c>
      <c r="S39" s="89">
        <v>27.27272727272727</v>
      </c>
      <c r="T39" s="89">
        <v>-27.27272727272727</v>
      </c>
      <c r="U39" s="89">
        <v>-18.181818181818183</v>
      </c>
      <c r="V39" s="89">
        <v>36.363636363636367</v>
      </c>
      <c r="W39" s="89">
        <v>0</v>
      </c>
      <c r="X39" s="89">
        <v>40</v>
      </c>
      <c r="Y39" s="89">
        <v>60</v>
      </c>
      <c r="Z39" s="89">
        <v>80</v>
      </c>
      <c r="AA39" s="89">
        <v>0</v>
      </c>
      <c r="AB39" s="89">
        <v>-20</v>
      </c>
      <c r="AC39" s="89">
        <v>20</v>
      </c>
      <c r="AD39" s="89">
        <v>-20</v>
      </c>
      <c r="AE39" s="89">
        <v>-80</v>
      </c>
      <c r="AF39" s="89">
        <v>-20</v>
      </c>
      <c r="AG39" s="89">
        <v>40</v>
      </c>
      <c r="AH39" s="89">
        <v>0</v>
      </c>
      <c r="AI39" s="60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J39" s="244"/>
      <c r="BK39" s="244"/>
    </row>
    <row r="40" spans="1:63" ht="15">
      <c r="A40" s="54">
        <v>42430</v>
      </c>
      <c r="B40" s="89">
        <v>56.25</v>
      </c>
      <c r="C40" s="89">
        <v>43.75</v>
      </c>
      <c r="D40" s="89">
        <v>50</v>
      </c>
      <c r="E40" s="89">
        <v>6.25</v>
      </c>
      <c r="F40" s="89">
        <v>-50</v>
      </c>
      <c r="G40" s="89">
        <v>18.75</v>
      </c>
      <c r="H40" s="89">
        <v>25</v>
      </c>
      <c r="I40" s="89">
        <v>-6.25</v>
      </c>
      <c r="J40" s="89">
        <v>-37.5</v>
      </c>
      <c r="K40" s="89">
        <v>31.25</v>
      </c>
      <c r="L40" s="89">
        <v>0</v>
      </c>
      <c r="M40" s="89">
        <v>44.444444444444443</v>
      </c>
      <c r="N40" s="89">
        <v>11.111111111111111</v>
      </c>
      <c r="O40" s="89">
        <v>33.333333333333329</v>
      </c>
      <c r="P40" s="89">
        <v>22.222222222222221</v>
      </c>
      <c r="Q40" s="89">
        <v>-55.555555555555557</v>
      </c>
      <c r="R40" s="89">
        <v>-22.222222222222221</v>
      </c>
      <c r="S40" s="89">
        <v>-11.111111111111111</v>
      </c>
      <c r="T40" s="89">
        <v>0</v>
      </c>
      <c r="U40" s="89">
        <v>-11.111111111111111</v>
      </c>
      <c r="V40" s="89">
        <v>44.444444444444443</v>
      </c>
      <c r="W40" s="89">
        <v>-11.111111111111111</v>
      </c>
      <c r="X40" s="89">
        <v>60</v>
      </c>
      <c r="Y40" s="89">
        <v>80</v>
      </c>
      <c r="Z40" s="89">
        <v>60</v>
      </c>
      <c r="AA40" s="89">
        <v>20</v>
      </c>
      <c r="AB40" s="89">
        <v>-60</v>
      </c>
      <c r="AC40" s="89">
        <v>60</v>
      </c>
      <c r="AD40" s="89">
        <v>20</v>
      </c>
      <c r="AE40" s="89">
        <v>-80</v>
      </c>
      <c r="AF40" s="89">
        <v>-20</v>
      </c>
      <c r="AG40" s="89">
        <v>40</v>
      </c>
      <c r="AH40" s="89">
        <v>0</v>
      </c>
      <c r="AI40" s="60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J40" s="244"/>
      <c r="BK40" s="244"/>
    </row>
    <row r="41" spans="1:63" ht="15">
      <c r="A41" s="54">
        <v>42522</v>
      </c>
      <c r="B41" s="89">
        <v>50</v>
      </c>
      <c r="C41" s="89">
        <v>50</v>
      </c>
      <c r="D41" s="89">
        <v>55.555555555555557</v>
      </c>
      <c r="E41" s="89">
        <v>0</v>
      </c>
      <c r="F41" s="89">
        <v>-77.777777777777786</v>
      </c>
      <c r="G41" s="89">
        <v>33.333333333333329</v>
      </c>
      <c r="H41" s="89">
        <v>27.777777777777779</v>
      </c>
      <c r="I41" s="89">
        <v>-44.444444444444443</v>
      </c>
      <c r="J41" s="89">
        <v>-94.444444444444443</v>
      </c>
      <c r="K41" s="89">
        <v>38.888888888888893</v>
      </c>
      <c r="L41" s="89">
        <v>0</v>
      </c>
      <c r="M41" s="89">
        <v>70</v>
      </c>
      <c r="N41" s="89">
        <v>40</v>
      </c>
      <c r="O41" s="89">
        <v>80</v>
      </c>
      <c r="P41" s="89">
        <v>60</v>
      </c>
      <c r="Q41" s="89">
        <v>-50</v>
      </c>
      <c r="R41" s="89">
        <v>70</v>
      </c>
      <c r="S41" s="89">
        <v>30</v>
      </c>
      <c r="T41" s="89">
        <v>-80</v>
      </c>
      <c r="U41" s="89">
        <v>-80</v>
      </c>
      <c r="V41" s="89">
        <v>30</v>
      </c>
      <c r="W41" s="89">
        <v>0</v>
      </c>
      <c r="X41" s="89">
        <v>0</v>
      </c>
      <c r="Y41" s="89">
        <v>-40</v>
      </c>
      <c r="Z41" s="89">
        <v>-40</v>
      </c>
      <c r="AA41" s="89">
        <v>40</v>
      </c>
      <c r="AB41" s="89">
        <v>20</v>
      </c>
      <c r="AC41" s="89">
        <v>20</v>
      </c>
      <c r="AD41" s="89">
        <v>60</v>
      </c>
      <c r="AE41" s="89">
        <v>-20</v>
      </c>
      <c r="AF41" s="89">
        <v>0</v>
      </c>
      <c r="AG41" s="89">
        <v>0</v>
      </c>
      <c r="AH41" s="89">
        <v>0</v>
      </c>
      <c r="AI41" s="60"/>
      <c r="AJ41" s="244" t="s">
        <v>93</v>
      </c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J41" s="244"/>
      <c r="BK41" s="244"/>
    </row>
    <row r="42" spans="1:63" ht="15">
      <c r="A42" s="54">
        <v>42614</v>
      </c>
      <c r="B42" s="89">
        <v>80</v>
      </c>
      <c r="C42" s="89">
        <v>46.666666666666664</v>
      </c>
      <c r="D42" s="89">
        <v>46.666666666666664</v>
      </c>
      <c r="E42" s="89">
        <v>-20</v>
      </c>
      <c r="F42" s="89">
        <v>-66.666666666666657</v>
      </c>
      <c r="G42" s="89">
        <v>26.666666666666668</v>
      </c>
      <c r="H42" s="89">
        <v>40</v>
      </c>
      <c r="I42" s="89">
        <v>-26.666666666666668</v>
      </c>
      <c r="J42" s="89">
        <v>-93.333333333333329</v>
      </c>
      <c r="K42" s="89">
        <v>40</v>
      </c>
      <c r="L42" s="89">
        <v>0</v>
      </c>
      <c r="M42" s="89">
        <v>75</v>
      </c>
      <c r="N42" s="89">
        <v>50</v>
      </c>
      <c r="O42" s="89">
        <v>50</v>
      </c>
      <c r="P42" s="89">
        <v>62.5</v>
      </c>
      <c r="Q42" s="89">
        <v>-50</v>
      </c>
      <c r="R42" s="89">
        <v>50</v>
      </c>
      <c r="S42" s="89">
        <v>37.5</v>
      </c>
      <c r="T42" s="89">
        <v>-25</v>
      </c>
      <c r="U42" s="89">
        <v>-37.5</v>
      </c>
      <c r="V42" s="89">
        <v>50</v>
      </c>
      <c r="W42" s="89">
        <v>12.5</v>
      </c>
      <c r="X42" s="89">
        <v>25</v>
      </c>
      <c r="Y42" s="89">
        <v>25</v>
      </c>
      <c r="Z42" s="89">
        <v>0</v>
      </c>
      <c r="AA42" s="89">
        <v>25</v>
      </c>
      <c r="AB42" s="89">
        <v>-75</v>
      </c>
      <c r="AC42" s="89">
        <v>0</v>
      </c>
      <c r="AD42" s="89">
        <v>0</v>
      </c>
      <c r="AE42" s="89">
        <v>-100</v>
      </c>
      <c r="AF42" s="89">
        <v>-100</v>
      </c>
      <c r="AG42" s="89">
        <v>50</v>
      </c>
      <c r="AH42" s="89">
        <v>0</v>
      </c>
      <c r="AI42" s="22"/>
      <c r="AJ42" s="245" t="s">
        <v>338</v>
      </c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</row>
    <row r="43" spans="1:63" ht="15">
      <c r="A43" s="54">
        <v>42705</v>
      </c>
      <c r="B43" s="90">
        <v>80</v>
      </c>
      <c r="C43" s="90">
        <v>53.333333333333336</v>
      </c>
      <c r="D43" s="90">
        <v>46.666666666666664</v>
      </c>
      <c r="E43" s="90">
        <v>20</v>
      </c>
      <c r="F43" s="90">
        <v>-60</v>
      </c>
      <c r="G43" s="90">
        <v>46.666666666666664</v>
      </c>
      <c r="H43" s="90">
        <v>66.666666666666657</v>
      </c>
      <c r="I43" s="90">
        <v>33.333333333333329</v>
      </c>
      <c r="J43" s="90">
        <v>-40</v>
      </c>
      <c r="K43" s="90">
        <v>53.333333333333336</v>
      </c>
      <c r="L43" s="90">
        <v>0</v>
      </c>
      <c r="M43" s="89">
        <v>90</v>
      </c>
      <c r="N43" s="89">
        <v>80</v>
      </c>
      <c r="O43" s="89">
        <v>80</v>
      </c>
      <c r="P43" s="89">
        <v>40</v>
      </c>
      <c r="Q43" s="89">
        <v>-60</v>
      </c>
      <c r="R43" s="89">
        <v>60</v>
      </c>
      <c r="S43" s="89">
        <v>30</v>
      </c>
      <c r="T43" s="89">
        <v>-20</v>
      </c>
      <c r="U43" s="89">
        <v>-60</v>
      </c>
      <c r="V43" s="89">
        <v>-10</v>
      </c>
      <c r="W43" s="89">
        <v>0</v>
      </c>
      <c r="X43" s="89">
        <v>40</v>
      </c>
      <c r="Y43" s="89">
        <v>60</v>
      </c>
      <c r="Z43" s="89">
        <v>60</v>
      </c>
      <c r="AA43" s="89">
        <v>-40</v>
      </c>
      <c r="AB43" s="89">
        <v>-60</v>
      </c>
      <c r="AC43" s="89">
        <v>60</v>
      </c>
      <c r="AD43" s="89">
        <v>-20</v>
      </c>
      <c r="AE43" s="89">
        <v>-60</v>
      </c>
      <c r="AF43" s="89">
        <v>-100</v>
      </c>
      <c r="AG43" s="89">
        <v>40</v>
      </c>
      <c r="AH43" s="89">
        <v>0</v>
      </c>
      <c r="AI43" s="60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</row>
    <row r="44" spans="1:63">
      <c r="A44" s="54">
        <v>42795</v>
      </c>
      <c r="B44" s="89">
        <v>80</v>
      </c>
      <c r="C44" s="89">
        <v>73.333333333333329</v>
      </c>
      <c r="D44" s="89">
        <v>73.333333333333329</v>
      </c>
      <c r="E44" s="89">
        <v>46.666666666666664</v>
      </c>
      <c r="F44" s="89">
        <v>-66.666666666666657</v>
      </c>
      <c r="G44" s="89">
        <v>53.333333333333336</v>
      </c>
      <c r="H44" s="89">
        <v>33.333333333333329</v>
      </c>
      <c r="I44" s="89">
        <v>-20</v>
      </c>
      <c r="J44" s="89">
        <v>-26.666666666666668</v>
      </c>
      <c r="K44" s="89">
        <v>33.333333333333329</v>
      </c>
      <c r="L44" s="89">
        <v>0</v>
      </c>
      <c r="M44" s="89">
        <v>60</v>
      </c>
      <c r="N44" s="89">
        <v>50</v>
      </c>
      <c r="O44" s="89">
        <v>50</v>
      </c>
      <c r="P44" s="89">
        <v>10</v>
      </c>
      <c r="Q44" s="89">
        <v>-50</v>
      </c>
      <c r="R44" s="89">
        <v>10</v>
      </c>
      <c r="S44" s="89">
        <v>0</v>
      </c>
      <c r="T44" s="89">
        <v>-10</v>
      </c>
      <c r="U44" s="89">
        <v>-70</v>
      </c>
      <c r="V44" s="89">
        <v>40</v>
      </c>
      <c r="W44" s="89">
        <v>0</v>
      </c>
      <c r="X44" s="90">
        <v>75</v>
      </c>
      <c r="Y44" s="90">
        <v>50</v>
      </c>
      <c r="Z44" s="90">
        <v>50</v>
      </c>
      <c r="AA44" s="90">
        <v>-25</v>
      </c>
      <c r="AB44" s="90">
        <v>-75</v>
      </c>
      <c r="AC44" s="90">
        <v>75</v>
      </c>
      <c r="AD44" s="90">
        <v>0</v>
      </c>
      <c r="AE44" s="90">
        <v>-25</v>
      </c>
      <c r="AF44" s="90">
        <v>-100</v>
      </c>
      <c r="AG44" s="90">
        <v>100</v>
      </c>
      <c r="AH44" s="90">
        <v>0</v>
      </c>
      <c r="AI44" s="60"/>
    </row>
    <row r="45" spans="1:63">
      <c r="A45" s="54">
        <v>42887</v>
      </c>
      <c r="B45" s="89">
        <v>82.35294117647058</v>
      </c>
      <c r="C45" s="89">
        <v>70.588235294117652</v>
      </c>
      <c r="D45" s="89">
        <v>64.705882352941174</v>
      </c>
      <c r="E45" s="89">
        <v>35.294117647058826</v>
      </c>
      <c r="F45" s="89">
        <v>-52.941176470588239</v>
      </c>
      <c r="G45" s="89">
        <v>35.294117647058826</v>
      </c>
      <c r="H45" s="89">
        <v>64.705882352941174</v>
      </c>
      <c r="I45" s="89">
        <v>-5.8823529411764701</v>
      </c>
      <c r="J45" s="89">
        <v>-70.588235294117652</v>
      </c>
      <c r="K45" s="89">
        <v>41.17647058823529</v>
      </c>
      <c r="L45" s="89">
        <v>0</v>
      </c>
      <c r="M45" s="89">
        <v>50</v>
      </c>
      <c r="N45" s="89">
        <v>50</v>
      </c>
      <c r="O45" s="89">
        <v>40</v>
      </c>
      <c r="P45" s="89">
        <v>-10</v>
      </c>
      <c r="Q45" s="89">
        <v>-80</v>
      </c>
      <c r="R45" s="89">
        <v>30</v>
      </c>
      <c r="S45" s="89">
        <v>20</v>
      </c>
      <c r="T45" s="89">
        <v>-10</v>
      </c>
      <c r="U45" s="89">
        <v>-60</v>
      </c>
      <c r="V45" s="89">
        <v>20</v>
      </c>
      <c r="W45" s="89">
        <v>10</v>
      </c>
      <c r="X45" s="90">
        <v>50</v>
      </c>
      <c r="Y45" s="90">
        <v>75</v>
      </c>
      <c r="Z45" s="90">
        <v>50</v>
      </c>
      <c r="AA45" s="90">
        <v>-25</v>
      </c>
      <c r="AB45" s="90">
        <v>-75</v>
      </c>
      <c r="AC45" s="90">
        <v>0</v>
      </c>
      <c r="AD45" s="90">
        <v>-50</v>
      </c>
      <c r="AE45" s="90">
        <v>-50</v>
      </c>
      <c r="AF45" s="90">
        <v>-100</v>
      </c>
      <c r="AG45" s="90">
        <v>75</v>
      </c>
      <c r="AH45" s="90">
        <v>0</v>
      </c>
      <c r="AI45" s="60"/>
    </row>
    <row r="46" spans="1:63">
      <c r="A46" s="54">
        <v>42979</v>
      </c>
      <c r="B46" s="89">
        <v>76.470588235294116</v>
      </c>
      <c r="C46" s="89">
        <v>76.470588235294116</v>
      </c>
      <c r="D46" s="89">
        <v>58.82352941176471</v>
      </c>
      <c r="E46" s="89">
        <v>11.76470588235294</v>
      </c>
      <c r="F46" s="89">
        <v>-35.294117647058826</v>
      </c>
      <c r="G46" s="89">
        <v>41.17647058823529</v>
      </c>
      <c r="H46" s="89">
        <v>41.17647058823529</v>
      </c>
      <c r="I46" s="89">
        <v>5.8823529411764701</v>
      </c>
      <c r="J46" s="89">
        <v>-58.82352941176471</v>
      </c>
      <c r="K46" s="89">
        <v>58.82352941176471</v>
      </c>
      <c r="L46" s="89">
        <v>0</v>
      </c>
      <c r="M46" s="89">
        <v>66.666666666666657</v>
      </c>
      <c r="N46" s="89">
        <v>11.111111111111111</v>
      </c>
      <c r="O46" s="89">
        <v>22.222222222222221</v>
      </c>
      <c r="P46" s="89">
        <v>-11.111111111111111</v>
      </c>
      <c r="Q46" s="89">
        <v>-33.333333333333329</v>
      </c>
      <c r="R46" s="89">
        <v>-11.111111111111111</v>
      </c>
      <c r="S46" s="89">
        <v>44.444444444444443</v>
      </c>
      <c r="T46" s="89">
        <v>11.111111111111111</v>
      </c>
      <c r="U46" s="89">
        <v>-22.222222222222221</v>
      </c>
      <c r="V46" s="89">
        <v>22.222222222222221</v>
      </c>
      <c r="W46" s="89">
        <v>0</v>
      </c>
      <c r="X46" s="90">
        <v>-33.333333333333329</v>
      </c>
      <c r="Y46" s="90">
        <v>-33.333333333333329</v>
      </c>
      <c r="Z46" s="90">
        <v>-66.666666666666657</v>
      </c>
      <c r="AA46" s="90">
        <v>-33.333333333333329</v>
      </c>
      <c r="AB46" s="90">
        <v>-100</v>
      </c>
      <c r="AC46" s="90">
        <v>-33.333333333333329</v>
      </c>
      <c r="AD46" s="90">
        <v>-33.333333333333329</v>
      </c>
      <c r="AE46" s="90">
        <v>-100</v>
      </c>
      <c r="AF46" s="90">
        <v>-100</v>
      </c>
      <c r="AG46" s="90">
        <v>0</v>
      </c>
      <c r="AH46" s="90">
        <v>0</v>
      </c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</row>
    <row r="47" spans="1:63">
      <c r="A47" s="54">
        <v>43070</v>
      </c>
      <c r="B47" s="89">
        <v>45.454545454545453</v>
      </c>
      <c r="C47" s="89">
        <v>36.363636363636367</v>
      </c>
      <c r="D47" s="89">
        <v>54.54545454545454</v>
      </c>
      <c r="E47" s="89">
        <v>-27.27272727272727</v>
      </c>
      <c r="F47" s="89">
        <v>-63.636363636363633</v>
      </c>
      <c r="G47" s="89">
        <v>9.0909090909090917</v>
      </c>
      <c r="H47" s="89">
        <v>40</v>
      </c>
      <c r="I47" s="89">
        <v>-9.0909090909090917</v>
      </c>
      <c r="J47" s="89">
        <v>-72.727272727272734</v>
      </c>
      <c r="K47" s="89">
        <v>36.363636363636367</v>
      </c>
      <c r="L47" s="89">
        <v>0</v>
      </c>
      <c r="M47" s="89">
        <v>57.142857142857103</v>
      </c>
      <c r="N47" s="89">
        <v>71.428571428571431</v>
      </c>
      <c r="O47" s="89">
        <v>42.857142857142854</v>
      </c>
      <c r="P47" s="89">
        <v>42.857142857142854</v>
      </c>
      <c r="Q47" s="89">
        <v>-28.571428571428569</v>
      </c>
      <c r="R47" s="89">
        <v>57.142857142857139</v>
      </c>
      <c r="S47" s="89">
        <v>14.285714285714285</v>
      </c>
      <c r="T47" s="89">
        <v>42.857142857142854</v>
      </c>
      <c r="U47" s="89">
        <v>-14.285714285714285</v>
      </c>
      <c r="V47" s="89">
        <v>57.142857142857139</v>
      </c>
      <c r="W47" s="89">
        <v>0</v>
      </c>
      <c r="X47" s="89">
        <v>0</v>
      </c>
      <c r="Y47" s="89">
        <v>25</v>
      </c>
      <c r="Z47" s="89">
        <v>50</v>
      </c>
      <c r="AA47" s="89">
        <v>-25</v>
      </c>
      <c r="AB47" s="89">
        <v>-50</v>
      </c>
      <c r="AC47" s="89">
        <v>50</v>
      </c>
      <c r="AD47" s="89">
        <v>-25</v>
      </c>
      <c r="AE47" s="89">
        <v>-50</v>
      </c>
      <c r="AF47" s="89">
        <v>-100</v>
      </c>
      <c r="AG47" s="89">
        <v>50</v>
      </c>
      <c r="AH47" s="89">
        <v>0</v>
      </c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</row>
    <row r="48" spans="1:63">
      <c r="A48" s="54">
        <v>43160</v>
      </c>
      <c r="B48" s="89">
        <v>75</v>
      </c>
      <c r="C48" s="89">
        <v>81.25</v>
      </c>
      <c r="D48" s="89">
        <v>62.5</v>
      </c>
      <c r="E48" s="89">
        <v>-18.75</v>
      </c>
      <c r="F48" s="89">
        <v>-56.25</v>
      </c>
      <c r="G48" s="89">
        <v>62.5</v>
      </c>
      <c r="H48" s="89">
        <v>31.25</v>
      </c>
      <c r="I48" s="89">
        <v>-12.5</v>
      </c>
      <c r="J48" s="89">
        <v>-37.5</v>
      </c>
      <c r="K48" s="89">
        <v>62.5</v>
      </c>
      <c r="L48" s="89">
        <v>0</v>
      </c>
      <c r="M48" s="89">
        <v>55.555555555555557</v>
      </c>
      <c r="N48" s="89">
        <v>33.333333333333329</v>
      </c>
      <c r="O48" s="89">
        <v>55.555555555555557</v>
      </c>
      <c r="P48" s="89">
        <v>-11.111111111111111</v>
      </c>
      <c r="Q48" s="89">
        <v>-55.555555555555557</v>
      </c>
      <c r="R48" s="89">
        <v>11.111111111111111</v>
      </c>
      <c r="S48" s="89">
        <v>44.444444444444443</v>
      </c>
      <c r="T48" s="89">
        <v>33.333333333333329</v>
      </c>
      <c r="U48" s="89">
        <v>-33.333333333333329</v>
      </c>
      <c r="V48" s="89">
        <v>22.222222222222221</v>
      </c>
      <c r="W48" s="89">
        <v>0</v>
      </c>
      <c r="X48" s="89">
        <v>50</v>
      </c>
      <c r="Y48" s="89">
        <v>50</v>
      </c>
      <c r="Z48" s="89">
        <v>50</v>
      </c>
      <c r="AA48" s="89">
        <v>-25</v>
      </c>
      <c r="AB48" s="89">
        <v>-75</v>
      </c>
      <c r="AC48" s="89">
        <v>50</v>
      </c>
      <c r="AD48" s="89">
        <v>-25</v>
      </c>
      <c r="AE48" s="89">
        <v>-75</v>
      </c>
      <c r="AF48" s="89">
        <v>-100</v>
      </c>
      <c r="AG48" s="89">
        <v>100</v>
      </c>
      <c r="AH48" s="89">
        <v>0</v>
      </c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</row>
    <row r="49" spans="1:47">
      <c r="A49" s="54">
        <v>43252</v>
      </c>
      <c r="B49" s="90">
        <v>81.818181818181827</v>
      </c>
      <c r="C49" s="90">
        <v>81.818181818181827</v>
      </c>
      <c r="D49" s="90">
        <v>63.636363636363633</v>
      </c>
      <c r="E49" s="90">
        <v>-9.0909090909090917</v>
      </c>
      <c r="F49" s="90">
        <v>-45.454545454545453</v>
      </c>
      <c r="G49" s="90">
        <v>45.454545454545453</v>
      </c>
      <c r="H49" s="90">
        <v>36.363636363636367</v>
      </c>
      <c r="I49" s="90">
        <v>9.0909090909090917</v>
      </c>
      <c r="J49" s="90">
        <v>-27.27272727272727</v>
      </c>
      <c r="K49" s="90">
        <v>72.727272727272734</v>
      </c>
      <c r="L49" s="90">
        <v>0</v>
      </c>
      <c r="M49" s="90">
        <v>62.5</v>
      </c>
      <c r="N49" s="90">
        <v>25</v>
      </c>
      <c r="O49" s="90">
        <v>37.5</v>
      </c>
      <c r="P49" s="90">
        <v>-12.5</v>
      </c>
      <c r="Q49" s="90">
        <v>-25</v>
      </c>
      <c r="R49" s="90">
        <v>-25</v>
      </c>
      <c r="S49" s="90">
        <v>12.5</v>
      </c>
      <c r="T49" s="90">
        <v>-25</v>
      </c>
      <c r="U49" s="90">
        <v>-87.5</v>
      </c>
      <c r="V49" s="90">
        <v>25</v>
      </c>
      <c r="W49" s="90">
        <v>0</v>
      </c>
      <c r="X49" s="90">
        <v>0</v>
      </c>
      <c r="Y49" s="90">
        <v>0</v>
      </c>
      <c r="Z49" s="90">
        <v>25</v>
      </c>
      <c r="AA49" s="90">
        <v>-50</v>
      </c>
      <c r="AB49" s="90">
        <v>-50</v>
      </c>
      <c r="AC49" s="90">
        <v>50</v>
      </c>
      <c r="AD49" s="90">
        <v>-25</v>
      </c>
      <c r="AE49" s="90">
        <v>0</v>
      </c>
      <c r="AF49" s="90">
        <v>-100</v>
      </c>
      <c r="AG49" s="90">
        <v>25</v>
      </c>
      <c r="AH49" s="90">
        <v>0</v>
      </c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</row>
    <row r="50" spans="1:47">
      <c r="A50" s="54">
        <v>43344</v>
      </c>
      <c r="B50" s="89">
        <v>53.846153846153847</v>
      </c>
      <c r="C50" s="89">
        <v>61.53846153846154</v>
      </c>
      <c r="D50" s="89">
        <v>53.846153846153847</v>
      </c>
      <c r="E50" s="89">
        <v>-38.461538461538467</v>
      </c>
      <c r="F50" s="89">
        <v>-61.53846153846154</v>
      </c>
      <c r="G50" s="89">
        <v>38.461538461538467</v>
      </c>
      <c r="H50" s="89">
        <v>38.461538461538467</v>
      </c>
      <c r="I50" s="89">
        <v>-7.6923076923076925</v>
      </c>
      <c r="J50" s="89">
        <v>-38.461538461538467</v>
      </c>
      <c r="K50" s="89">
        <v>61.53846153846154</v>
      </c>
      <c r="L50" s="89">
        <v>0</v>
      </c>
      <c r="M50" s="89">
        <v>33.333333333333329</v>
      </c>
      <c r="N50" s="89">
        <v>55.555555555555557</v>
      </c>
      <c r="O50" s="89">
        <v>66.666666666666657</v>
      </c>
      <c r="P50" s="89">
        <v>0</v>
      </c>
      <c r="Q50" s="89">
        <v>-33.333333333333329</v>
      </c>
      <c r="R50" s="89">
        <v>22.222222222222221</v>
      </c>
      <c r="S50" s="89">
        <v>22.222222222222221</v>
      </c>
      <c r="T50" s="89">
        <v>0</v>
      </c>
      <c r="U50" s="89">
        <v>0</v>
      </c>
      <c r="V50" s="89">
        <v>22.222222222222221</v>
      </c>
      <c r="W50" s="89">
        <v>11.111111111111111</v>
      </c>
      <c r="X50" s="90">
        <v>25</v>
      </c>
      <c r="Y50" s="90">
        <v>25</v>
      </c>
      <c r="Z50" s="90">
        <v>50</v>
      </c>
      <c r="AA50" s="90">
        <v>-25</v>
      </c>
      <c r="AB50" s="90">
        <v>-25</v>
      </c>
      <c r="AC50" s="90">
        <v>0</v>
      </c>
      <c r="AD50" s="90">
        <v>-25</v>
      </c>
      <c r="AE50" s="90">
        <v>0</v>
      </c>
      <c r="AF50" s="90">
        <v>-50</v>
      </c>
      <c r="AG50" s="90">
        <v>75</v>
      </c>
      <c r="AH50" s="90">
        <v>0</v>
      </c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</row>
    <row r="51" spans="1:47">
      <c r="A51" s="54">
        <v>43435</v>
      </c>
      <c r="B51" s="89">
        <v>62.5</v>
      </c>
      <c r="C51" s="89">
        <v>75</v>
      </c>
      <c r="D51" s="89">
        <v>81.25</v>
      </c>
      <c r="E51" s="89">
        <v>-18.75</v>
      </c>
      <c r="F51" s="89">
        <v>-62.5</v>
      </c>
      <c r="G51" s="89">
        <v>37.5</v>
      </c>
      <c r="H51" s="89">
        <v>37.5</v>
      </c>
      <c r="I51" s="89">
        <v>-18.75</v>
      </c>
      <c r="J51" s="89">
        <v>0</v>
      </c>
      <c r="K51" s="89">
        <v>87.5</v>
      </c>
      <c r="L51" s="89">
        <v>0</v>
      </c>
      <c r="M51" s="89">
        <v>62.5</v>
      </c>
      <c r="N51" s="89">
        <v>50</v>
      </c>
      <c r="O51" s="89">
        <v>62.5</v>
      </c>
      <c r="P51" s="89">
        <v>12.5</v>
      </c>
      <c r="Q51" s="89">
        <v>-50</v>
      </c>
      <c r="R51" s="89">
        <v>12.5</v>
      </c>
      <c r="S51" s="89">
        <v>50</v>
      </c>
      <c r="T51" s="89">
        <v>37.5</v>
      </c>
      <c r="U51" s="89">
        <v>0</v>
      </c>
      <c r="V51" s="89">
        <v>50</v>
      </c>
      <c r="W51" s="89">
        <v>-12.5</v>
      </c>
      <c r="X51" s="90">
        <v>50</v>
      </c>
      <c r="Y51" s="90">
        <v>-25</v>
      </c>
      <c r="Z51" s="90">
        <v>25</v>
      </c>
      <c r="AA51" s="90">
        <v>-75</v>
      </c>
      <c r="AB51" s="90">
        <v>-25</v>
      </c>
      <c r="AC51" s="90">
        <v>25</v>
      </c>
      <c r="AD51" s="90">
        <v>0</v>
      </c>
      <c r="AE51" s="90">
        <v>0</v>
      </c>
      <c r="AF51" s="90">
        <v>-50</v>
      </c>
      <c r="AG51" s="90">
        <v>50</v>
      </c>
      <c r="AH51" s="90">
        <v>0</v>
      </c>
    </row>
    <row r="52" spans="1:47">
      <c r="A52" s="54">
        <v>43525</v>
      </c>
      <c r="B52" s="90">
        <v>75</v>
      </c>
      <c r="C52" s="90">
        <v>93.75</v>
      </c>
      <c r="D52" s="90">
        <v>68.75</v>
      </c>
      <c r="E52" s="90">
        <v>-37.5</v>
      </c>
      <c r="F52" s="90">
        <v>-50</v>
      </c>
      <c r="G52" s="90">
        <v>68.75</v>
      </c>
      <c r="H52" s="90">
        <v>68.75</v>
      </c>
      <c r="I52" s="90">
        <v>25</v>
      </c>
      <c r="J52" s="90">
        <v>-6.25</v>
      </c>
      <c r="K52" s="90">
        <v>62.5</v>
      </c>
      <c r="L52" s="90">
        <v>0</v>
      </c>
      <c r="M52" s="89">
        <v>25</v>
      </c>
      <c r="N52" s="89">
        <v>0</v>
      </c>
      <c r="O52" s="89">
        <v>37.5</v>
      </c>
      <c r="P52" s="89">
        <v>25</v>
      </c>
      <c r="Q52" s="89">
        <v>-25</v>
      </c>
      <c r="R52" s="89">
        <v>37.5</v>
      </c>
      <c r="S52" s="89">
        <v>37.5</v>
      </c>
      <c r="T52" s="89">
        <v>37.5</v>
      </c>
      <c r="U52" s="89">
        <v>37.5</v>
      </c>
      <c r="V52" s="89">
        <v>-25</v>
      </c>
      <c r="W52" s="89">
        <v>0</v>
      </c>
      <c r="X52" s="90">
        <v>40</v>
      </c>
      <c r="Y52" s="90">
        <v>60</v>
      </c>
      <c r="Z52" s="90">
        <v>60</v>
      </c>
      <c r="AA52" s="90">
        <v>-60</v>
      </c>
      <c r="AB52" s="90">
        <v>-20</v>
      </c>
      <c r="AC52" s="90">
        <v>20</v>
      </c>
      <c r="AD52" s="90">
        <v>-20</v>
      </c>
      <c r="AE52" s="90">
        <v>-60</v>
      </c>
      <c r="AF52" s="90">
        <v>-60</v>
      </c>
      <c r="AG52" s="90">
        <v>60</v>
      </c>
      <c r="AH52" s="90">
        <v>0</v>
      </c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</row>
    <row r="53" spans="1:47">
      <c r="A53" s="54">
        <v>43617</v>
      </c>
      <c r="B53" s="89">
        <v>66.666666666666657</v>
      </c>
      <c r="C53" s="89">
        <v>66.666666666666657</v>
      </c>
      <c r="D53" s="89">
        <v>60</v>
      </c>
      <c r="E53" s="89">
        <v>-26.666666666666668</v>
      </c>
      <c r="F53" s="89">
        <v>-40</v>
      </c>
      <c r="G53" s="89">
        <v>26.666666666666668</v>
      </c>
      <c r="H53" s="89">
        <v>60</v>
      </c>
      <c r="I53" s="89">
        <v>-20</v>
      </c>
      <c r="J53" s="89">
        <v>20</v>
      </c>
      <c r="K53" s="89">
        <v>66.666666666666657</v>
      </c>
      <c r="L53" s="89">
        <v>0</v>
      </c>
      <c r="M53" s="89">
        <v>71.428571428571431</v>
      </c>
      <c r="N53" s="89">
        <v>42.857142857142854</v>
      </c>
      <c r="O53" s="89">
        <v>57.142857142857139</v>
      </c>
      <c r="P53" s="89">
        <v>57.142857142857139</v>
      </c>
      <c r="Q53" s="89">
        <v>0</v>
      </c>
      <c r="R53" s="89">
        <v>42.857142857142854</v>
      </c>
      <c r="S53" s="89">
        <v>71.428571428571431</v>
      </c>
      <c r="T53" s="89">
        <v>28.571428571428569</v>
      </c>
      <c r="U53" s="89">
        <v>57.142857142857139</v>
      </c>
      <c r="V53" s="89">
        <v>42.857142857142854</v>
      </c>
      <c r="W53" s="89">
        <v>0</v>
      </c>
      <c r="X53" s="90">
        <v>20</v>
      </c>
      <c r="Y53" s="90">
        <v>40</v>
      </c>
      <c r="Z53" s="90">
        <v>20</v>
      </c>
      <c r="AA53" s="90">
        <v>-80</v>
      </c>
      <c r="AB53" s="90">
        <v>-40</v>
      </c>
      <c r="AC53" s="90">
        <v>20</v>
      </c>
      <c r="AD53" s="90">
        <v>-20</v>
      </c>
      <c r="AE53" s="90">
        <v>-40</v>
      </c>
      <c r="AF53" s="90">
        <v>-60</v>
      </c>
      <c r="AG53" s="90">
        <v>20</v>
      </c>
      <c r="AH53" s="90">
        <v>0</v>
      </c>
    </row>
    <row r="54" spans="1:47">
      <c r="A54" s="54">
        <v>43709</v>
      </c>
      <c r="B54" s="90">
        <v>64.285714285714292</v>
      </c>
      <c r="C54" s="90">
        <v>64.285714285714292</v>
      </c>
      <c r="D54" s="90">
        <v>64.285714285714292</v>
      </c>
      <c r="E54" s="90">
        <v>-57.142857142857139</v>
      </c>
      <c r="F54" s="90">
        <v>-50</v>
      </c>
      <c r="G54" s="90">
        <v>14.285714285714285</v>
      </c>
      <c r="H54" s="90">
        <v>35.714285714285715</v>
      </c>
      <c r="I54" s="90">
        <v>0</v>
      </c>
      <c r="J54" s="90">
        <v>-28.571428571428569</v>
      </c>
      <c r="K54" s="90">
        <v>92.857142857142861</v>
      </c>
      <c r="L54" s="90">
        <v>0</v>
      </c>
      <c r="M54" s="90">
        <v>0</v>
      </c>
      <c r="N54" s="90">
        <v>12.5</v>
      </c>
      <c r="O54" s="90">
        <v>50</v>
      </c>
      <c r="P54" s="90">
        <v>12.5</v>
      </c>
      <c r="Q54" s="90">
        <v>25</v>
      </c>
      <c r="R54" s="90">
        <v>25</v>
      </c>
      <c r="S54" s="90">
        <v>25</v>
      </c>
      <c r="T54" s="90">
        <v>12.5</v>
      </c>
      <c r="U54" s="90">
        <v>0</v>
      </c>
      <c r="V54" s="90">
        <v>50</v>
      </c>
      <c r="W54" s="90">
        <v>0</v>
      </c>
      <c r="X54" s="90">
        <v>25</v>
      </c>
      <c r="Y54" s="90">
        <v>50</v>
      </c>
      <c r="Z54" s="90">
        <v>50</v>
      </c>
      <c r="AA54" s="90">
        <v>-75</v>
      </c>
      <c r="AB54" s="90">
        <v>-50</v>
      </c>
      <c r="AC54" s="90">
        <v>25</v>
      </c>
      <c r="AD54" s="90">
        <v>0</v>
      </c>
      <c r="AE54" s="90">
        <v>-50</v>
      </c>
      <c r="AF54" s="90">
        <v>-50</v>
      </c>
      <c r="AG54" s="90">
        <v>75</v>
      </c>
      <c r="AH54" s="90">
        <v>0</v>
      </c>
    </row>
    <row r="55" spans="1:47">
      <c r="A55" s="54">
        <v>43800</v>
      </c>
      <c r="B55" s="90">
        <v>75</v>
      </c>
      <c r="C55" s="90">
        <v>75</v>
      </c>
      <c r="D55" s="90">
        <v>50</v>
      </c>
      <c r="E55" s="90">
        <v>-8.3333333333333304</v>
      </c>
      <c r="F55" s="90">
        <v>-58.3333333333333</v>
      </c>
      <c r="G55" s="90">
        <v>25</v>
      </c>
      <c r="H55" s="90">
        <v>50</v>
      </c>
      <c r="I55" s="90">
        <v>8.3333333333333304</v>
      </c>
      <c r="J55" s="90">
        <v>0</v>
      </c>
      <c r="K55" s="90">
        <v>66.6666666666667</v>
      </c>
      <c r="L55" s="90">
        <v>0</v>
      </c>
      <c r="M55" s="90">
        <v>50</v>
      </c>
      <c r="N55" s="90">
        <v>33.3333333333333</v>
      </c>
      <c r="O55" s="90">
        <v>66.6666666666667</v>
      </c>
      <c r="P55" s="90">
        <v>0</v>
      </c>
      <c r="Q55" s="90">
        <v>-33.3333333333333</v>
      </c>
      <c r="R55" s="90">
        <v>50</v>
      </c>
      <c r="S55" s="90">
        <v>50</v>
      </c>
      <c r="T55" s="90">
        <v>-16.6666666666667</v>
      </c>
      <c r="U55" s="90">
        <v>-33.3333333333333</v>
      </c>
      <c r="V55" s="90">
        <v>33.3333333333333</v>
      </c>
      <c r="W55" s="90">
        <v>0</v>
      </c>
      <c r="X55" s="90">
        <v>0</v>
      </c>
      <c r="Y55" s="90">
        <v>0</v>
      </c>
      <c r="Z55" s="90">
        <v>25</v>
      </c>
      <c r="AA55" s="90">
        <v>-50</v>
      </c>
      <c r="AB55" s="90">
        <v>-25</v>
      </c>
      <c r="AC55" s="90">
        <v>0</v>
      </c>
      <c r="AD55" s="90">
        <v>-25</v>
      </c>
      <c r="AE55" s="90">
        <v>-75</v>
      </c>
      <c r="AF55" s="90">
        <v>0</v>
      </c>
      <c r="AG55" s="90">
        <v>75</v>
      </c>
      <c r="AH55" s="90">
        <v>0</v>
      </c>
    </row>
    <row r="56" spans="1:47">
      <c r="A56" s="54">
        <v>43891</v>
      </c>
      <c r="B56" s="90">
        <v>33.3333333333333</v>
      </c>
      <c r="C56" s="90">
        <v>40</v>
      </c>
      <c r="D56" s="90">
        <v>40</v>
      </c>
      <c r="E56" s="90">
        <v>20</v>
      </c>
      <c r="F56" s="90">
        <v>-40</v>
      </c>
      <c r="G56" s="90">
        <v>20</v>
      </c>
      <c r="H56" s="90">
        <v>26.6666666666667</v>
      </c>
      <c r="I56" s="90">
        <v>-13.3333333333333</v>
      </c>
      <c r="J56" s="90">
        <v>0</v>
      </c>
      <c r="K56" s="90">
        <v>46.6666666666667</v>
      </c>
      <c r="L56" s="90">
        <v>6.6666666666666696</v>
      </c>
      <c r="M56" s="90">
        <v>42.857142857142897</v>
      </c>
      <c r="N56" s="90">
        <v>71.428571428571402</v>
      </c>
      <c r="O56" s="90">
        <v>71.428571428571402</v>
      </c>
      <c r="P56" s="90">
        <v>14.285714285714299</v>
      </c>
      <c r="Q56" s="90">
        <v>0</v>
      </c>
      <c r="R56" s="90">
        <v>57.142857142857096</v>
      </c>
      <c r="S56" s="90">
        <v>85.714285714285694</v>
      </c>
      <c r="T56" s="90">
        <v>-14.285714285714299</v>
      </c>
      <c r="U56" s="90">
        <v>0</v>
      </c>
      <c r="V56" s="90">
        <v>57.142857142857096</v>
      </c>
      <c r="W56" s="90">
        <v>0</v>
      </c>
      <c r="X56" s="90">
        <v>0</v>
      </c>
      <c r="Y56" s="90">
        <v>0</v>
      </c>
      <c r="Z56" s="90">
        <v>0</v>
      </c>
      <c r="AA56" s="90">
        <v>-100</v>
      </c>
      <c r="AB56" s="90">
        <v>-100</v>
      </c>
      <c r="AC56" s="90">
        <v>50</v>
      </c>
      <c r="AD56" s="90">
        <v>50</v>
      </c>
      <c r="AE56" s="90">
        <v>-50</v>
      </c>
      <c r="AF56" s="90">
        <v>-100</v>
      </c>
      <c r="AG56" s="90">
        <v>50</v>
      </c>
      <c r="AH56" s="90">
        <v>0</v>
      </c>
    </row>
    <row r="57" spans="1:47">
      <c r="A57" s="54">
        <v>43983</v>
      </c>
      <c r="B57" s="90">
        <v>50</v>
      </c>
      <c r="C57" s="90">
        <v>60</v>
      </c>
      <c r="D57" s="90">
        <v>20</v>
      </c>
      <c r="E57" s="90">
        <v>-30</v>
      </c>
      <c r="F57" s="90">
        <v>10</v>
      </c>
      <c r="G57" s="90">
        <v>70</v>
      </c>
      <c r="H57" s="90">
        <v>60</v>
      </c>
      <c r="I57" s="90">
        <v>-20</v>
      </c>
      <c r="J57" s="90">
        <v>-10</v>
      </c>
      <c r="K57" s="90">
        <v>60</v>
      </c>
      <c r="L57" s="90">
        <v>0</v>
      </c>
      <c r="M57" s="22">
        <v>0</v>
      </c>
      <c r="N57" s="238">
        <v>20</v>
      </c>
      <c r="O57" s="22">
        <v>-10</v>
      </c>
      <c r="P57" s="22">
        <v>-30</v>
      </c>
      <c r="Q57" s="22">
        <v>0</v>
      </c>
      <c r="R57" s="238">
        <v>40</v>
      </c>
      <c r="S57" s="22">
        <v>-10</v>
      </c>
      <c r="T57" s="22">
        <v>-20</v>
      </c>
      <c r="U57" s="22">
        <v>-20</v>
      </c>
      <c r="V57" s="238">
        <v>10</v>
      </c>
      <c r="W57" s="22">
        <v>0</v>
      </c>
      <c r="X57" s="22">
        <v>0</v>
      </c>
      <c r="Y57" s="22">
        <v>-50</v>
      </c>
      <c r="Z57" s="22">
        <v>-25</v>
      </c>
      <c r="AA57" s="22">
        <v>-25</v>
      </c>
      <c r="AB57" s="22">
        <v>-50</v>
      </c>
      <c r="AC57" s="22">
        <v>-25</v>
      </c>
      <c r="AD57" s="22">
        <v>-50</v>
      </c>
      <c r="AE57" s="22">
        <v>-50</v>
      </c>
      <c r="AF57" s="22">
        <v>-50</v>
      </c>
      <c r="AG57" s="22">
        <v>-25</v>
      </c>
      <c r="AH57" s="22">
        <v>0</v>
      </c>
    </row>
    <row r="58" spans="1:47">
      <c r="A58" s="54">
        <v>44075</v>
      </c>
      <c r="B58" s="90">
        <v>36.363636363636395</v>
      </c>
      <c r="C58" s="90">
        <v>36.363636363636395</v>
      </c>
      <c r="D58" s="90">
        <v>9.0909090909090899</v>
      </c>
      <c r="E58" s="90">
        <v>-18.181818181818198</v>
      </c>
      <c r="F58" s="90">
        <v>0</v>
      </c>
      <c r="G58" s="90">
        <v>45.454545454545496</v>
      </c>
      <c r="H58" s="90">
        <v>9.0909090909090899</v>
      </c>
      <c r="I58" s="90">
        <v>-9.0909090909090899</v>
      </c>
      <c r="J58" s="90">
        <v>-36.363636363636395</v>
      </c>
      <c r="K58" s="90">
        <v>18.181818181818198</v>
      </c>
      <c r="L58" s="90">
        <v>-9.0909090909090899</v>
      </c>
      <c r="M58" s="90">
        <v>44.4444444444444</v>
      </c>
      <c r="N58" s="90">
        <v>33.3333333333333</v>
      </c>
      <c r="O58" s="90">
        <v>11.1111111111111</v>
      </c>
      <c r="P58" s="90">
        <v>-11.1111111111111</v>
      </c>
      <c r="Q58" s="90">
        <v>0</v>
      </c>
      <c r="R58" s="90">
        <v>33.3333333333333</v>
      </c>
      <c r="S58" s="90">
        <v>33.3333333333333</v>
      </c>
      <c r="T58" s="90">
        <v>11.1111111111111</v>
      </c>
      <c r="U58" s="90">
        <v>-22.2222222222222</v>
      </c>
      <c r="V58" s="90">
        <v>44.4444444444444</v>
      </c>
      <c r="W58" s="90">
        <v>0</v>
      </c>
      <c r="X58" s="90">
        <v>0</v>
      </c>
      <c r="Y58" s="90">
        <v>-66.6666666666667</v>
      </c>
      <c r="Z58" s="90">
        <v>-66.6666666666667</v>
      </c>
      <c r="AA58" s="90">
        <v>0</v>
      </c>
      <c r="AB58" s="90">
        <v>0</v>
      </c>
      <c r="AC58" s="90">
        <v>-33.3333333333333</v>
      </c>
      <c r="AD58" s="90">
        <v>-33.3333333333333</v>
      </c>
      <c r="AE58" s="90">
        <v>-33.3333333333333</v>
      </c>
      <c r="AF58" s="90">
        <v>-33.3333333333333</v>
      </c>
      <c r="AG58" s="90">
        <v>0</v>
      </c>
      <c r="AH58" s="90">
        <v>0</v>
      </c>
    </row>
    <row r="59" spans="1:47">
      <c r="A59" s="54">
        <v>44166</v>
      </c>
      <c r="B59" s="90">
        <v>53.846153846153896</v>
      </c>
      <c r="C59" s="90">
        <v>30.769230769230798</v>
      </c>
      <c r="D59" s="90">
        <v>15.384615384615399</v>
      </c>
      <c r="E59" s="90">
        <v>-7.6923076923076898</v>
      </c>
      <c r="F59" s="90">
        <v>-7.6923076923076898</v>
      </c>
      <c r="G59" s="90">
        <v>7.6923076923076898</v>
      </c>
      <c r="H59" s="90">
        <v>30.769230769230798</v>
      </c>
      <c r="I59" s="90">
        <v>-7.6923076923076898</v>
      </c>
      <c r="J59" s="90">
        <v>-15.384615384615399</v>
      </c>
      <c r="K59" s="90">
        <v>30.769230769230798</v>
      </c>
      <c r="L59" s="90">
        <v>0</v>
      </c>
      <c r="M59" s="90">
        <v>50</v>
      </c>
      <c r="N59" s="90">
        <v>37.5</v>
      </c>
      <c r="O59" s="90">
        <v>12.5</v>
      </c>
      <c r="P59" s="90">
        <v>0</v>
      </c>
      <c r="Q59" s="90">
        <v>0</v>
      </c>
      <c r="R59" s="90">
        <v>75</v>
      </c>
      <c r="S59" s="90">
        <v>37.5</v>
      </c>
      <c r="T59" s="90">
        <v>25</v>
      </c>
      <c r="U59" s="90">
        <v>25</v>
      </c>
      <c r="V59" s="90">
        <v>12.5</v>
      </c>
      <c r="W59" s="90">
        <v>0</v>
      </c>
      <c r="X59" s="90">
        <v>50</v>
      </c>
      <c r="Y59" s="90">
        <v>50</v>
      </c>
      <c r="Z59" s="90">
        <v>25</v>
      </c>
      <c r="AA59" s="90">
        <v>25</v>
      </c>
      <c r="AB59" s="90">
        <v>0</v>
      </c>
      <c r="AC59" s="90">
        <v>75</v>
      </c>
      <c r="AD59" s="90">
        <v>75</v>
      </c>
      <c r="AE59" s="90">
        <v>0</v>
      </c>
      <c r="AF59" s="90">
        <v>-25</v>
      </c>
      <c r="AG59" s="90">
        <v>100</v>
      </c>
      <c r="AH59" s="90">
        <v>-25</v>
      </c>
    </row>
    <row r="60" spans="1:47">
      <c r="A60" s="54">
        <v>44256</v>
      </c>
      <c r="B60" s="90">
        <v>50</v>
      </c>
      <c r="C60" s="90">
        <v>50</v>
      </c>
      <c r="D60" s="90">
        <v>41.6666666666667</v>
      </c>
      <c r="E60" s="90">
        <v>0</v>
      </c>
      <c r="F60" s="90">
        <v>-16.6666666666667</v>
      </c>
      <c r="G60" s="90">
        <v>33.3333333333333</v>
      </c>
      <c r="H60" s="90">
        <v>25</v>
      </c>
      <c r="I60" s="90">
        <v>0</v>
      </c>
      <c r="J60" s="90">
        <v>0</v>
      </c>
      <c r="K60" s="90">
        <v>58.3333333333333</v>
      </c>
      <c r="L60" s="90">
        <v>8.3333333333333304</v>
      </c>
      <c r="M60" s="90">
        <v>14.285714285714299</v>
      </c>
      <c r="N60" s="90">
        <v>14.285714285714299</v>
      </c>
      <c r="O60" s="90">
        <v>0</v>
      </c>
      <c r="P60" s="90">
        <v>28.571428571428598</v>
      </c>
      <c r="Q60" s="90">
        <v>-14.285714285714299</v>
      </c>
      <c r="R60" s="90">
        <v>57.142857142857096</v>
      </c>
      <c r="S60" s="90">
        <v>28.571428571428598</v>
      </c>
      <c r="T60" s="90">
        <v>28.571428571428598</v>
      </c>
      <c r="U60" s="90">
        <v>14.285714285714299</v>
      </c>
      <c r="V60" s="90">
        <v>42.857142857142897</v>
      </c>
      <c r="W60" s="90">
        <v>0</v>
      </c>
      <c r="X60" s="90">
        <v>50</v>
      </c>
      <c r="Y60" s="90">
        <v>25</v>
      </c>
      <c r="Z60" s="90">
        <v>0</v>
      </c>
      <c r="AA60" s="90">
        <v>0</v>
      </c>
      <c r="AB60" s="90">
        <v>-25</v>
      </c>
      <c r="AC60" s="90">
        <v>25</v>
      </c>
      <c r="AD60" s="90">
        <v>0</v>
      </c>
      <c r="AE60" s="90">
        <v>-50</v>
      </c>
      <c r="AF60" s="90">
        <v>0</v>
      </c>
      <c r="AG60" s="90">
        <v>100</v>
      </c>
      <c r="AH60" s="90">
        <v>0</v>
      </c>
    </row>
    <row r="61" spans="1:47">
      <c r="A61" s="54">
        <v>44348</v>
      </c>
      <c r="B61" s="22">
        <v>93.3333333333333</v>
      </c>
      <c r="C61" s="22">
        <v>80</v>
      </c>
      <c r="D61" s="22">
        <v>46.6666666666667</v>
      </c>
      <c r="E61" s="22">
        <v>26.6666666666667</v>
      </c>
      <c r="F61" s="22">
        <v>0</v>
      </c>
      <c r="G61" s="22">
        <v>53.3333333333333</v>
      </c>
      <c r="H61" s="22">
        <v>53.3333333333333</v>
      </c>
      <c r="I61" s="22">
        <v>20</v>
      </c>
      <c r="J61" s="22">
        <v>0</v>
      </c>
      <c r="K61" s="22">
        <v>60</v>
      </c>
      <c r="L61" s="22">
        <v>0</v>
      </c>
      <c r="M61" s="22">
        <v>66.6666666666667</v>
      </c>
      <c r="N61" s="22">
        <v>44.4444444444444</v>
      </c>
      <c r="O61" s="22">
        <v>55.5555555555556</v>
      </c>
      <c r="P61" s="22">
        <v>55.5555555555556</v>
      </c>
      <c r="Q61" s="22">
        <v>-22.2222222222222</v>
      </c>
      <c r="R61" s="22">
        <v>66.6666666666667</v>
      </c>
      <c r="S61" s="22">
        <v>11.1111111111111</v>
      </c>
      <c r="T61" s="22">
        <v>-11.1111111111111</v>
      </c>
      <c r="U61" s="22">
        <v>22.2222222222222</v>
      </c>
      <c r="V61" s="22">
        <v>33.3333333333333</v>
      </c>
      <c r="W61" s="22">
        <v>0</v>
      </c>
      <c r="X61" s="22">
        <v>66.6666666666667</v>
      </c>
      <c r="Y61" s="22">
        <v>33.3333333333333</v>
      </c>
      <c r="Z61" s="22">
        <v>0</v>
      </c>
      <c r="AA61" s="22">
        <v>-33.3333333333333</v>
      </c>
      <c r="AB61" s="22">
        <v>-33.3333333333333</v>
      </c>
      <c r="AC61" s="22">
        <v>0</v>
      </c>
      <c r="AD61" s="22">
        <v>-33.3333333333333</v>
      </c>
      <c r="AE61" s="22">
        <v>-66.6666666666667</v>
      </c>
      <c r="AF61" s="22">
        <v>-33.3333333333333</v>
      </c>
      <c r="AG61" s="22">
        <v>66.6666666666667</v>
      </c>
      <c r="AH61" s="22">
        <v>0</v>
      </c>
    </row>
    <row r="62" spans="1:47">
      <c r="A62" s="54">
        <v>44440</v>
      </c>
      <c r="B62" s="90">
        <v>75</v>
      </c>
      <c r="C62" s="90">
        <v>45</v>
      </c>
      <c r="D62" s="90">
        <v>40</v>
      </c>
      <c r="E62" s="90">
        <v>40</v>
      </c>
      <c r="F62" s="90">
        <v>5</v>
      </c>
      <c r="G62" s="90">
        <v>45</v>
      </c>
      <c r="H62" s="90">
        <v>45</v>
      </c>
      <c r="I62" s="90">
        <v>25</v>
      </c>
      <c r="J62" s="90">
        <v>15</v>
      </c>
      <c r="K62" s="90">
        <v>65</v>
      </c>
      <c r="L62" s="90">
        <v>0</v>
      </c>
      <c r="M62" s="90">
        <v>66.6666666666667</v>
      </c>
      <c r="N62" s="90">
        <v>77.7777777777778</v>
      </c>
      <c r="O62" s="90">
        <v>55.5555555555556</v>
      </c>
      <c r="P62" s="90">
        <v>11.1111111111111</v>
      </c>
      <c r="Q62" s="90">
        <v>-22.2222222222222</v>
      </c>
      <c r="R62" s="90">
        <v>77.7777777777778</v>
      </c>
      <c r="S62" s="90">
        <v>66.6666666666667</v>
      </c>
      <c r="T62" s="90">
        <v>0</v>
      </c>
      <c r="U62" s="90">
        <v>0</v>
      </c>
      <c r="V62" s="90">
        <v>55.5555555555556</v>
      </c>
      <c r="W62" s="90">
        <v>11.1111111111111</v>
      </c>
      <c r="X62" s="90">
        <v>50</v>
      </c>
      <c r="Y62" s="90">
        <v>50</v>
      </c>
      <c r="Z62" s="90">
        <v>75</v>
      </c>
      <c r="AA62" s="90">
        <v>25</v>
      </c>
      <c r="AB62" s="90">
        <v>50</v>
      </c>
      <c r="AC62" s="90">
        <v>75</v>
      </c>
      <c r="AD62" s="90">
        <v>75</v>
      </c>
      <c r="AE62" s="90">
        <v>0</v>
      </c>
      <c r="AF62" s="90">
        <v>50</v>
      </c>
      <c r="AG62" s="90">
        <v>100</v>
      </c>
      <c r="AH62" s="90">
        <v>0</v>
      </c>
    </row>
    <row r="63" spans="1:47">
      <c r="A63" s="54">
        <v>44531</v>
      </c>
      <c r="B63" s="90">
        <v>70.588235294117595</v>
      </c>
      <c r="C63" s="90">
        <v>64.705882352941202</v>
      </c>
      <c r="D63" s="90">
        <v>35.294117647058798</v>
      </c>
      <c r="E63" s="90">
        <v>41.176470588235297</v>
      </c>
      <c r="F63" s="90">
        <v>5.8823529411764701</v>
      </c>
      <c r="G63" s="90">
        <v>47.058823529411796</v>
      </c>
      <c r="H63" s="90">
        <v>41.176470588235297</v>
      </c>
      <c r="I63" s="90">
        <v>5.8823529411764701</v>
      </c>
      <c r="J63" s="90">
        <v>-5.8823529411764701</v>
      </c>
      <c r="K63" s="90">
        <v>47.058823529411796</v>
      </c>
      <c r="L63" s="90">
        <v>0</v>
      </c>
      <c r="M63" s="90">
        <v>14.285714285714299</v>
      </c>
      <c r="N63" s="90">
        <v>42.857142857142897</v>
      </c>
      <c r="O63" s="90">
        <v>85.714285714285694</v>
      </c>
      <c r="P63" s="90">
        <v>28.571428571428598</v>
      </c>
      <c r="Q63" s="90">
        <v>-14.285714285714299</v>
      </c>
      <c r="R63" s="90">
        <v>28.571428571428598</v>
      </c>
      <c r="S63" s="90">
        <v>71.428571428571402</v>
      </c>
      <c r="T63" s="90">
        <v>-14.285714285714299</v>
      </c>
      <c r="U63" s="90">
        <v>-14.285714285714299</v>
      </c>
      <c r="V63" s="90">
        <v>42.857142857142897</v>
      </c>
      <c r="W63" s="90">
        <v>0</v>
      </c>
      <c r="X63" s="90">
        <v>60</v>
      </c>
      <c r="Y63" s="90">
        <v>60</v>
      </c>
      <c r="Z63" s="90">
        <v>60</v>
      </c>
      <c r="AA63" s="90">
        <v>40</v>
      </c>
      <c r="AB63" s="90">
        <v>20</v>
      </c>
      <c r="AC63" s="90">
        <v>40</v>
      </c>
      <c r="AD63" s="90">
        <v>100</v>
      </c>
      <c r="AE63" s="90">
        <v>40</v>
      </c>
      <c r="AF63" s="90">
        <v>60</v>
      </c>
      <c r="AG63" s="90">
        <v>100</v>
      </c>
      <c r="AH63" s="90">
        <v>0</v>
      </c>
    </row>
    <row r="64" spans="1:47">
      <c r="A64" s="54">
        <v>44621</v>
      </c>
      <c r="B64" s="90">
        <v>87.5</v>
      </c>
      <c r="C64" s="90">
        <v>93.75</v>
      </c>
      <c r="D64" s="90">
        <v>62.5</v>
      </c>
      <c r="E64" s="90">
        <v>50</v>
      </c>
      <c r="F64" s="90">
        <v>0</v>
      </c>
      <c r="G64" s="90">
        <v>50</v>
      </c>
      <c r="H64" s="90">
        <v>50</v>
      </c>
      <c r="I64" s="90">
        <v>25</v>
      </c>
      <c r="J64" s="90">
        <v>12.5</v>
      </c>
      <c r="K64" s="90">
        <v>68.75</v>
      </c>
      <c r="L64" s="90">
        <v>0</v>
      </c>
      <c r="M64" s="90">
        <v>50</v>
      </c>
      <c r="N64" s="90">
        <v>50</v>
      </c>
      <c r="O64" s="90">
        <v>83.3333333333333</v>
      </c>
      <c r="P64" s="90">
        <v>0</v>
      </c>
      <c r="Q64" s="90">
        <v>-16.6666666666667</v>
      </c>
      <c r="R64" s="90">
        <v>83.3333333333333</v>
      </c>
      <c r="S64" s="90">
        <v>66.6666666666667</v>
      </c>
      <c r="T64" s="90">
        <v>16.6666666666667</v>
      </c>
      <c r="U64" s="90">
        <v>0</v>
      </c>
      <c r="V64" s="90">
        <v>66.6666666666667</v>
      </c>
      <c r="W64" s="90">
        <v>0</v>
      </c>
      <c r="X64" s="90">
        <v>50</v>
      </c>
      <c r="Y64" s="90">
        <v>50</v>
      </c>
      <c r="Z64" s="90">
        <v>75</v>
      </c>
      <c r="AA64" s="90">
        <v>25</v>
      </c>
      <c r="AB64" s="90">
        <v>25</v>
      </c>
      <c r="AC64" s="90">
        <v>25</v>
      </c>
      <c r="AD64" s="90">
        <v>75</v>
      </c>
      <c r="AE64" s="90">
        <v>25</v>
      </c>
      <c r="AF64" s="90">
        <v>25</v>
      </c>
      <c r="AG64" s="90">
        <v>50</v>
      </c>
      <c r="AH64" s="90">
        <v>0</v>
      </c>
    </row>
    <row r="65" spans="1:34">
      <c r="A65" s="54">
        <v>44713</v>
      </c>
      <c r="B65" s="90">
        <v>73.3333333333333</v>
      </c>
      <c r="C65" s="90">
        <v>73.3333333333333</v>
      </c>
      <c r="D65" s="90">
        <v>60</v>
      </c>
      <c r="E65" s="90">
        <v>26.6666666666667</v>
      </c>
      <c r="F65" s="90">
        <v>-20</v>
      </c>
      <c r="G65" s="90">
        <v>66.6666666666667</v>
      </c>
      <c r="H65" s="90">
        <v>60</v>
      </c>
      <c r="I65" s="90">
        <v>26.6666666666667</v>
      </c>
      <c r="J65" s="90">
        <v>-13.3333333333333</v>
      </c>
      <c r="K65" s="90">
        <v>53.3333333333333</v>
      </c>
      <c r="L65" s="90">
        <v>6.6666666666666696</v>
      </c>
      <c r="M65" s="90">
        <v>44.4444444444444</v>
      </c>
      <c r="N65" s="90">
        <v>44.4444444444444</v>
      </c>
      <c r="O65" s="90">
        <v>55.5555555555556</v>
      </c>
      <c r="P65" s="90">
        <v>11.1111111111111</v>
      </c>
      <c r="Q65" s="90">
        <v>-22.2222222222222</v>
      </c>
      <c r="R65" s="90">
        <v>44.4444444444444</v>
      </c>
      <c r="S65" s="90">
        <v>55.5555555555556</v>
      </c>
      <c r="T65" s="90">
        <v>-22.2222222222222</v>
      </c>
      <c r="U65" s="90">
        <v>-33.3333333333333</v>
      </c>
      <c r="V65" s="90">
        <v>44.4444444444444</v>
      </c>
      <c r="W65" s="90">
        <v>0</v>
      </c>
      <c r="X65" s="90">
        <v>80</v>
      </c>
      <c r="Y65" s="90">
        <v>60</v>
      </c>
      <c r="Z65" s="90">
        <v>40</v>
      </c>
      <c r="AA65" s="90">
        <v>-20</v>
      </c>
      <c r="AB65" s="90">
        <v>-20</v>
      </c>
      <c r="AC65" s="90">
        <v>40</v>
      </c>
      <c r="AD65" s="90">
        <v>40</v>
      </c>
      <c r="AE65" s="90">
        <v>0</v>
      </c>
      <c r="AF65" s="90">
        <v>-40</v>
      </c>
      <c r="AG65" s="90">
        <v>80</v>
      </c>
      <c r="AH65" s="90">
        <v>0</v>
      </c>
    </row>
    <row r="66" spans="1:34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U60"/>
  <sheetViews>
    <sheetView view="pageBreakPreview" topLeftCell="H28" zoomScale="85" zoomScaleNormal="80" zoomScaleSheetLayoutView="85" workbookViewId="0">
      <selection activeCell="L11" sqref="L11:S54"/>
    </sheetView>
  </sheetViews>
  <sheetFormatPr baseColWidth="10" defaultColWidth="11.42578125" defaultRowHeight="14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>
      <c r="A1" s="17" t="s">
        <v>134</v>
      </c>
    </row>
    <row r="2" spans="1:21" ht="15" customHeight="1">
      <c r="A2" s="17" t="s">
        <v>133</v>
      </c>
    </row>
    <row r="3" spans="1:21" ht="15">
      <c r="A3" s="17" t="s">
        <v>1</v>
      </c>
      <c r="B3" s="56" t="s">
        <v>251</v>
      </c>
    </row>
    <row r="4" spans="1:21">
      <c r="A4" s="17" t="s">
        <v>16</v>
      </c>
    </row>
    <row r="5" spans="1:21" ht="15">
      <c r="A5" s="17">
        <v>100</v>
      </c>
      <c r="B5" s="370"/>
      <c r="C5" s="370"/>
      <c r="D5" s="370"/>
      <c r="E5" s="370"/>
      <c r="F5" s="370"/>
      <c r="G5" s="370"/>
      <c r="H5" s="370"/>
      <c r="I5" s="370"/>
      <c r="K5" s="247"/>
      <c r="L5" s="244"/>
      <c r="M5" s="244"/>
      <c r="N5" s="244"/>
      <c r="O5" s="244"/>
      <c r="P5" s="244"/>
      <c r="Q5" s="244"/>
      <c r="R5" s="244"/>
      <c r="S5" s="244"/>
      <c r="T5" s="244"/>
      <c r="U5" s="244"/>
    </row>
    <row r="6" spans="1:21" ht="15">
      <c r="B6" s="56" t="s">
        <v>94</v>
      </c>
      <c r="C6" s="84"/>
      <c r="D6" s="84">
        <v>100</v>
      </c>
      <c r="E6" s="84"/>
      <c r="F6" s="84"/>
      <c r="G6" s="84"/>
      <c r="H6" s="8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</row>
    <row r="7" spans="1:21" ht="15">
      <c r="B7" s="87" t="s">
        <v>95</v>
      </c>
      <c r="C7" s="66"/>
      <c r="D7" s="66"/>
      <c r="F7" s="87" t="s">
        <v>96</v>
      </c>
      <c r="G7" s="66"/>
      <c r="H7" s="66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</row>
    <row r="8" spans="1:21" ht="15">
      <c r="A8" s="79"/>
      <c r="B8" s="79" t="s">
        <v>0</v>
      </c>
      <c r="C8" s="79" t="s">
        <v>1</v>
      </c>
      <c r="D8" s="79" t="s">
        <v>16</v>
      </c>
      <c r="F8" s="79" t="s">
        <v>0</v>
      </c>
      <c r="G8" s="79" t="s">
        <v>1</v>
      </c>
      <c r="H8" s="79" t="s">
        <v>16</v>
      </c>
      <c r="I8" s="79"/>
      <c r="K8" s="244"/>
      <c r="L8" s="248" t="s">
        <v>23</v>
      </c>
      <c r="M8" s="244"/>
      <c r="N8" s="244"/>
      <c r="O8" s="244"/>
      <c r="P8" s="244"/>
      <c r="Q8" s="244"/>
      <c r="R8" s="244"/>
      <c r="S8" s="244"/>
      <c r="T8" s="244"/>
      <c r="U8" s="244"/>
    </row>
    <row r="9" spans="1:21" ht="15">
      <c r="A9" s="55" t="s">
        <v>97</v>
      </c>
      <c r="B9" s="60">
        <v>-53.3333333333333</v>
      </c>
      <c r="C9" s="60">
        <v>-22.2222222222222</v>
      </c>
      <c r="D9" s="60">
        <v>60</v>
      </c>
      <c r="E9" s="60"/>
      <c r="F9" s="60">
        <v>-12.5</v>
      </c>
      <c r="G9" s="60">
        <v>-50</v>
      </c>
      <c r="H9" s="60">
        <v>100</v>
      </c>
      <c r="I9" s="80"/>
      <c r="K9" s="244"/>
      <c r="L9" s="248" t="s">
        <v>101</v>
      </c>
      <c r="M9" s="244"/>
      <c r="N9" s="244"/>
      <c r="O9" s="244"/>
      <c r="P9" s="244"/>
      <c r="Q9" s="244"/>
      <c r="R9" s="244"/>
      <c r="S9" s="244"/>
      <c r="T9" s="244"/>
      <c r="U9" s="244"/>
    </row>
    <row r="10" spans="1:21" ht="15">
      <c r="A10" s="55" t="s">
        <v>98</v>
      </c>
      <c r="B10" s="60">
        <v>-20</v>
      </c>
      <c r="C10" s="60">
        <v>-33.3333333333333</v>
      </c>
      <c r="D10" s="60">
        <v>40</v>
      </c>
      <c r="E10" s="60"/>
      <c r="F10" s="60">
        <v>6.25</v>
      </c>
      <c r="G10" s="60">
        <v>-16.6666666666667</v>
      </c>
      <c r="H10" s="60">
        <v>25</v>
      </c>
      <c r="I10" s="80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</row>
    <row r="11" spans="1:21" ht="15">
      <c r="A11" s="55" t="s">
        <v>99</v>
      </c>
      <c r="B11" s="60">
        <v>60</v>
      </c>
      <c r="C11" s="60">
        <v>11.1111111111111</v>
      </c>
      <c r="D11" s="60">
        <v>-20</v>
      </c>
      <c r="E11" s="60"/>
      <c r="F11" s="60">
        <v>62.5</v>
      </c>
      <c r="G11" s="60">
        <v>-33.3333333333333</v>
      </c>
      <c r="H11" s="60">
        <v>-50</v>
      </c>
      <c r="I11" s="81"/>
      <c r="K11" s="244"/>
      <c r="L11" s="249"/>
      <c r="M11" s="244"/>
      <c r="N11" s="244"/>
      <c r="O11" s="244"/>
      <c r="P11" s="244"/>
      <c r="Q11" s="244"/>
      <c r="R11" s="244"/>
      <c r="S11" s="244"/>
      <c r="T11" s="244"/>
      <c r="U11" s="244"/>
    </row>
    <row r="12" spans="1:21" ht="15">
      <c r="A12" s="55" t="s">
        <v>100</v>
      </c>
      <c r="B12" s="60">
        <v>53.3333333333333</v>
      </c>
      <c r="C12" s="60">
        <v>44.4444444444444</v>
      </c>
      <c r="D12" s="60">
        <v>-60</v>
      </c>
      <c r="E12" s="60"/>
      <c r="F12" s="60">
        <v>62.5</v>
      </c>
      <c r="G12" s="60">
        <v>16.6666666666667</v>
      </c>
      <c r="H12" s="60">
        <v>-50</v>
      </c>
      <c r="I12" s="81"/>
      <c r="K12" s="244"/>
      <c r="L12" s="250"/>
      <c r="M12" s="244"/>
      <c r="N12" s="244"/>
      <c r="O12" s="244"/>
      <c r="P12" s="244"/>
      <c r="Q12" s="244"/>
      <c r="R12" s="244"/>
      <c r="S12" s="244"/>
      <c r="T12" s="244"/>
      <c r="U12" s="244"/>
    </row>
    <row r="13" spans="1:21" ht="15"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51"/>
    </row>
    <row r="14" spans="1:21" ht="15">
      <c r="B14" s="60"/>
      <c r="C14" s="60"/>
      <c r="D14" s="60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51"/>
    </row>
    <row r="15" spans="1:21" ht="15">
      <c r="B15" s="60"/>
      <c r="C15" s="60"/>
      <c r="D15" s="60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51"/>
    </row>
    <row r="16" spans="1:21" ht="15">
      <c r="B16" s="60"/>
      <c r="C16" s="60"/>
      <c r="D16" s="60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51"/>
    </row>
    <row r="17" spans="2:21" ht="15">
      <c r="B17" s="60"/>
      <c r="C17" s="60"/>
      <c r="D17" s="60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</row>
    <row r="18" spans="2:21" ht="15">
      <c r="B18" s="60"/>
      <c r="C18" s="60"/>
      <c r="D18" s="60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</row>
    <row r="19" spans="2:21" ht="15">
      <c r="B19" s="60"/>
      <c r="C19" s="60"/>
      <c r="D19" s="60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</row>
    <row r="20" spans="2:21" ht="15">
      <c r="C20" s="60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</row>
    <row r="21" spans="2:21" ht="15"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</row>
    <row r="22" spans="2:21" ht="15"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</row>
    <row r="23" spans="2:21" ht="15"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</row>
    <row r="24" spans="2:21" ht="15"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</row>
    <row r="25" spans="2:21" ht="15"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</row>
    <row r="26" spans="2:21" ht="15"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</row>
    <row r="27" spans="2:21" ht="15"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</row>
    <row r="28" spans="2:21" ht="15"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</row>
    <row r="29" spans="2:21" ht="15"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</row>
    <row r="30" spans="2:21" ht="15"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</row>
    <row r="31" spans="2:21" ht="15"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</row>
    <row r="32" spans="2:21" ht="15"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</row>
    <row r="33" spans="11:21" ht="15"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</row>
    <row r="34" spans="11:21" ht="15"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</row>
    <row r="35" spans="11:21" ht="15"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</row>
    <row r="36" spans="11:21" ht="15"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</row>
    <row r="37" spans="11:21" ht="15"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</row>
    <row r="38" spans="11:21" ht="15"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</row>
    <row r="39" spans="11:21" ht="15"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</row>
    <row r="40" spans="11:21" ht="15"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</row>
    <row r="41" spans="11:21" ht="15"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</row>
    <row r="42" spans="11:21" ht="15"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</row>
    <row r="43" spans="11:21" ht="15"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</row>
    <row r="44" spans="11:21" ht="15"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</row>
    <row r="45" spans="11:21" ht="15"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</row>
    <row r="46" spans="11:21" ht="15"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</row>
    <row r="47" spans="11:21" ht="15"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</row>
    <row r="48" spans="11:21" ht="15"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</row>
    <row r="49" spans="11:21" ht="15"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</row>
    <row r="50" spans="11:21" ht="15"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</row>
    <row r="51" spans="11:21" ht="15"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</row>
    <row r="52" spans="11:21" ht="15"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</row>
    <row r="53" spans="11:21" ht="15"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</row>
    <row r="54" spans="11:21" ht="15"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</row>
    <row r="55" spans="11:21" ht="15">
      <c r="K55" s="244"/>
      <c r="L55" s="252" t="s">
        <v>313</v>
      </c>
      <c r="M55" s="244"/>
      <c r="N55" s="244"/>
      <c r="O55" s="244"/>
      <c r="P55" s="244"/>
      <c r="Q55" s="244"/>
      <c r="R55" s="244"/>
      <c r="S55" s="244"/>
      <c r="T55" s="244"/>
      <c r="U55" s="244"/>
    </row>
    <row r="56" spans="11:21" ht="15"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</row>
    <row r="57" spans="11:21" ht="15"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</row>
    <row r="58" spans="11:21" ht="15">
      <c r="K58" s="244"/>
      <c r="L58" s="245" t="s">
        <v>339</v>
      </c>
      <c r="M58" s="244"/>
      <c r="N58" s="244"/>
      <c r="O58" s="244"/>
      <c r="P58" s="244"/>
      <c r="Q58" s="244"/>
      <c r="R58" s="244"/>
      <c r="S58" s="244"/>
      <c r="T58" s="244"/>
      <c r="U58" s="244"/>
    </row>
    <row r="59" spans="11:21" ht="15"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</row>
    <row r="60" spans="11:21" ht="15"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S70"/>
  <sheetViews>
    <sheetView view="pageBreakPreview" topLeftCell="K21" zoomScale="70" zoomScaleNormal="80" zoomScaleSheetLayoutView="70" workbookViewId="0">
      <selection activeCell="H9" sqref="H9:Z52"/>
    </sheetView>
  </sheetViews>
  <sheetFormatPr baseColWidth="10" defaultColWidth="11.42578125" defaultRowHeight="15"/>
  <cols>
    <col min="1" max="1" width="11.42578125" style="254"/>
    <col min="2" max="2" width="17.28515625" style="254" customWidth="1"/>
    <col min="3" max="3" width="16" style="254" customWidth="1"/>
    <col min="4" max="4" width="15.7109375" style="254" customWidth="1"/>
    <col min="5" max="7" width="15.5703125" style="254" customWidth="1"/>
    <col min="8" max="16384" width="11.42578125" style="254"/>
  </cols>
  <sheetData>
    <row r="1" spans="1:26">
      <c r="A1" s="254" t="s">
        <v>117</v>
      </c>
    </row>
    <row r="2" spans="1:26">
      <c r="B2" s="254" t="s">
        <v>138</v>
      </c>
    </row>
    <row r="3" spans="1:26">
      <c r="A3" s="255" t="s">
        <v>0</v>
      </c>
      <c r="B3" s="257"/>
    </row>
    <row r="4" spans="1:26">
      <c r="F4" s="258"/>
      <c r="G4" s="258"/>
    </row>
    <row r="5" spans="1:26">
      <c r="A5" s="254" t="s">
        <v>75</v>
      </c>
      <c r="B5" s="259" t="s">
        <v>78</v>
      </c>
      <c r="C5" s="259" t="s">
        <v>3</v>
      </c>
      <c r="D5" s="259" t="s">
        <v>4</v>
      </c>
      <c r="E5" s="259" t="s">
        <v>5</v>
      </c>
      <c r="F5" s="258"/>
      <c r="G5" s="258"/>
    </row>
    <row r="6" spans="1:26">
      <c r="A6" s="260">
        <v>39508</v>
      </c>
      <c r="B6" s="261">
        <v>0</v>
      </c>
      <c r="C6" s="261">
        <v>-16.666666666666664</v>
      </c>
      <c r="D6" s="261">
        <v>0</v>
      </c>
      <c r="E6" s="261">
        <v>-33.333333333333329</v>
      </c>
      <c r="F6" s="258"/>
      <c r="G6" s="258"/>
      <c r="H6" s="254" t="s">
        <v>116</v>
      </c>
    </row>
    <row r="7" spans="1:26">
      <c r="A7" s="260">
        <v>39630</v>
      </c>
      <c r="B7" s="261">
        <v>-35.714285714285715</v>
      </c>
      <c r="C7" s="261">
        <v>-64.285714285714292</v>
      </c>
      <c r="D7" s="261">
        <v>0</v>
      </c>
      <c r="E7" s="261">
        <v>-14.285714285714285</v>
      </c>
      <c r="F7" s="258"/>
      <c r="G7" s="258"/>
      <c r="H7" s="246" t="s">
        <v>77</v>
      </c>
    </row>
    <row r="8" spans="1:26">
      <c r="A8" s="260">
        <v>39722</v>
      </c>
      <c r="B8" s="261">
        <v>-78.571428571428569</v>
      </c>
      <c r="C8" s="261">
        <v>-71.428571428571431</v>
      </c>
      <c r="D8" s="261">
        <v>-21.428571428571427</v>
      </c>
      <c r="E8" s="261">
        <v>-35.714285714285715</v>
      </c>
      <c r="F8" s="258"/>
      <c r="G8" s="258"/>
    </row>
    <row r="9" spans="1:26" s="244" customFormat="1">
      <c r="A9" s="268">
        <v>39783</v>
      </c>
      <c r="B9" s="269">
        <v>-80</v>
      </c>
      <c r="C9" s="269">
        <v>-73.333333333333329</v>
      </c>
      <c r="D9" s="269">
        <v>-20</v>
      </c>
      <c r="E9" s="269">
        <v>-40</v>
      </c>
      <c r="F9" s="270"/>
      <c r="G9" s="270"/>
      <c r="H9" s="244" t="s">
        <v>314</v>
      </c>
      <c r="R9" s="254" t="s">
        <v>315</v>
      </c>
    </row>
    <row r="10" spans="1:26">
      <c r="A10" s="260">
        <v>39873</v>
      </c>
      <c r="B10" s="261">
        <v>-77.777777777777786</v>
      </c>
      <c r="C10" s="261">
        <v>-50</v>
      </c>
      <c r="D10" s="261">
        <v>-27.777777777777779</v>
      </c>
      <c r="E10" s="261">
        <v>-55.555555555555557</v>
      </c>
      <c r="F10" s="258"/>
      <c r="G10" s="258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</row>
    <row r="11" spans="1:26">
      <c r="A11" s="260">
        <v>39965</v>
      </c>
      <c r="B11" s="261">
        <v>-52.631578947368418</v>
      </c>
      <c r="C11" s="261">
        <v>-52.631578947368418</v>
      </c>
      <c r="D11" s="261">
        <v>-10.526315789473683</v>
      </c>
      <c r="E11" s="261">
        <v>-36.84210526315789</v>
      </c>
      <c r="F11" s="258"/>
      <c r="G11" s="258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</row>
    <row r="12" spans="1:26">
      <c r="A12" s="260">
        <v>40057</v>
      </c>
      <c r="B12" s="261">
        <v>-50</v>
      </c>
      <c r="C12" s="261">
        <v>-27.777777777777779</v>
      </c>
      <c r="D12" s="261">
        <v>-11.111111111111111</v>
      </c>
      <c r="E12" s="261">
        <v>-44.444444444444443</v>
      </c>
      <c r="F12" s="258"/>
      <c r="G12" s="258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</row>
    <row r="13" spans="1:26">
      <c r="A13" s="260">
        <v>40148</v>
      </c>
      <c r="B13" s="261">
        <v>-41.17647058823529</v>
      </c>
      <c r="C13" s="261">
        <v>-35.294117647058826</v>
      </c>
      <c r="D13" s="261">
        <v>0</v>
      </c>
      <c r="E13" s="261">
        <v>-29.411764705882355</v>
      </c>
      <c r="F13" s="258"/>
      <c r="G13" s="258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</row>
    <row r="14" spans="1:26">
      <c r="A14" s="260">
        <v>40238</v>
      </c>
      <c r="B14" s="261">
        <v>-33.333333333333329</v>
      </c>
      <c r="C14" s="261">
        <v>-22.222222222222221</v>
      </c>
      <c r="D14" s="261">
        <v>-11.111111111111111</v>
      </c>
      <c r="E14" s="261">
        <v>-16.666666666666664</v>
      </c>
      <c r="F14" s="258"/>
      <c r="G14" s="258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</row>
    <row r="15" spans="1:26">
      <c r="A15" s="260">
        <v>40330</v>
      </c>
      <c r="B15" s="261">
        <v>0</v>
      </c>
      <c r="C15" s="261">
        <v>-11.111111111111111</v>
      </c>
      <c r="D15" s="261">
        <v>0</v>
      </c>
      <c r="E15" s="261">
        <v>-27.777777777777779</v>
      </c>
      <c r="F15" s="258"/>
      <c r="G15" s="258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</row>
    <row r="16" spans="1:26">
      <c r="A16" s="260">
        <v>40422</v>
      </c>
      <c r="B16" s="261">
        <v>15.789473684210526</v>
      </c>
      <c r="C16" s="261">
        <v>0</v>
      </c>
      <c r="D16" s="261">
        <v>0</v>
      </c>
      <c r="E16" s="261">
        <v>-21.052631578947366</v>
      </c>
      <c r="F16" s="258"/>
      <c r="G16" s="258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</row>
    <row r="17" spans="1:26">
      <c r="A17" s="260">
        <v>40513</v>
      </c>
      <c r="B17" s="261">
        <v>17.647058823529413</v>
      </c>
      <c r="C17" s="261">
        <v>11.76470588235294</v>
      </c>
      <c r="D17" s="261">
        <v>5.8823529411764701</v>
      </c>
      <c r="E17" s="261">
        <v>-23.52941176470588</v>
      </c>
      <c r="F17" s="258"/>
      <c r="G17" s="258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</row>
    <row r="18" spans="1:26">
      <c r="A18" s="260">
        <v>40603</v>
      </c>
      <c r="B18" s="261">
        <v>5.2631578947368416</v>
      </c>
      <c r="C18" s="261">
        <v>5.2631578947368416</v>
      </c>
      <c r="D18" s="261">
        <v>5.2631578947368416</v>
      </c>
      <c r="E18" s="261">
        <v>10.526315789473683</v>
      </c>
      <c r="F18" s="258"/>
      <c r="G18" s="258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</row>
    <row r="19" spans="1:26">
      <c r="A19" s="260">
        <v>40695</v>
      </c>
      <c r="B19" s="261">
        <v>-16.666666666666664</v>
      </c>
      <c r="C19" s="261">
        <v>-11.111111111111111</v>
      </c>
      <c r="D19" s="261">
        <v>11.111111111111111</v>
      </c>
      <c r="E19" s="261">
        <v>-5.5555555555555554</v>
      </c>
      <c r="F19" s="258"/>
      <c r="G19" s="258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</row>
    <row r="20" spans="1:26">
      <c r="A20" s="260">
        <v>40787</v>
      </c>
      <c r="B20" s="261">
        <v>-4.7619047619047619</v>
      </c>
      <c r="C20" s="261">
        <v>-4.7619047619047619</v>
      </c>
      <c r="D20" s="261">
        <v>9.5238095238095237</v>
      </c>
      <c r="E20" s="261">
        <v>-14.285714285714285</v>
      </c>
      <c r="F20" s="258"/>
      <c r="G20" s="258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</row>
    <row r="21" spans="1:26">
      <c r="A21" s="260">
        <v>40878</v>
      </c>
      <c r="B21" s="261">
        <v>-23.809523809523807</v>
      </c>
      <c r="C21" s="261">
        <v>-14.285714285714285</v>
      </c>
      <c r="D21" s="261">
        <v>9.5238095238095237</v>
      </c>
      <c r="E21" s="261">
        <v>-9.5238095238095237</v>
      </c>
      <c r="F21" s="258"/>
      <c r="G21" s="258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</row>
    <row r="22" spans="1:26">
      <c r="A22" s="260">
        <v>40969</v>
      </c>
      <c r="B22" s="261">
        <v>-38.888888888888893</v>
      </c>
      <c r="C22" s="261">
        <v>-23.809523809523807</v>
      </c>
      <c r="D22" s="261">
        <v>21.428571428571427</v>
      </c>
      <c r="E22" s="261">
        <v>-23.076923076923077</v>
      </c>
      <c r="F22" s="258"/>
      <c r="G22" s="258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</row>
    <row r="23" spans="1:26">
      <c r="A23" s="260">
        <v>41061</v>
      </c>
      <c r="B23" s="261">
        <v>-52.631578947368418</v>
      </c>
      <c r="C23" s="261">
        <v>-30</v>
      </c>
      <c r="D23" s="261">
        <v>-14.285714285714285</v>
      </c>
      <c r="E23" s="261">
        <v>-45.454545454545453</v>
      </c>
      <c r="F23" s="258"/>
      <c r="G23" s="258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</row>
    <row r="24" spans="1:26">
      <c r="A24" s="260">
        <v>41153</v>
      </c>
      <c r="B24" s="261">
        <v>-50</v>
      </c>
      <c r="C24" s="261">
        <v>-25</v>
      </c>
      <c r="D24" s="261">
        <v>0</v>
      </c>
      <c r="E24" s="261">
        <v>-20</v>
      </c>
      <c r="F24" s="258"/>
      <c r="G24" s="258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</row>
    <row r="25" spans="1:26">
      <c r="A25" s="260">
        <v>41244</v>
      </c>
      <c r="B25" s="261">
        <v>-45.454545454545453</v>
      </c>
      <c r="C25" s="261">
        <v>-40.909090909090914</v>
      </c>
      <c r="D25" s="261">
        <v>-7.1428571428571423</v>
      </c>
      <c r="E25" s="261">
        <v>-41.666666666666671</v>
      </c>
      <c r="F25" s="258"/>
      <c r="G25" s="263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</row>
    <row r="26" spans="1:26">
      <c r="A26" s="260">
        <v>41334</v>
      </c>
      <c r="B26" s="261">
        <v>-47.368421052631575</v>
      </c>
      <c r="C26" s="261">
        <v>-40</v>
      </c>
      <c r="D26" s="261">
        <v>-7.6923076923076925</v>
      </c>
      <c r="E26" s="261">
        <v>-36.363636363636367</v>
      </c>
      <c r="F26" s="258"/>
      <c r="G26" s="263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</row>
    <row r="27" spans="1:26">
      <c r="A27" s="260">
        <v>41426</v>
      </c>
      <c r="B27" s="261">
        <v>-37.5</v>
      </c>
      <c r="C27" s="261">
        <v>-44.444444444444443</v>
      </c>
      <c r="D27" s="261">
        <v>18.181818181818183</v>
      </c>
      <c r="E27" s="261">
        <v>-44.444444444444443</v>
      </c>
      <c r="F27" s="258"/>
      <c r="G27" s="263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</row>
    <row r="28" spans="1:26">
      <c r="A28" s="260">
        <v>41518</v>
      </c>
      <c r="B28" s="261">
        <v>-21.052631578947366</v>
      </c>
      <c r="C28" s="261">
        <v>-31.578947368421101</v>
      </c>
      <c r="D28" s="261">
        <v>0</v>
      </c>
      <c r="E28" s="261">
        <v>-33.333333333333329</v>
      </c>
      <c r="F28" s="258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</row>
    <row r="29" spans="1:26">
      <c r="A29" s="260">
        <v>41609</v>
      </c>
      <c r="B29" s="261">
        <v>-12.5</v>
      </c>
      <c r="C29" s="264">
        <v>-29.411764705882348</v>
      </c>
      <c r="D29" s="261">
        <v>0</v>
      </c>
      <c r="E29" s="261">
        <v>-42.857142857142854</v>
      </c>
      <c r="F29" s="258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</row>
    <row r="30" spans="1:26">
      <c r="A30" s="260">
        <v>41699</v>
      </c>
      <c r="B30" s="264">
        <v>11.76470588235294</v>
      </c>
      <c r="C30" s="261">
        <v>-26.315789473684209</v>
      </c>
      <c r="D30" s="261">
        <v>11.111111111111111</v>
      </c>
      <c r="E30" s="261">
        <v>-33.333333333333329</v>
      </c>
      <c r="F30" s="258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</row>
    <row r="31" spans="1:26">
      <c r="A31" s="260">
        <v>41791</v>
      </c>
      <c r="B31" s="264">
        <v>-17.647058823529413</v>
      </c>
      <c r="C31" s="264">
        <v>-23.52941176470588</v>
      </c>
      <c r="D31" s="264">
        <v>0</v>
      </c>
      <c r="E31" s="264">
        <v>-22.222222222222221</v>
      </c>
      <c r="F31" s="258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</row>
    <row r="32" spans="1:26" s="244" customFormat="1">
      <c r="A32" s="268">
        <v>41883</v>
      </c>
      <c r="B32" s="271">
        <v>-21.428571428571427</v>
      </c>
      <c r="C32" s="271">
        <v>-31.25</v>
      </c>
      <c r="D32" s="271">
        <v>0</v>
      </c>
      <c r="E32" s="271">
        <v>-25</v>
      </c>
      <c r="F32" s="270"/>
      <c r="H32" s="244" t="s">
        <v>308</v>
      </c>
      <c r="R32" s="244" t="s">
        <v>309</v>
      </c>
    </row>
    <row r="33" spans="1:26">
      <c r="A33" s="260">
        <v>41974</v>
      </c>
      <c r="B33" s="264">
        <v>0</v>
      </c>
      <c r="C33" s="264">
        <v>7.6923076923076925</v>
      </c>
      <c r="D33" s="264">
        <v>-11.111111111111111</v>
      </c>
      <c r="E33" s="264">
        <v>-28.571428571428569</v>
      </c>
      <c r="F33" s="258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</row>
    <row r="34" spans="1:26">
      <c r="A34" s="260">
        <v>42064</v>
      </c>
      <c r="B34" s="264">
        <v>-23.076923076923077</v>
      </c>
      <c r="C34" s="264">
        <v>-38.461538461538467</v>
      </c>
      <c r="D34" s="264">
        <v>-28.571428571428569</v>
      </c>
      <c r="E34" s="264">
        <v>-16.666666666666664</v>
      </c>
      <c r="F34" s="258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</row>
    <row r="35" spans="1:26">
      <c r="A35" s="260">
        <v>42156</v>
      </c>
      <c r="B35" s="264">
        <v>-46.666666666666664</v>
      </c>
      <c r="C35" s="264">
        <v>-37.5</v>
      </c>
      <c r="D35" s="264">
        <v>-27.27272727272727</v>
      </c>
      <c r="E35" s="264">
        <v>-55.555555555555557</v>
      </c>
      <c r="F35" s="258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>
      <c r="A36" s="260">
        <v>42248</v>
      </c>
      <c r="B36" s="264">
        <v>-66.666666666666657</v>
      </c>
      <c r="C36" s="264">
        <v>-57.142857142857139</v>
      </c>
      <c r="D36" s="264">
        <v>-22.222222222222221</v>
      </c>
      <c r="E36" s="264">
        <v>-75</v>
      </c>
      <c r="F36" s="258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  <row r="37" spans="1:26">
      <c r="A37" s="260">
        <v>42339</v>
      </c>
      <c r="B37" s="264">
        <v>-46.153846153846153</v>
      </c>
      <c r="C37" s="264">
        <v>-66.666666666666657</v>
      </c>
      <c r="D37" s="264">
        <v>-20</v>
      </c>
      <c r="E37" s="264">
        <v>-62.5</v>
      </c>
      <c r="F37" s="258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</row>
    <row r="38" spans="1:26">
      <c r="A38" s="260">
        <v>42430</v>
      </c>
      <c r="B38" s="264">
        <v>-38.461538461538467</v>
      </c>
      <c r="C38" s="264">
        <v>-53.333333333333336</v>
      </c>
      <c r="D38" s="264">
        <v>-14.285714285714285</v>
      </c>
      <c r="E38" s="264">
        <v>-33.333333333333329</v>
      </c>
      <c r="F38" s="258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</row>
    <row r="39" spans="1:26">
      <c r="A39" s="260">
        <v>42522</v>
      </c>
      <c r="B39" s="264">
        <v>-53.333333333333336</v>
      </c>
      <c r="C39" s="264">
        <v>-53.333333333333336</v>
      </c>
      <c r="D39" s="264">
        <v>-28.571428571428569</v>
      </c>
      <c r="E39" s="264">
        <v>-44.444444444444443</v>
      </c>
      <c r="F39" s="258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</row>
    <row r="40" spans="1:26">
      <c r="A40" s="260">
        <v>42614</v>
      </c>
      <c r="B40" s="264">
        <v>-46.153846153846153</v>
      </c>
      <c r="C40" s="264">
        <v>-64.285714285714292</v>
      </c>
      <c r="D40" s="264">
        <v>0</v>
      </c>
      <c r="E40" s="264">
        <v>-14.285714285714285</v>
      </c>
      <c r="F40" s="258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</row>
    <row r="41" spans="1:26">
      <c r="A41" s="260">
        <v>42705</v>
      </c>
      <c r="B41" s="264">
        <v>-42.857142857142854</v>
      </c>
      <c r="C41" s="264">
        <v>-33.333333333333329</v>
      </c>
      <c r="D41" s="264">
        <v>0</v>
      </c>
      <c r="E41" s="264">
        <v>-33.333333333333329</v>
      </c>
      <c r="F41" s="258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</row>
    <row r="42" spans="1:26">
      <c r="A42" s="260">
        <v>42795</v>
      </c>
      <c r="B42" s="264">
        <v>-23.076923076923077</v>
      </c>
      <c r="C42" s="264">
        <v>-33.333333333333329</v>
      </c>
      <c r="D42" s="264">
        <v>-25</v>
      </c>
      <c r="E42" s="264">
        <v>-30</v>
      </c>
      <c r="F42" s="258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</row>
    <row r="43" spans="1:26">
      <c r="A43" s="260">
        <v>42887</v>
      </c>
      <c r="B43" s="264">
        <v>-69.230769230769226</v>
      </c>
      <c r="C43" s="264">
        <v>-50</v>
      </c>
      <c r="D43" s="264">
        <v>11.111111111111111</v>
      </c>
      <c r="E43" s="264">
        <v>-11.111111111111111</v>
      </c>
      <c r="F43" s="258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</row>
    <row r="44" spans="1:26">
      <c r="A44" s="260">
        <v>42979</v>
      </c>
      <c r="B44" s="264">
        <v>-69.230769230769226</v>
      </c>
      <c r="C44" s="264">
        <v>-31.25</v>
      </c>
      <c r="D44" s="264">
        <v>-22.222222222222221</v>
      </c>
      <c r="E44" s="264">
        <v>-60</v>
      </c>
      <c r="F44" s="258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</row>
    <row r="45" spans="1:26">
      <c r="A45" s="260">
        <v>43070</v>
      </c>
      <c r="B45" s="264">
        <v>-77.777777777777786</v>
      </c>
      <c r="C45" s="264">
        <v>-60</v>
      </c>
      <c r="D45" s="264">
        <v>-75</v>
      </c>
      <c r="E45" s="264">
        <v>-25</v>
      </c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</row>
    <row r="46" spans="1:26">
      <c r="A46" s="260">
        <v>43160</v>
      </c>
      <c r="B46" s="264">
        <v>-25</v>
      </c>
      <c r="C46" s="264">
        <v>-28.571428571428569</v>
      </c>
      <c r="D46" s="264">
        <v>-14.285714285714285</v>
      </c>
      <c r="E46" s="264">
        <v>-11.111111111111111</v>
      </c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</row>
    <row r="47" spans="1:26">
      <c r="A47" s="260">
        <v>43252</v>
      </c>
      <c r="B47" s="264">
        <v>-11.111111111111111</v>
      </c>
      <c r="C47" s="264">
        <v>-40</v>
      </c>
      <c r="D47" s="264">
        <v>-50</v>
      </c>
      <c r="E47" s="264">
        <v>-33.333333333333329</v>
      </c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</row>
    <row r="48" spans="1:26">
      <c r="A48" s="260">
        <v>43344</v>
      </c>
      <c r="B48" s="264">
        <v>-12.5</v>
      </c>
      <c r="C48" s="264">
        <v>-30.76923076923077</v>
      </c>
      <c r="D48" s="264">
        <v>-16.666666666666664</v>
      </c>
      <c r="E48" s="264">
        <v>-33.333333333333329</v>
      </c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</row>
    <row r="49" spans="1:45">
      <c r="A49" s="260">
        <v>43435</v>
      </c>
      <c r="B49" s="264">
        <v>0</v>
      </c>
      <c r="C49" s="264">
        <v>0</v>
      </c>
      <c r="D49" s="264">
        <v>-20</v>
      </c>
      <c r="E49" s="264">
        <v>14.285714285714285</v>
      </c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</row>
    <row r="50" spans="1:45">
      <c r="A50" s="260">
        <v>43525</v>
      </c>
      <c r="B50" s="264">
        <v>15.384615384615385</v>
      </c>
      <c r="C50" s="264">
        <v>13.333333333333334</v>
      </c>
      <c r="D50" s="264">
        <v>33.333333333333329</v>
      </c>
      <c r="E50" s="264">
        <v>25</v>
      </c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</row>
    <row r="51" spans="1:45">
      <c r="A51" s="260">
        <v>43617</v>
      </c>
      <c r="B51" s="264">
        <v>-16.666666666666664</v>
      </c>
      <c r="C51" s="264">
        <v>-27.27272727272727</v>
      </c>
      <c r="D51" s="264">
        <v>0</v>
      </c>
      <c r="E51" s="264">
        <v>-33.333333333333329</v>
      </c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</row>
    <row r="52" spans="1:45">
      <c r="A52" s="260">
        <v>43709</v>
      </c>
      <c r="B52" s="264">
        <v>0</v>
      </c>
      <c r="C52" s="264">
        <v>0</v>
      </c>
      <c r="D52" s="264">
        <v>25</v>
      </c>
      <c r="E52" s="264">
        <v>0</v>
      </c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</row>
    <row r="53" spans="1:45">
      <c r="A53" s="260">
        <v>43800</v>
      </c>
      <c r="B53" s="264">
        <v>-8.3333333333333304</v>
      </c>
      <c r="C53" s="264">
        <v>9.0909090909090917</v>
      </c>
      <c r="D53" s="264">
        <v>16.66666666666665</v>
      </c>
      <c r="E53" s="264">
        <v>0</v>
      </c>
      <c r="F53" s="264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</row>
    <row r="54" spans="1:45">
      <c r="A54" s="265">
        <v>43891</v>
      </c>
      <c r="B54" s="266">
        <v>-14.285714285714334</v>
      </c>
      <c r="C54" s="266">
        <v>-35.714285714285701</v>
      </c>
      <c r="D54" s="266">
        <v>14.28571428571429</v>
      </c>
      <c r="E54" s="266">
        <v>-28.571428571428605</v>
      </c>
      <c r="F54" s="264"/>
      <c r="G54" s="267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67"/>
      <c r="AR54" s="267"/>
      <c r="AS54" s="267"/>
    </row>
    <row r="55" spans="1:45">
      <c r="A55" s="260">
        <v>43983</v>
      </c>
      <c r="B55" s="264">
        <v>-66.6666666666667</v>
      </c>
      <c r="C55" s="264">
        <v>-62.5</v>
      </c>
      <c r="D55" s="264">
        <v>0</v>
      </c>
      <c r="E55" s="264">
        <v>-60.000000000000007</v>
      </c>
    </row>
    <row r="56" spans="1:45">
      <c r="A56" s="260">
        <v>44075</v>
      </c>
      <c r="B56" s="264">
        <v>-50</v>
      </c>
      <c r="C56" s="264">
        <v>-63.636363636363605</v>
      </c>
      <c r="D56" s="264">
        <v>20</v>
      </c>
      <c r="E56" s="264">
        <v>16.666666666666604</v>
      </c>
      <c r="I56" s="245" t="s">
        <v>338</v>
      </c>
    </row>
    <row r="57" spans="1:45">
      <c r="A57" s="260">
        <v>44166</v>
      </c>
      <c r="B57" s="264">
        <v>-8.3333333333333304</v>
      </c>
      <c r="C57" s="264">
        <v>-41.666666666666636</v>
      </c>
      <c r="D57" s="264">
        <v>33.3333333333333</v>
      </c>
      <c r="E57" s="264">
        <v>0</v>
      </c>
    </row>
    <row r="58" spans="1:45">
      <c r="A58" s="260">
        <v>44256</v>
      </c>
      <c r="B58" s="264">
        <v>9.0909090909090988</v>
      </c>
      <c r="C58" s="264">
        <v>-8.3333333333333393</v>
      </c>
      <c r="D58" s="264">
        <v>16.6666666666667</v>
      </c>
      <c r="E58" s="266">
        <v>-42.857142857142897</v>
      </c>
    </row>
    <row r="59" spans="1:45">
      <c r="A59" s="260">
        <v>44348</v>
      </c>
      <c r="B59" s="264">
        <v>21.428571428571459</v>
      </c>
      <c r="C59" s="264">
        <v>-6.6666666666666305</v>
      </c>
      <c r="D59" s="264">
        <v>25</v>
      </c>
      <c r="E59" s="266">
        <v>0</v>
      </c>
    </row>
    <row r="60" spans="1:45">
      <c r="A60" s="260">
        <v>44440</v>
      </c>
      <c r="B60" s="264">
        <v>15.789473684210561</v>
      </c>
      <c r="C60" s="264">
        <v>-5.2631578947368611</v>
      </c>
      <c r="D60" s="264">
        <v>20</v>
      </c>
      <c r="E60" s="264">
        <v>-40</v>
      </c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</row>
    <row r="61" spans="1:45">
      <c r="A61" s="260">
        <v>44531</v>
      </c>
      <c r="B61" s="264">
        <v>-5.8823529411764994</v>
      </c>
      <c r="C61" s="264">
        <v>0</v>
      </c>
      <c r="D61" s="264">
        <v>11.1111111111111</v>
      </c>
      <c r="E61" s="264">
        <v>-33.3333333333333</v>
      </c>
    </row>
    <row r="62" spans="1:45">
      <c r="A62" s="260">
        <v>44621</v>
      </c>
      <c r="B62" s="264">
        <v>6.25</v>
      </c>
      <c r="C62" s="264">
        <v>6.25</v>
      </c>
      <c r="D62" s="264">
        <v>0</v>
      </c>
      <c r="E62" s="264">
        <v>14.285714285714299</v>
      </c>
    </row>
    <row r="63" spans="1:45">
      <c r="A63" s="260">
        <v>44713</v>
      </c>
      <c r="B63" s="264">
        <v>-35.714285714285701</v>
      </c>
      <c r="C63" s="264">
        <v>-21.428571428571399</v>
      </c>
      <c r="D63" s="264">
        <v>0</v>
      </c>
      <c r="E63" s="264">
        <v>-16.6666666666666</v>
      </c>
    </row>
    <row r="69" spans="1:1">
      <c r="A69" s="260"/>
    </row>
    <row r="70" spans="1:1">
      <c r="A70" s="260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B99"/>
  <sheetViews>
    <sheetView view="pageBreakPreview" topLeftCell="I14" zoomScale="80" zoomScaleNormal="80" zoomScaleSheetLayoutView="80" workbookViewId="0">
      <selection activeCell="J11" sqref="J11:Q35"/>
    </sheetView>
  </sheetViews>
  <sheetFormatPr baseColWidth="10" defaultColWidth="11.42578125" defaultRowHeight="14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00" t="s">
        <v>118</v>
      </c>
    </row>
    <row r="2" spans="1:28">
      <c r="A2" s="19"/>
      <c r="B2" s="19" t="s">
        <v>138</v>
      </c>
      <c r="C2" s="234"/>
      <c r="D2" s="234"/>
      <c r="E2" s="234"/>
      <c r="F2" s="234"/>
      <c r="G2" s="234"/>
    </row>
    <row r="3" spans="1:28" ht="15">
      <c r="A3" s="100" t="s">
        <v>0</v>
      </c>
      <c r="B3" s="233" t="s">
        <v>256</v>
      </c>
      <c r="C3" s="18" t="s">
        <v>257</v>
      </c>
    </row>
    <row r="4" spans="1:28">
      <c r="AA4" s="368"/>
      <c r="AB4" s="368"/>
    </row>
    <row r="5" spans="1:28" ht="15">
      <c r="A5" s="232" t="s">
        <v>79</v>
      </c>
      <c r="C5" s="232"/>
      <c r="D5" s="232"/>
      <c r="E5" s="232"/>
      <c r="F5" s="232"/>
      <c r="G5" s="232"/>
      <c r="AA5" s="228"/>
      <c r="AB5" s="228"/>
    </row>
    <row r="6" spans="1:28">
      <c r="B6" s="15" t="s">
        <v>80</v>
      </c>
      <c r="E6" s="15" t="s">
        <v>81</v>
      </c>
      <c r="Z6" s="155"/>
      <c r="AA6" s="64"/>
      <c r="AB6" s="65"/>
    </row>
    <row r="7" spans="1:28" ht="15">
      <c r="A7" s="15" t="s">
        <v>75</v>
      </c>
      <c r="B7" s="231" t="s">
        <v>82</v>
      </c>
      <c r="C7" s="231" t="s">
        <v>83</v>
      </c>
      <c r="D7" s="231" t="s">
        <v>84</v>
      </c>
      <c r="E7" s="231" t="s">
        <v>82</v>
      </c>
      <c r="F7" s="231" t="s">
        <v>83</v>
      </c>
      <c r="G7" s="231" t="s">
        <v>84</v>
      </c>
      <c r="I7" s="3"/>
      <c r="J7" s="3"/>
      <c r="K7" s="3"/>
      <c r="L7" s="3"/>
      <c r="M7" s="3"/>
      <c r="N7" s="3"/>
      <c r="O7" s="3"/>
      <c r="P7" s="3"/>
      <c r="Q7" s="3"/>
      <c r="R7" s="3"/>
      <c r="Z7" s="155"/>
      <c r="AA7" s="64"/>
      <c r="AB7" s="65"/>
    </row>
    <row r="8" spans="1:28" ht="15">
      <c r="A8" s="100">
        <v>39539</v>
      </c>
      <c r="B8" s="106">
        <v>0.42857139999999999</v>
      </c>
      <c r="C8" s="106">
        <v>0.57142859999999995</v>
      </c>
      <c r="D8" s="106">
        <v>0</v>
      </c>
      <c r="H8" s="159">
        <f t="shared" ref="H8:H54" si="0">+SUM(B8:D8)</f>
        <v>1</v>
      </c>
      <c r="I8" s="3"/>
      <c r="J8" s="3" t="s">
        <v>63</v>
      </c>
      <c r="K8" s="3"/>
      <c r="L8" s="272"/>
      <c r="M8" s="273"/>
      <c r="N8" s="273"/>
      <c r="O8" s="273"/>
      <c r="P8" s="273"/>
      <c r="Q8" s="273"/>
      <c r="R8" s="3"/>
      <c r="Z8" s="155"/>
      <c r="AA8" s="64"/>
      <c r="AB8" s="65"/>
    </row>
    <row r="9" spans="1:28" ht="15">
      <c r="A9" s="100">
        <v>39630</v>
      </c>
      <c r="B9" s="106">
        <v>0.6</v>
      </c>
      <c r="C9" s="106">
        <v>0.4</v>
      </c>
      <c r="D9" s="106">
        <v>0</v>
      </c>
      <c r="E9" s="106">
        <v>0.28571429999999998</v>
      </c>
      <c r="F9" s="106">
        <v>0.71428570000000002</v>
      </c>
      <c r="G9" s="106">
        <v>0</v>
      </c>
      <c r="H9" s="159">
        <f t="shared" si="0"/>
        <v>1</v>
      </c>
      <c r="I9" s="3"/>
      <c r="J9" s="3" t="s">
        <v>85</v>
      </c>
      <c r="K9" s="3"/>
      <c r="L9" s="272"/>
      <c r="M9" s="273"/>
      <c r="N9" s="273"/>
      <c r="O9" s="273"/>
      <c r="P9" s="273"/>
      <c r="Q9" s="273"/>
      <c r="R9" s="3"/>
      <c r="Z9" s="155"/>
      <c r="AA9" s="64"/>
      <c r="AB9" s="65"/>
    </row>
    <row r="10" spans="1:28" ht="15">
      <c r="A10" s="100">
        <v>39722</v>
      </c>
      <c r="B10" s="106">
        <v>0.41176469999999998</v>
      </c>
      <c r="C10" s="106">
        <v>0.58823530000000002</v>
      </c>
      <c r="D10" s="106">
        <v>0</v>
      </c>
      <c r="E10" s="106">
        <v>0.53333339999999996</v>
      </c>
      <c r="F10" s="106">
        <v>0.46666669999999999</v>
      </c>
      <c r="G10" s="106">
        <v>0</v>
      </c>
      <c r="H10" s="159">
        <f t="shared" si="0"/>
        <v>1</v>
      </c>
      <c r="I10" s="3"/>
      <c r="J10" s="3"/>
      <c r="K10" s="3"/>
      <c r="L10" s="272"/>
      <c r="M10" s="274"/>
      <c r="N10" s="274"/>
      <c r="O10" s="274"/>
      <c r="P10" s="273"/>
      <c r="Q10" s="273"/>
      <c r="R10" s="3"/>
      <c r="Z10" s="155"/>
      <c r="AA10" s="64"/>
      <c r="AB10" s="65"/>
    </row>
    <row r="11" spans="1:28" ht="15">
      <c r="A11" s="100">
        <v>39783</v>
      </c>
      <c r="B11" s="106">
        <v>0.71400000000000008</v>
      </c>
      <c r="C11" s="106">
        <v>0.28600000000000003</v>
      </c>
      <c r="D11" s="106">
        <v>0</v>
      </c>
      <c r="E11" s="106">
        <v>0.70588240000000002</v>
      </c>
      <c r="F11" s="106">
        <v>0.29411769999999998</v>
      </c>
      <c r="G11" s="106">
        <v>0</v>
      </c>
      <c r="H11" s="159">
        <f t="shared" si="0"/>
        <v>1</v>
      </c>
      <c r="I11" s="3"/>
      <c r="J11" s="3" t="s">
        <v>86</v>
      </c>
      <c r="K11" s="3"/>
      <c r="L11" s="272"/>
      <c r="M11" s="274"/>
      <c r="N11" s="274"/>
      <c r="O11" s="274"/>
      <c r="P11" s="274"/>
      <c r="Q11" s="274"/>
      <c r="R11" s="3"/>
      <c r="Z11" s="155"/>
      <c r="AA11" s="64"/>
      <c r="AB11" s="65"/>
    </row>
    <row r="12" spans="1:28" ht="15">
      <c r="A12" s="100">
        <v>39873</v>
      </c>
      <c r="B12" s="106">
        <v>0.5</v>
      </c>
      <c r="C12" s="106">
        <v>0.5</v>
      </c>
      <c r="D12" s="106">
        <v>0</v>
      </c>
      <c r="E12" s="106">
        <v>0.71400000000000008</v>
      </c>
      <c r="F12" s="106">
        <v>0.28600000000000003</v>
      </c>
      <c r="G12" s="106">
        <v>0</v>
      </c>
      <c r="H12" s="159">
        <f t="shared" si="0"/>
        <v>1</v>
      </c>
      <c r="I12" s="3"/>
      <c r="J12" s="3"/>
      <c r="K12" s="3"/>
      <c r="L12" s="272"/>
      <c r="M12" s="274"/>
      <c r="N12" s="274"/>
      <c r="O12" s="274"/>
      <c r="P12" s="274"/>
      <c r="Q12" s="274"/>
      <c r="R12" s="3"/>
      <c r="Z12" s="155"/>
      <c r="AA12" s="64"/>
      <c r="AB12" s="65"/>
    </row>
    <row r="13" spans="1:28" ht="15">
      <c r="A13" s="100">
        <v>39965</v>
      </c>
      <c r="B13" s="106">
        <v>0.52600000000000002</v>
      </c>
      <c r="C13" s="106">
        <v>0.47399999999999998</v>
      </c>
      <c r="D13" s="106">
        <v>0</v>
      </c>
      <c r="E13" s="106">
        <v>0.5</v>
      </c>
      <c r="F13" s="106">
        <v>0.5</v>
      </c>
      <c r="G13" s="106">
        <v>0</v>
      </c>
      <c r="H13" s="159">
        <f t="shared" si="0"/>
        <v>1</v>
      </c>
      <c r="I13" s="3"/>
      <c r="J13" s="3"/>
      <c r="K13" s="3"/>
      <c r="L13" s="272"/>
      <c r="M13" s="274"/>
      <c r="N13" s="274"/>
      <c r="O13" s="274"/>
      <c r="P13" s="274"/>
      <c r="Q13" s="274"/>
      <c r="R13" s="3"/>
      <c r="Z13" s="155"/>
      <c r="AA13" s="64"/>
      <c r="AB13" s="65"/>
    </row>
    <row r="14" spans="1:28" ht="15">
      <c r="A14" s="100">
        <v>40057</v>
      </c>
      <c r="B14" s="106">
        <v>0.27800000000000002</v>
      </c>
      <c r="C14" s="106">
        <v>0.72199999999999998</v>
      </c>
      <c r="D14" s="106">
        <v>0</v>
      </c>
      <c r="E14" s="106">
        <v>0.21100000000000002</v>
      </c>
      <c r="F14" s="106">
        <v>0.78900000000000003</v>
      </c>
      <c r="G14" s="106">
        <v>0</v>
      </c>
      <c r="H14" s="159">
        <f t="shared" si="0"/>
        <v>1</v>
      </c>
      <c r="I14" s="3"/>
      <c r="J14" s="3"/>
      <c r="K14" s="3"/>
      <c r="L14" s="275"/>
      <c r="M14" s="276"/>
      <c r="N14" s="276"/>
      <c r="O14" s="276"/>
      <c r="P14" s="274"/>
      <c r="Q14" s="274"/>
      <c r="R14" s="3"/>
      <c r="Z14" s="155"/>
      <c r="AA14" s="64"/>
      <c r="AB14" s="65"/>
    </row>
    <row r="15" spans="1:28" ht="15">
      <c r="A15" s="100">
        <v>40148</v>
      </c>
      <c r="B15" s="106">
        <v>0.41200000000000003</v>
      </c>
      <c r="C15" s="106">
        <v>0.52900000000000003</v>
      </c>
      <c r="D15" s="106">
        <v>5.9000000000000004E-2</v>
      </c>
      <c r="E15" s="106">
        <v>0.16699999999999998</v>
      </c>
      <c r="F15" s="106">
        <v>0.77800000000000002</v>
      </c>
      <c r="G15" s="106">
        <v>5.5999999999999994E-2</v>
      </c>
      <c r="H15" s="159">
        <f t="shared" si="0"/>
        <v>1</v>
      </c>
      <c r="I15" s="3"/>
      <c r="J15" s="3"/>
      <c r="K15" s="3"/>
      <c r="L15" s="275"/>
      <c r="M15" s="276"/>
      <c r="N15" s="276"/>
      <c r="O15" s="276"/>
      <c r="P15" s="276"/>
      <c r="Q15" s="276"/>
      <c r="R15" s="3"/>
      <c r="Z15" s="155"/>
      <c r="AA15" s="64"/>
      <c r="AB15" s="65"/>
    </row>
    <row r="16" spans="1:28" ht="15">
      <c r="A16" s="100">
        <v>40238</v>
      </c>
      <c r="B16" s="106">
        <v>0.222</v>
      </c>
      <c r="C16" s="106">
        <v>0.77800000000000002</v>
      </c>
      <c r="D16" s="106">
        <v>0</v>
      </c>
      <c r="E16" s="106">
        <v>0.23499999999999999</v>
      </c>
      <c r="F16" s="106">
        <v>0.70599999999999996</v>
      </c>
      <c r="G16" s="106">
        <v>5.9000000000000004E-2</v>
      </c>
      <c r="H16" s="159">
        <f t="shared" si="0"/>
        <v>1</v>
      </c>
      <c r="I16" s="3"/>
      <c r="J16" s="3"/>
      <c r="K16" s="3"/>
      <c r="L16" s="275"/>
      <c r="M16" s="276"/>
      <c r="N16" s="276"/>
      <c r="O16" s="276"/>
      <c r="P16" s="276"/>
      <c r="Q16" s="276"/>
      <c r="R16" s="3"/>
      <c r="Z16" s="155"/>
      <c r="AA16" s="64"/>
      <c r="AB16" s="65"/>
    </row>
    <row r="17" spans="1:28" ht="15">
      <c r="A17" s="100">
        <v>40330</v>
      </c>
      <c r="B17" s="229">
        <v>0.16699999999999998</v>
      </c>
      <c r="C17" s="229">
        <v>0.77700000000000002</v>
      </c>
      <c r="D17" s="229">
        <v>5.5999999999999994E-2</v>
      </c>
      <c r="E17" s="229">
        <v>5.5999999999999994E-2</v>
      </c>
      <c r="F17" s="229">
        <v>0.88900000000000001</v>
      </c>
      <c r="G17" s="229">
        <v>5.5999999999999994E-2</v>
      </c>
      <c r="H17" s="159">
        <f t="shared" si="0"/>
        <v>1</v>
      </c>
      <c r="I17" s="3"/>
      <c r="J17" s="3"/>
      <c r="K17" s="3"/>
      <c r="L17" s="275"/>
      <c r="M17" s="277"/>
      <c r="N17" s="277"/>
      <c r="O17" s="277"/>
      <c r="P17" s="277"/>
      <c r="Q17" s="277"/>
      <c r="R17" s="3"/>
      <c r="Z17" s="155"/>
      <c r="AB17" s="65"/>
    </row>
    <row r="18" spans="1:28" ht="15">
      <c r="A18" s="100">
        <v>40422</v>
      </c>
      <c r="B18" s="229">
        <v>5.2631578947368418E-2</v>
      </c>
      <c r="C18" s="229">
        <v>0.89473684210526316</v>
      </c>
      <c r="D18" s="229">
        <v>5.2631578947368418E-2</v>
      </c>
      <c r="E18" s="229">
        <v>0</v>
      </c>
      <c r="F18" s="229">
        <v>0.88900000000000001</v>
      </c>
      <c r="G18" s="229">
        <v>0.111</v>
      </c>
      <c r="H18" s="159">
        <f t="shared" si="0"/>
        <v>1</v>
      </c>
      <c r="I18" s="3"/>
      <c r="J18" s="3"/>
      <c r="K18" s="3"/>
      <c r="L18" s="272"/>
      <c r="M18" s="278"/>
      <c r="N18" s="278"/>
      <c r="O18" s="278"/>
      <c r="P18" s="278"/>
      <c r="Q18" s="278"/>
      <c r="R18" s="3"/>
      <c r="Z18" s="155"/>
      <c r="AB18" s="65"/>
    </row>
    <row r="19" spans="1:28" ht="15">
      <c r="A19" s="100">
        <v>40513</v>
      </c>
      <c r="B19" s="229">
        <v>0</v>
      </c>
      <c r="C19" s="229">
        <v>0.88235294117647056</v>
      </c>
      <c r="D19" s="229">
        <v>0.11764705882352941</v>
      </c>
      <c r="E19" s="229">
        <v>0.10526315789473684</v>
      </c>
      <c r="F19" s="229">
        <v>0.78947368421052633</v>
      </c>
      <c r="G19" s="229">
        <v>0.10526315789473684</v>
      </c>
      <c r="H19" s="159">
        <f t="shared" si="0"/>
        <v>1</v>
      </c>
      <c r="I19" s="3"/>
      <c r="J19" s="3"/>
      <c r="K19" s="3"/>
      <c r="L19" s="279"/>
      <c r="M19" s="3"/>
      <c r="N19" s="3"/>
      <c r="O19" s="3"/>
      <c r="P19" s="3"/>
      <c r="Q19" s="280"/>
      <c r="R19" s="3"/>
    </row>
    <row r="20" spans="1:28" ht="15">
      <c r="A20" s="100">
        <v>40603</v>
      </c>
      <c r="B20" s="229">
        <v>0.10526315789473684</v>
      </c>
      <c r="C20" s="229">
        <v>0.73684210526315785</v>
      </c>
      <c r="D20" s="229">
        <v>0.15789473684210525</v>
      </c>
      <c r="E20" s="229">
        <v>0.17647058823529413</v>
      </c>
      <c r="F20" s="229">
        <v>0.70588235294117652</v>
      </c>
      <c r="G20" s="229">
        <v>0.11764705882352941</v>
      </c>
      <c r="H20" s="159">
        <f t="shared" si="0"/>
        <v>1</v>
      </c>
      <c r="I20" s="3"/>
      <c r="J20" s="3"/>
      <c r="K20" s="3"/>
      <c r="L20" s="279"/>
      <c r="M20" s="3"/>
      <c r="N20" s="3"/>
      <c r="O20" s="3"/>
      <c r="P20" s="3"/>
      <c r="Q20" s="3"/>
      <c r="R20" s="3"/>
    </row>
    <row r="21" spans="1:28" ht="15">
      <c r="A21" s="100">
        <v>40695</v>
      </c>
      <c r="B21" s="229">
        <v>0.22222222222222221</v>
      </c>
      <c r="C21" s="229">
        <v>0.66666666666666663</v>
      </c>
      <c r="D21" s="229">
        <v>0.1111111111111111</v>
      </c>
      <c r="E21" s="229">
        <v>0.10526315789473684</v>
      </c>
      <c r="F21" s="229">
        <v>0.73684210526315785</v>
      </c>
      <c r="G21" s="229">
        <v>0.15789473684210525</v>
      </c>
      <c r="H21" s="159">
        <f t="shared" si="0"/>
        <v>1</v>
      </c>
      <c r="I21" s="3"/>
      <c r="J21" s="3"/>
      <c r="K21" s="3"/>
      <c r="L21" s="281"/>
      <c r="M21" s="282"/>
      <c r="N21" s="282"/>
      <c r="O21" s="282"/>
      <c r="P21" s="283"/>
      <c r="Q21" s="283"/>
      <c r="R21" s="3"/>
      <c r="AA21" s="368"/>
      <c r="AB21" s="368"/>
    </row>
    <row r="22" spans="1:28" ht="15">
      <c r="A22" s="100">
        <v>40787</v>
      </c>
      <c r="B22" s="229">
        <v>0.14285714285714285</v>
      </c>
      <c r="C22" s="229">
        <v>0.76190476190476186</v>
      </c>
      <c r="D22" s="229">
        <v>9.5238095238095233E-2</v>
      </c>
      <c r="E22" s="229">
        <v>0.22222222222222221</v>
      </c>
      <c r="F22" s="229">
        <v>0.72222222222222221</v>
      </c>
      <c r="G22" s="229">
        <v>5.5555555555555552E-2</v>
      </c>
      <c r="H22" s="159">
        <f t="shared" si="0"/>
        <v>0.99999999999999989</v>
      </c>
      <c r="I22" s="3"/>
      <c r="J22" s="3"/>
      <c r="K22" s="3"/>
      <c r="L22" s="281"/>
      <c r="M22" s="284"/>
      <c r="N22" s="284"/>
      <c r="O22" s="284"/>
      <c r="P22" s="284"/>
      <c r="Q22" s="284"/>
      <c r="R22" s="3"/>
      <c r="AA22" s="228"/>
      <c r="AB22" s="228"/>
    </row>
    <row r="23" spans="1:28" ht="15">
      <c r="A23" s="100">
        <v>40878</v>
      </c>
      <c r="B23" s="229">
        <v>0.19047619047619047</v>
      </c>
      <c r="C23" s="229">
        <v>0.76190476190476186</v>
      </c>
      <c r="D23" s="229">
        <v>4.7619047619047616E-2</v>
      </c>
      <c r="E23" s="229">
        <v>0.2857142857142857</v>
      </c>
      <c r="F23" s="229">
        <v>0.5714285714285714</v>
      </c>
      <c r="G23" s="229">
        <v>0.14285714285714285</v>
      </c>
      <c r="H23" s="159">
        <f t="shared" si="0"/>
        <v>1</v>
      </c>
      <c r="I23" s="3"/>
      <c r="J23" s="3"/>
      <c r="K23" s="3"/>
      <c r="L23" s="285"/>
      <c r="M23" s="286"/>
      <c r="N23" s="286"/>
      <c r="O23" s="286"/>
      <c r="P23" s="3"/>
      <c r="Q23" s="287"/>
      <c r="R23" s="3"/>
      <c r="AA23" s="228"/>
      <c r="AB23" s="228"/>
    </row>
    <row r="24" spans="1:28" ht="15">
      <c r="A24" s="100">
        <v>40969</v>
      </c>
      <c r="B24" s="229">
        <v>0.28599999999999998</v>
      </c>
      <c r="C24" s="229">
        <v>0.66600000000000004</v>
      </c>
      <c r="D24" s="229">
        <v>4.8000000000000001E-2</v>
      </c>
      <c r="E24" s="229">
        <v>0.2857142857142857</v>
      </c>
      <c r="F24" s="229">
        <v>0.7142857142857143</v>
      </c>
      <c r="G24" s="229">
        <v>0</v>
      </c>
      <c r="H24" s="159">
        <f t="shared" si="0"/>
        <v>1</v>
      </c>
      <c r="I24" s="3"/>
      <c r="J24" s="3"/>
      <c r="K24" s="3"/>
      <c r="L24" s="285"/>
      <c r="M24" s="286"/>
      <c r="N24" s="286"/>
      <c r="O24" s="286"/>
      <c r="P24" s="286"/>
      <c r="Q24" s="286"/>
      <c r="R24" s="3"/>
      <c r="Z24" s="155"/>
      <c r="AA24" s="64"/>
      <c r="AB24" s="65"/>
    </row>
    <row r="25" spans="1:28" ht="15">
      <c r="A25" s="100">
        <v>41061</v>
      </c>
      <c r="B25" s="229">
        <v>0.26300000000000001</v>
      </c>
      <c r="C25" s="229">
        <v>0.73699999999999999</v>
      </c>
      <c r="D25" s="229">
        <v>0</v>
      </c>
      <c r="E25" s="229">
        <v>0.47399999999999998</v>
      </c>
      <c r="F25" s="229">
        <v>0.52600000000000002</v>
      </c>
      <c r="G25" s="229">
        <v>0</v>
      </c>
      <c r="H25" s="159">
        <f t="shared" si="0"/>
        <v>1</v>
      </c>
      <c r="I25" s="3"/>
      <c r="J25" s="3"/>
      <c r="K25" s="3"/>
      <c r="L25" s="285"/>
      <c r="M25" s="286"/>
      <c r="N25" s="286"/>
      <c r="O25" s="286"/>
      <c r="P25" s="286"/>
      <c r="Q25" s="286"/>
      <c r="R25" s="3"/>
      <c r="Z25" s="155"/>
      <c r="AA25" s="64"/>
      <c r="AB25" s="65"/>
    </row>
    <row r="26" spans="1:28" ht="15">
      <c r="A26" s="100">
        <v>41153</v>
      </c>
      <c r="B26" s="229">
        <v>0.28599999999999998</v>
      </c>
      <c r="C26" s="229">
        <v>0.61899999999999999</v>
      </c>
      <c r="D26" s="229">
        <v>9.5000000000000001E-2</v>
      </c>
      <c r="E26" s="229">
        <v>0.33300000000000002</v>
      </c>
      <c r="F26" s="229">
        <v>0.57099999999999995</v>
      </c>
      <c r="G26" s="229">
        <v>9.5000000000000001E-2</v>
      </c>
      <c r="H26" s="159">
        <f t="shared" si="0"/>
        <v>1</v>
      </c>
      <c r="I26" s="3"/>
      <c r="J26" s="3"/>
      <c r="K26" s="3"/>
      <c r="L26" s="285"/>
      <c r="M26" s="286"/>
      <c r="N26" s="286"/>
      <c r="O26" s="286"/>
      <c r="P26" s="286"/>
      <c r="Q26" s="286"/>
      <c r="R26" s="3"/>
      <c r="Z26" s="155"/>
      <c r="AA26" s="64"/>
      <c r="AB26" s="65"/>
    </row>
    <row r="27" spans="1:28" ht="15">
      <c r="A27" s="105">
        <v>41244</v>
      </c>
      <c r="B27" s="229">
        <v>0.39100000000000001</v>
      </c>
      <c r="C27" s="229">
        <v>0.60899999999999999</v>
      </c>
      <c r="D27" s="229">
        <v>0</v>
      </c>
      <c r="E27" s="229">
        <v>0.30399999999999999</v>
      </c>
      <c r="F27" s="229">
        <v>0.65300000000000002</v>
      </c>
      <c r="G27" s="229">
        <v>4.2999999999999997E-2</v>
      </c>
      <c r="H27" s="159">
        <f t="shared" si="0"/>
        <v>1</v>
      </c>
      <c r="I27" s="3"/>
      <c r="J27" s="3"/>
      <c r="K27" s="3"/>
      <c r="L27" s="285"/>
      <c r="M27" s="286"/>
      <c r="N27" s="286"/>
      <c r="O27" s="286"/>
      <c r="P27" s="286"/>
      <c r="Q27" s="286"/>
      <c r="R27" s="3"/>
      <c r="Z27" s="155"/>
      <c r="AA27" s="64"/>
      <c r="AB27" s="65"/>
    </row>
    <row r="28" spans="1:28" ht="15">
      <c r="A28" s="105">
        <v>41334</v>
      </c>
      <c r="B28" s="229">
        <v>0.45</v>
      </c>
      <c r="C28" s="229">
        <v>0.5</v>
      </c>
      <c r="D28" s="229">
        <v>0.05</v>
      </c>
      <c r="E28" s="229">
        <v>0.4</v>
      </c>
      <c r="F28" s="229">
        <v>0.4</v>
      </c>
      <c r="G28" s="229">
        <v>0.2</v>
      </c>
      <c r="H28" s="159">
        <f t="shared" si="0"/>
        <v>1</v>
      </c>
      <c r="I28" s="3"/>
      <c r="J28" s="3"/>
      <c r="K28" s="3"/>
      <c r="L28" s="285"/>
      <c r="M28" s="286"/>
      <c r="N28" s="286"/>
      <c r="O28" s="286"/>
      <c r="P28" s="286"/>
      <c r="Q28" s="286"/>
      <c r="R28" s="3"/>
      <c r="Z28" s="155"/>
      <c r="AA28" s="64"/>
      <c r="AB28" s="65"/>
    </row>
    <row r="29" spans="1:28" ht="15">
      <c r="A29" s="105">
        <v>41426</v>
      </c>
      <c r="B29" s="107">
        <v>0.5</v>
      </c>
      <c r="C29" s="106">
        <v>0.44444444444444442</v>
      </c>
      <c r="D29" s="106">
        <v>5.5555555555555552E-2</v>
      </c>
      <c r="E29" s="229">
        <v>0.44444444444444442</v>
      </c>
      <c r="F29" s="229">
        <v>0.5</v>
      </c>
      <c r="G29" s="229">
        <v>5.5555555555555552E-2</v>
      </c>
      <c r="H29" s="159">
        <f t="shared" si="0"/>
        <v>1</v>
      </c>
      <c r="I29" s="3"/>
      <c r="J29" s="3"/>
      <c r="K29" s="3"/>
      <c r="L29" s="285"/>
      <c r="M29" s="286"/>
      <c r="N29" s="286"/>
      <c r="O29" s="286"/>
      <c r="P29" s="286"/>
      <c r="Q29" s="286"/>
      <c r="R29" s="3"/>
      <c r="Z29" s="155"/>
      <c r="AA29" s="64"/>
      <c r="AB29" s="65"/>
    </row>
    <row r="30" spans="1:28" ht="15">
      <c r="A30" s="105">
        <v>41518</v>
      </c>
      <c r="B30" s="107">
        <v>0.31578947368421051</v>
      </c>
      <c r="C30" s="106">
        <v>0.68421052631578949</v>
      </c>
      <c r="D30" s="106">
        <v>0</v>
      </c>
      <c r="E30" s="229">
        <v>0.42105263157894735</v>
      </c>
      <c r="F30" s="229">
        <v>0.47368421052631576</v>
      </c>
      <c r="G30" s="229">
        <v>0.10526315789473684</v>
      </c>
      <c r="H30" s="159">
        <f t="shared" si="0"/>
        <v>1</v>
      </c>
      <c r="I30" s="3"/>
      <c r="J30" s="3"/>
      <c r="K30" s="280"/>
      <c r="L30" s="285"/>
      <c r="M30" s="286"/>
      <c r="N30" s="286"/>
      <c r="O30" s="286"/>
      <c r="P30" s="286"/>
      <c r="Q30" s="286"/>
      <c r="R30" s="3"/>
      <c r="Z30" s="155"/>
      <c r="AA30" s="64"/>
      <c r="AB30" s="65"/>
    </row>
    <row r="31" spans="1:28" ht="15">
      <c r="A31" s="105">
        <v>41609</v>
      </c>
      <c r="B31" s="107">
        <v>0.41176470588235292</v>
      </c>
      <c r="C31" s="106">
        <v>0.47058823529411764</v>
      </c>
      <c r="D31" s="107">
        <v>0.11764705882352941</v>
      </c>
      <c r="E31" s="107">
        <v>0.47058823529411764</v>
      </c>
      <c r="F31" s="107">
        <v>0.41176470588235292</v>
      </c>
      <c r="G31" s="229">
        <v>0.11764705882352941</v>
      </c>
      <c r="H31" s="159">
        <f t="shared" si="0"/>
        <v>1</v>
      </c>
      <c r="I31" s="3"/>
      <c r="J31" s="3"/>
      <c r="K31" s="280"/>
      <c r="L31" s="285"/>
      <c r="M31" s="286"/>
      <c r="N31" s="286"/>
      <c r="O31" s="286"/>
      <c r="P31" s="286"/>
      <c r="Q31" s="286"/>
      <c r="R31" s="3"/>
      <c r="Z31" s="155"/>
      <c r="AA31" s="64"/>
      <c r="AB31" s="65"/>
    </row>
    <row r="32" spans="1:28" ht="15">
      <c r="A32" s="105">
        <v>41699</v>
      </c>
      <c r="B32" s="107">
        <v>0.36842105263157893</v>
      </c>
      <c r="C32" s="106">
        <v>0.52631578947368418</v>
      </c>
      <c r="D32" s="107">
        <v>0.10526315789473684</v>
      </c>
      <c r="E32" s="107">
        <v>0.36842105263157893</v>
      </c>
      <c r="F32" s="107">
        <v>0.47368421052631576</v>
      </c>
      <c r="G32" s="229">
        <v>0.15789473684210525</v>
      </c>
      <c r="H32" s="159">
        <f t="shared" si="0"/>
        <v>0.99999999999999989</v>
      </c>
      <c r="I32" s="3"/>
      <c r="J32" s="3"/>
      <c r="K32" s="280"/>
      <c r="L32" s="275"/>
      <c r="M32" s="288"/>
      <c r="N32" s="288"/>
      <c r="O32" s="288"/>
      <c r="P32" s="286"/>
      <c r="Q32" s="286"/>
      <c r="R32" s="3"/>
      <c r="Z32" s="155"/>
      <c r="AA32" s="64"/>
      <c r="AB32" s="65"/>
    </row>
    <row r="33" spans="1:28" ht="15">
      <c r="A33" s="105">
        <v>41791</v>
      </c>
      <c r="B33" s="107">
        <v>0.29411764705882354</v>
      </c>
      <c r="C33" s="106">
        <v>0.6470588235294118</v>
      </c>
      <c r="D33" s="107">
        <v>5.8823529411764705E-2</v>
      </c>
      <c r="E33" s="107">
        <v>0.17647058823529413</v>
      </c>
      <c r="F33" s="107">
        <v>0.82352941176470584</v>
      </c>
      <c r="G33" s="229">
        <v>0</v>
      </c>
      <c r="H33" s="159">
        <f t="shared" si="0"/>
        <v>1</v>
      </c>
      <c r="I33" s="3"/>
      <c r="J33" s="3"/>
      <c r="K33" s="3"/>
      <c r="L33" s="285"/>
      <c r="M33" s="288"/>
      <c r="N33" s="288"/>
      <c r="O33" s="288"/>
      <c r="P33" s="288"/>
      <c r="Q33" s="288"/>
      <c r="R33" s="3"/>
      <c r="Z33" s="155"/>
      <c r="AA33" s="64"/>
      <c r="AB33" s="65"/>
    </row>
    <row r="34" spans="1:28" ht="15">
      <c r="A34" s="105">
        <v>41883</v>
      </c>
      <c r="B34" s="107">
        <v>0.3125</v>
      </c>
      <c r="C34" s="107">
        <v>0.6875</v>
      </c>
      <c r="D34" s="106">
        <v>0</v>
      </c>
      <c r="E34" s="107">
        <v>0.1875</v>
      </c>
      <c r="F34" s="107">
        <v>0.75</v>
      </c>
      <c r="G34" s="229">
        <v>6.25E-2</v>
      </c>
      <c r="H34" s="159">
        <f t="shared" si="0"/>
        <v>1</v>
      </c>
      <c r="I34" s="3"/>
      <c r="J34" s="3"/>
      <c r="K34" s="3"/>
      <c r="L34" s="275"/>
      <c r="M34" s="288"/>
      <c r="N34" s="288"/>
      <c r="O34" s="288"/>
      <c r="P34" s="288"/>
      <c r="Q34" s="288"/>
      <c r="R34" s="3"/>
      <c r="Z34" s="155"/>
      <c r="AA34" s="64"/>
      <c r="AB34" s="65"/>
    </row>
    <row r="35" spans="1:28" ht="15">
      <c r="A35" s="105">
        <v>41974</v>
      </c>
      <c r="B35" s="107">
        <v>0.15384615384615385</v>
      </c>
      <c r="C35" s="106">
        <v>0.61538461538461542</v>
      </c>
      <c r="D35" s="230">
        <v>0.23076923076923078</v>
      </c>
      <c r="E35" s="107">
        <v>0.15384615384615385</v>
      </c>
      <c r="F35" s="107">
        <v>0.76923076923076927</v>
      </c>
      <c r="G35" s="229">
        <v>7.6923076923076927E-2</v>
      </c>
      <c r="H35" s="159">
        <f t="shared" si="0"/>
        <v>1</v>
      </c>
      <c r="I35" s="3"/>
      <c r="J35" s="3" t="s">
        <v>316</v>
      </c>
      <c r="K35" s="3"/>
      <c r="L35" s="275"/>
      <c r="M35" s="288"/>
      <c r="N35" s="288"/>
      <c r="O35" s="288"/>
      <c r="P35" s="288"/>
      <c r="Q35" s="288"/>
      <c r="R35" s="3"/>
      <c r="Z35" s="155"/>
      <c r="AA35" s="64"/>
      <c r="AB35" s="65"/>
    </row>
    <row r="36" spans="1:28" ht="15">
      <c r="A36" s="105">
        <v>42064</v>
      </c>
      <c r="B36" s="107">
        <v>0.38461538461538464</v>
      </c>
      <c r="C36" s="107">
        <v>0.61538461538461542</v>
      </c>
      <c r="D36" s="229">
        <v>0</v>
      </c>
      <c r="E36" s="107">
        <v>0.46153846153846156</v>
      </c>
      <c r="F36" s="107">
        <v>0.53846153846153844</v>
      </c>
      <c r="G36" s="229">
        <v>0</v>
      </c>
      <c r="H36" s="159">
        <f t="shared" si="0"/>
        <v>1</v>
      </c>
      <c r="I36" s="3"/>
      <c r="J36" s="245" t="s">
        <v>338</v>
      </c>
      <c r="K36" s="3"/>
      <c r="L36" s="285"/>
      <c r="M36" s="289"/>
      <c r="N36" s="289"/>
      <c r="O36" s="289"/>
      <c r="P36" s="289"/>
      <c r="Q36" s="289"/>
      <c r="R36" s="3"/>
      <c r="Z36" s="155"/>
      <c r="AA36" s="64"/>
      <c r="AB36" s="65"/>
    </row>
    <row r="37" spans="1:28" ht="15">
      <c r="A37" s="105">
        <v>42156</v>
      </c>
      <c r="B37" s="107">
        <v>0.4375</v>
      </c>
      <c r="C37" s="106">
        <v>0.5</v>
      </c>
      <c r="D37" s="107">
        <v>6.25E-2</v>
      </c>
      <c r="E37" s="107">
        <v>0.4375</v>
      </c>
      <c r="F37" s="107">
        <v>0.5</v>
      </c>
      <c r="G37" s="229">
        <v>6.25E-2</v>
      </c>
      <c r="H37" s="159">
        <f t="shared" si="0"/>
        <v>1</v>
      </c>
      <c r="I37" s="3"/>
      <c r="J37" s="3"/>
      <c r="K37" s="3"/>
      <c r="L37" s="3"/>
      <c r="M37" s="3"/>
      <c r="N37" s="3"/>
      <c r="O37" s="3"/>
      <c r="P37" s="3"/>
      <c r="Q37" s="3"/>
      <c r="R37" s="3"/>
      <c r="Z37" s="155"/>
      <c r="AA37" s="64"/>
      <c r="AB37" s="65"/>
    </row>
    <row r="38" spans="1:28" ht="15">
      <c r="A38" s="105">
        <v>42248</v>
      </c>
      <c r="B38" s="230">
        <v>0.5714285714285714</v>
      </c>
      <c r="C38" s="229">
        <v>0.42857142857142855</v>
      </c>
      <c r="D38" s="230">
        <v>0</v>
      </c>
      <c r="E38" s="107">
        <v>0.71428571428571419</v>
      </c>
      <c r="F38" s="107">
        <v>0.2857142857142857</v>
      </c>
      <c r="G38" s="229">
        <v>0</v>
      </c>
      <c r="H38" s="159">
        <f t="shared" si="0"/>
        <v>1</v>
      </c>
      <c r="I38" s="3"/>
      <c r="J38" s="3"/>
      <c r="K38" s="3"/>
      <c r="L38" s="3"/>
      <c r="M38" s="3"/>
      <c r="N38" s="3"/>
      <c r="O38" s="3"/>
      <c r="P38" s="3"/>
      <c r="Q38" s="3"/>
      <c r="R38" s="3"/>
      <c r="Z38" s="155"/>
      <c r="AA38" s="64"/>
      <c r="AB38" s="65"/>
    </row>
    <row r="39" spans="1:28" ht="15">
      <c r="A39" s="105">
        <v>42339</v>
      </c>
      <c r="B39" s="107">
        <v>0.66666666666666663</v>
      </c>
      <c r="C39" s="107">
        <v>0.33333333333333331</v>
      </c>
      <c r="D39" s="229">
        <v>0</v>
      </c>
      <c r="E39" s="107">
        <v>0.46666666666666667</v>
      </c>
      <c r="F39" s="107">
        <v>0.46666666666666667</v>
      </c>
      <c r="G39" s="229">
        <v>6.6666666666666666E-2</v>
      </c>
      <c r="H39" s="159">
        <f t="shared" si="0"/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Z39" s="155"/>
      <c r="AA39" s="64"/>
      <c r="AB39" s="65"/>
    </row>
    <row r="40" spans="1:28" ht="15">
      <c r="A40" s="105">
        <v>42430</v>
      </c>
      <c r="B40" s="107">
        <v>0.53333333333333333</v>
      </c>
      <c r="C40" s="107">
        <v>0.46666666666666667</v>
      </c>
      <c r="D40" s="229">
        <v>0</v>
      </c>
      <c r="E40" s="107">
        <v>0.39999999999999997</v>
      </c>
      <c r="F40" s="107">
        <v>0.53333333333333333</v>
      </c>
      <c r="G40" s="229">
        <v>6.6666666666666666E-2</v>
      </c>
      <c r="H40" s="159">
        <f t="shared" si="0"/>
        <v>1</v>
      </c>
      <c r="I40" s="3"/>
      <c r="J40" s="3"/>
      <c r="K40" s="3"/>
      <c r="L40" s="3"/>
      <c r="M40" s="3"/>
      <c r="N40" s="3"/>
      <c r="O40" s="3"/>
      <c r="P40" s="3"/>
      <c r="Q40" s="3"/>
      <c r="R40" s="3"/>
      <c r="Z40" s="155"/>
      <c r="AA40" s="64"/>
      <c r="AB40" s="65"/>
    </row>
    <row r="41" spans="1:28" ht="15">
      <c r="A41" s="105">
        <v>42522</v>
      </c>
      <c r="B41" s="107">
        <v>0.53333333333333333</v>
      </c>
      <c r="C41" s="106">
        <v>0.46666666666666667</v>
      </c>
      <c r="D41" s="107">
        <v>0</v>
      </c>
      <c r="E41" s="107">
        <v>0.47058823529411764</v>
      </c>
      <c r="F41" s="107">
        <v>0.52941176470588236</v>
      </c>
      <c r="G41" s="229">
        <v>0</v>
      </c>
      <c r="H41" s="159">
        <f t="shared" si="0"/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Z41" s="155"/>
      <c r="AA41" s="64"/>
      <c r="AB41" s="65"/>
    </row>
    <row r="42" spans="1:28" ht="15">
      <c r="A42" s="105">
        <v>42614</v>
      </c>
      <c r="B42" s="107">
        <v>0.7142857142857143</v>
      </c>
      <c r="C42" s="106">
        <v>0.21428571428571427</v>
      </c>
      <c r="D42" s="107">
        <v>7.1428571428571425E-2</v>
      </c>
      <c r="E42" s="107">
        <v>0.5</v>
      </c>
      <c r="F42" s="107">
        <v>0.42857142857142855</v>
      </c>
      <c r="G42" s="229">
        <v>7.1428571428571425E-2</v>
      </c>
      <c r="H42" s="159">
        <f t="shared" si="0"/>
        <v>1</v>
      </c>
      <c r="I42" s="3"/>
      <c r="J42" s="3"/>
      <c r="K42" s="3"/>
      <c r="L42" s="3"/>
      <c r="M42" s="3"/>
      <c r="N42" s="3"/>
      <c r="O42" s="3"/>
      <c r="P42" s="3"/>
      <c r="Q42" s="3"/>
      <c r="R42" s="3"/>
      <c r="Z42" s="155"/>
      <c r="AA42" s="64"/>
      <c r="AB42" s="65"/>
    </row>
    <row r="43" spans="1:28">
      <c r="A43" s="105">
        <v>42705</v>
      </c>
      <c r="B43" s="107">
        <v>0.41666666666666663</v>
      </c>
      <c r="C43" s="106">
        <v>0.5</v>
      </c>
      <c r="D43" s="107">
        <v>8.3333333333333329E-2</v>
      </c>
      <c r="E43" s="107">
        <v>0.38461538461538464</v>
      </c>
      <c r="F43" s="107">
        <v>0.61538461538461542</v>
      </c>
      <c r="G43" s="229">
        <v>0</v>
      </c>
      <c r="H43" s="159">
        <f t="shared" si="0"/>
        <v>1</v>
      </c>
      <c r="Z43" s="155"/>
      <c r="AA43" s="64"/>
      <c r="AB43" s="65"/>
    </row>
    <row r="44" spans="1:28">
      <c r="A44" s="105">
        <v>42795</v>
      </c>
      <c r="B44" s="107">
        <v>0.33333333333333331</v>
      </c>
      <c r="C44" s="106">
        <v>0.66666666666666663</v>
      </c>
      <c r="D44" s="230">
        <v>0</v>
      </c>
      <c r="E44" s="107">
        <v>0.2</v>
      </c>
      <c r="F44" s="107">
        <v>0.66666666666666663</v>
      </c>
      <c r="G44" s="229">
        <v>0.13333333333333333</v>
      </c>
      <c r="H44" s="159">
        <f t="shared" si="0"/>
        <v>1</v>
      </c>
      <c r="Z44" s="155"/>
      <c r="AA44" s="64"/>
      <c r="AB44" s="65"/>
    </row>
    <row r="45" spans="1:28">
      <c r="A45" s="105">
        <v>42887</v>
      </c>
      <c r="B45" s="107">
        <v>0.5625</v>
      </c>
      <c r="C45" s="107">
        <v>0.375</v>
      </c>
      <c r="D45" s="229">
        <v>6.25E-2</v>
      </c>
      <c r="E45" s="107">
        <v>0.39999999999999997</v>
      </c>
      <c r="F45" s="107">
        <v>0.6</v>
      </c>
      <c r="G45" s="229">
        <v>0</v>
      </c>
      <c r="H45" s="159">
        <f t="shared" si="0"/>
        <v>1</v>
      </c>
      <c r="Z45" s="155"/>
      <c r="AA45" s="64"/>
      <c r="AB45" s="65"/>
    </row>
    <row r="46" spans="1:28">
      <c r="A46" s="105">
        <v>42979</v>
      </c>
      <c r="B46" s="107">
        <v>0.4375</v>
      </c>
      <c r="C46" s="107">
        <v>0.4375</v>
      </c>
      <c r="D46" s="229">
        <v>0.125</v>
      </c>
      <c r="E46" s="107">
        <v>0.5</v>
      </c>
      <c r="F46" s="107">
        <v>0.4375</v>
      </c>
      <c r="G46" s="229">
        <v>6.25E-2</v>
      </c>
      <c r="H46" s="159">
        <f t="shared" si="0"/>
        <v>1</v>
      </c>
      <c r="Z46" s="155"/>
      <c r="AA46" s="64"/>
      <c r="AB46" s="65"/>
    </row>
    <row r="47" spans="1:28">
      <c r="A47" s="105">
        <v>43070</v>
      </c>
      <c r="B47" s="107">
        <v>0.60000000000000009</v>
      </c>
      <c r="C47" s="107">
        <v>0.4</v>
      </c>
      <c r="D47" s="229">
        <v>0</v>
      </c>
      <c r="E47" s="107">
        <v>0.66666666666666663</v>
      </c>
      <c r="F47" s="107">
        <v>0.33333333333333331</v>
      </c>
      <c r="G47" s="229">
        <v>0</v>
      </c>
      <c r="H47" s="159">
        <f t="shared" si="0"/>
        <v>1</v>
      </c>
      <c r="Z47" s="155"/>
      <c r="AA47" s="64"/>
      <c r="AB47" s="65"/>
    </row>
    <row r="48" spans="1:28">
      <c r="A48" s="105">
        <v>43160</v>
      </c>
      <c r="B48" s="107">
        <v>0.2857142857142857</v>
      </c>
      <c r="C48" s="107">
        <v>0.7142857142857143</v>
      </c>
      <c r="D48" s="229">
        <v>0</v>
      </c>
      <c r="E48" s="107">
        <v>0.35714285714285715</v>
      </c>
      <c r="F48" s="107">
        <v>0.6428571428571429</v>
      </c>
      <c r="G48" s="229">
        <v>0</v>
      </c>
      <c r="H48" s="159">
        <f t="shared" si="0"/>
        <v>1</v>
      </c>
      <c r="Z48" s="155"/>
      <c r="AA48" s="64"/>
      <c r="AB48" s="65"/>
    </row>
    <row r="49" spans="1:28">
      <c r="A49" s="105">
        <v>43252</v>
      </c>
      <c r="B49" s="107">
        <v>0.4</v>
      </c>
      <c r="C49" s="107">
        <v>0.6</v>
      </c>
      <c r="D49" s="229">
        <v>0</v>
      </c>
      <c r="E49" s="107">
        <v>0</v>
      </c>
      <c r="F49" s="107">
        <v>0.2</v>
      </c>
      <c r="G49" s="229">
        <v>0.8</v>
      </c>
      <c r="H49" s="159">
        <f t="shared" si="0"/>
        <v>1</v>
      </c>
      <c r="Z49" s="155"/>
      <c r="AA49" s="64"/>
      <c r="AB49" s="65"/>
    </row>
    <row r="50" spans="1:28">
      <c r="A50" s="105">
        <v>43344</v>
      </c>
      <c r="B50" s="107">
        <v>0.30769230769230771</v>
      </c>
      <c r="C50" s="107">
        <v>0.69230769230769229</v>
      </c>
      <c r="D50" s="229">
        <v>0</v>
      </c>
      <c r="E50" s="107">
        <v>0.15384615384615385</v>
      </c>
      <c r="F50" s="107">
        <v>0.76923076923076927</v>
      </c>
      <c r="G50" s="229">
        <v>7.6923076923076927E-2</v>
      </c>
      <c r="H50" s="159">
        <f t="shared" si="0"/>
        <v>1</v>
      </c>
      <c r="Z50" s="155"/>
      <c r="AA50" s="64"/>
      <c r="AB50" s="65"/>
    </row>
    <row r="51" spans="1:28">
      <c r="A51" s="105">
        <v>43435</v>
      </c>
      <c r="B51" s="107">
        <v>6.6666666666666666E-2</v>
      </c>
      <c r="C51" s="107">
        <v>0.8666666666666667</v>
      </c>
      <c r="D51" s="229">
        <v>6.6666666666666666E-2</v>
      </c>
      <c r="E51" s="107">
        <v>0</v>
      </c>
      <c r="F51" s="107">
        <v>0.8666666666666667</v>
      </c>
      <c r="G51" s="229">
        <v>0.13333333333333333</v>
      </c>
      <c r="H51" s="159">
        <f t="shared" si="0"/>
        <v>1</v>
      </c>
      <c r="Z51" s="155"/>
      <c r="AA51" s="64"/>
      <c r="AB51" s="65"/>
    </row>
    <row r="52" spans="1:28">
      <c r="A52" s="105">
        <v>43525</v>
      </c>
      <c r="B52" s="107">
        <v>6.6666666666666666E-2</v>
      </c>
      <c r="C52" s="107">
        <v>0.73333333333333328</v>
      </c>
      <c r="D52" s="229">
        <v>0.2</v>
      </c>
      <c r="E52" s="107">
        <v>0.2</v>
      </c>
      <c r="F52" s="107">
        <v>0.53333333333333333</v>
      </c>
      <c r="G52" s="229">
        <v>0.26666666666666666</v>
      </c>
      <c r="H52" s="159">
        <f t="shared" si="0"/>
        <v>1</v>
      </c>
      <c r="Z52" s="155"/>
      <c r="AA52" s="64"/>
      <c r="AB52" s="65"/>
    </row>
    <row r="53" spans="1:28">
      <c r="A53" s="105">
        <v>43617</v>
      </c>
      <c r="B53" s="107">
        <v>0.45454545454545459</v>
      </c>
      <c r="C53" s="107">
        <v>0.36363636363636365</v>
      </c>
      <c r="D53" s="229">
        <v>0.18181818181818182</v>
      </c>
      <c r="E53" s="107">
        <v>0.45454545454545453</v>
      </c>
      <c r="F53" s="107">
        <v>0.45454545454545453</v>
      </c>
      <c r="G53" s="229">
        <v>9.0909090909090912E-2</v>
      </c>
      <c r="H53" s="159">
        <f t="shared" si="0"/>
        <v>1</v>
      </c>
      <c r="Z53" s="155"/>
      <c r="AA53" s="64"/>
      <c r="AB53" s="65"/>
    </row>
    <row r="54" spans="1:28">
      <c r="A54" s="105">
        <v>43709</v>
      </c>
      <c r="B54" s="107">
        <v>0.25</v>
      </c>
      <c r="C54" s="107">
        <v>0.5</v>
      </c>
      <c r="D54" s="229">
        <v>0.25</v>
      </c>
      <c r="E54" s="107">
        <v>0.16666666666666666</v>
      </c>
      <c r="F54" s="107">
        <v>0.58333333333333337</v>
      </c>
      <c r="G54" s="229">
        <v>0.25</v>
      </c>
      <c r="H54" s="159">
        <f t="shared" si="0"/>
        <v>1</v>
      </c>
      <c r="I54" s="159"/>
      <c r="Z54" s="155"/>
      <c r="AA54" s="64"/>
      <c r="AB54" s="65"/>
    </row>
    <row r="55" spans="1:28">
      <c r="A55" s="105">
        <v>43800</v>
      </c>
      <c r="B55" s="107">
        <v>9.0909090909090912E-2</v>
      </c>
      <c r="C55" s="107">
        <v>0.72727272727272729</v>
      </c>
      <c r="D55" s="229">
        <v>0.18181818181818182</v>
      </c>
      <c r="E55" s="107">
        <v>0</v>
      </c>
      <c r="F55" s="107">
        <v>0.9</v>
      </c>
      <c r="G55" s="229">
        <v>0.1</v>
      </c>
      <c r="H55" s="159">
        <f t="shared" ref="H55:H65" si="1">+SUM(E55:G55)</f>
        <v>1</v>
      </c>
      <c r="Z55" s="155"/>
      <c r="AA55" s="64"/>
      <c r="AB55" s="65"/>
    </row>
    <row r="56" spans="1:28">
      <c r="A56" s="105">
        <v>43891</v>
      </c>
      <c r="B56" s="107">
        <v>0.42857142857142844</v>
      </c>
      <c r="C56" s="107">
        <v>0.50000000000000022</v>
      </c>
      <c r="D56" s="229">
        <v>7.1428571428571425E-2</v>
      </c>
      <c r="E56" s="107">
        <v>0.9285714285714286</v>
      </c>
      <c r="F56" s="107">
        <v>0</v>
      </c>
      <c r="G56" s="229">
        <v>7.1428571428571425E-2</v>
      </c>
      <c r="H56" s="159">
        <f t="shared" si="1"/>
        <v>1</v>
      </c>
      <c r="Z56" s="155"/>
      <c r="AA56" s="64"/>
      <c r="AB56" s="65"/>
    </row>
    <row r="57" spans="1:28">
      <c r="A57" s="105">
        <v>43983</v>
      </c>
      <c r="B57" s="107">
        <v>0.75</v>
      </c>
      <c r="C57" s="107">
        <v>0.125</v>
      </c>
      <c r="D57" s="229">
        <v>0.125</v>
      </c>
      <c r="E57" s="107">
        <v>0.625</v>
      </c>
      <c r="F57" s="107">
        <v>0.25</v>
      </c>
      <c r="G57" s="229">
        <v>0.125</v>
      </c>
      <c r="H57" s="159">
        <f t="shared" si="1"/>
        <v>1</v>
      </c>
      <c r="Z57" s="155"/>
      <c r="AA57" s="64"/>
      <c r="AB57" s="65"/>
    </row>
    <row r="58" spans="1:28">
      <c r="A58" s="105">
        <v>44075</v>
      </c>
      <c r="B58" s="107">
        <v>0.72727272727272696</v>
      </c>
      <c r="C58" s="107">
        <v>0.18181818181818199</v>
      </c>
      <c r="D58" s="229">
        <v>9.0909090909090898E-2</v>
      </c>
      <c r="E58" s="107">
        <v>0.63636363636363602</v>
      </c>
      <c r="F58" s="107">
        <v>0.18181818181818199</v>
      </c>
      <c r="G58" s="107">
        <v>0.18181818181818199</v>
      </c>
      <c r="H58" s="159">
        <f t="shared" si="1"/>
        <v>1</v>
      </c>
      <c r="Z58" s="155"/>
      <c r="AA58" s="64"/>
      <c r="AB58" s="65"/>
    </row>
    <row r="59" spans="1:28">
      <c r="A59" s="105">
        <v>44166</v>
      </c>
      <c r="B59" s="107">
        <v>0.58333333333333326</v>
      </c>
      <c r="C59" s="107">
        <v>0.25</v>
      </c>
      <c r="D59" s="107">
        <v>0.16666666666666699</v>
      </c>
      <c r="E59" s="107">
        <v>0.5</v>
      </c>
      <c r="F59" s="106">
        <v>0.25</v>
      </c>
      <c r="G59" s="106">
        <v>0.25</v>
      </c>
      <c r="H59" s="159">
        <f t="shared" si="1"/>
        <v>1</v>
      </c>
      <c r="Z59" s="155"/>
      <c r="AA59" s="64"/>
      <c r="AB59" s="65"/>
    </row>
    <row r="60" spans="1:28">
      <c r="A60" s="105">
        <v>44256</v>
      </c>
      <c r="B60" s="107">
        <v>0.25</v>
      </c>
      <c r="C60" s="107">
        <v>0.58333333333333304</v>
      </c>
      <c r="D60" s="107">
        <v>0.1666666666666666</v>
      </c>
      <c r="E60" s="107">
        <v>0.25</v>
      </c>
      <c r="F60" s="107">
        <v>0.5</v>
      </c>
      <c r="G60" s="229">
        <v>0.25000000000000028</v>
      </c>
      <c r="H60" s="159">
        <f t="shared" si="1"/>
        <v>1.0000000000000002</v>
      </c>
      <c r="Z60" s="155"/>
      <c r="AA60" s="64"/>
      <c r="AB60" s="65"/>
    </row>
    <row r="61" spans="1:28">
      <c r="A61" s="105">
        <v>44348</v>
      </c>
      <c r="B61" s="107">
        <v>0.133333333333333</v>
      </c>
      <c r="C61" s="107">
        <v>0.8</v>
      </c>
      <c r="D61" s="229">
        <v>6.6666666666666693E-2</v>
      </c>
      <c r="E61" s="107">
        <v>6.6666666666666693E-2</v>
      </c>
      <c r="F61" s="107">
        <v>0.8</v>
      </c>
      <c r="G61" s="229">
        <v>0.133333333333333</v>
      </c>
      <c r="H61" s="159">
        <f t="shared" si="1"/>
        <v>0.99999999999999967</v>
      </c>
      <c r="Z61" s="155"/>
      <c r="AB61" s="65"/>
    </row>
    <row r="62" spans="1:28">
      <c r="A62" s="105">
        <v>44440</v>
      </c>
      <c r="B62" s="107">
        <v>0.21052631578947401</v>
      </c>
      <c r="C62" s="107">
        <v>0.63157894736842102</v>
      </c>
      <c r="D62" s="229">
        <v>0.15789473684210539</v>
      </c>
      <c r="E62" s="107">
        <v>0.105263157894737</v>
      </c>
      <c r="F62" s="107">
        <v>0.73684210526315796</v>
      </c>
      <c r="G62" s="229">
        <v>0.15789473684210539</v>
      </c>
      <c r="H62" s="159">
        <f t="shared" si="1"/>
        <v>1.0000000000000002</v>
      </c>
      <c r="Z62" s="155"/>
      <c r="AB62" s="65"/>
    </row>
    <row r="63" spans="1:28">
      <c r="A63" s="105">
        <v>44531</v>
      </c>
      <c r="B63" s="107">
        <v>0.125</v>
      </c>
      <c r="C63" s="107">
        <v>0.75</v>
      </c>
      <c r="D63" s="107">
        <v>0.125</v>
      </c>
      <c r="E63" s="107">
        <v>6.25E-2</v>
      </c>
      <c r="F63" s="107">
        <v>0.625</v>
      </c>
      <c r="G63" s="107">
        <v>0.3125</v>
      </c>
      <c r="H63" s="159">
        <f t="shared" si="1"/>
        <v>1</v>
      </c>
    </row>
    <row r="64" spans="1:28">
      <c r="A64" s="105">
        <v>44621</v>
      </c>
      <c r="B64" s="107">
        <v>6.25E-2</v>
      </c>
      <c r="C64" s="107">
        <v>0.8125</v>
      </c>
      <c r="D64" s="107">
        <v>0.125</v>
      </c>
      <c r="E64" s="107">
        <v>0</v>
      </c>
      <c r="F64" s="107">
        <v>0.875</v>
      </c>
      <c r="G64" s="107">
        <v>0.125</v>
      </c>
      <c r="H64" s="159">
        <f t="shared" si="1"/>
        <v>1</v>
      </c>
    </row>
    <row r="65" spans="1:28">
      <c r="A65" s="105">
        <v>44713</v>
      </c>
      <c r="B65" s="107">
        <v>0.35714285714285698</v>
      </c>
      <c r="C65" s="107">
        <v>0.5</v>
      </c>
      <c r="D65" s="107">
        <v>0.14285714285714299</v>
      </c>
      <c r="E65" s="107">
        <v>0.5</v>
      </c>
      <c r="F65" s="107">
        <v>0.5</v>
      </c>
      <c r="G65" s="107">
        <v>0</v>
      </c>
      <c r="H65" s="159">
        <f t="shared" si="1"/>
        <v>1</v>
      </c>
      <c r="AA65" s="368"/>
      <c r="AB65" s="368"/>
    </row>
    <row r="66" spans="1:28">
      <c r="A66" s="105">
        <v>44805</v>
      </c>
      <c r="B66" s="107">
        <v>0.5</v>
      </c>
      <c r="C66" s="107">
        <v>0.5</v>
      </c>
      <c r="D66" s="107">
        <v>0</v>
      </c>
      <c r="E66" s="107"/>
      <c r="F66" s="107"/>
      <c r="G66" s="107"/>
      <c r="H66" s="159"/>
      <c r="AA66" s="368"/>
      <c r="AB66" s="368"/>
    </row>
    <row r="67" spans="1:28">
      <c r="A67" s="105"/>
      <c r="G67" s="139"/>
      <c r="H67" s="159"/>
      <c r="Z67" s="155"/>
      <c r="AA67" s="64"/>
      <c r="AB67" s="65"/>
    </row>
    <row r="68" spans="1:28">
      <c r="G68" s="143"/>
      <c r="Z68" s="155"/>
      <c r="AA68" s="64"/>
      <c r="AB68" s="65"/>
    </row>
    <row r="69" spans="1:28">
      <c r="G69" s="142"/>
      <c r="Z69" s="155"/>
      <c r="AA69" s="64"/>
      <c r="AB69" s="65"/>
    </row>
    <row r="70" spans="1:28">
      <c r="G70" s="142"/>
      <c r="Z70" s="155"/>
      <c r="AA70" s="64"/>
      <c r="AB70" s="65"/>
    </row>
    <row r="71" spans="1:28">
      <c r="G71" s="142"/>
      <c r="Z71" s="155"/>
      <c r="AA71" s="64"/>
      <c r="AB71" s="65"/>
    </row>
    <row r="72" spans="1:28">
      <c r="G72" s="142"/>
      <c r="Z72" s="155"/>
      <c r="AA72" s="64"/>
      <c r="AB72" s="65"/>
    </row>
    <row r="73" spans="1:28">
      <c r="G73" s="142"/>
      <c r="Z73" s="155"/>
      <c r="AA73" s="64"/>
      <c r="AB73" s="65"/>
    </row>
    <row r="74" spans="1:28">
      <c r="G74" s="142"/>
      <c r="Z74" s="155"/>
      <c r="AA74" s="64"/>
      <c r="AB74" s="65"/>
    </row>
    <row r="75" spans="1:28">
      <c r="G75" s="142"/>
      <c r="Z75" s="155"/>
      <c r="AA75" s="64"/>
      <c r="AB75" s="65"/>
    </row>
    <row r="76" spans="1:28">
      <c r="G76" s="142"/>
      <c r="Z76" s="155"/>
      <c r="AA76" s="64"/>
      <c r="AB76" s="65"/>
    </row>
    <row r="77" spans="1:28">
      <c r="G77" s="142"/>
      <c r="Z77" s="155"/>
      <c r="AA77" s="64"/>
      <c r="AB77" s="65"/>
    </row>
    <row r="78" spans="1:28">
      <c r="G78" s="145"/>
      <c r="Z78" s="155"/>
      <c r="AB78" s="65"/>
    </row>
    <row r="79" spans="1:28">
      <c r="G79" s="145"/>
      <c r="AB79" s="65"/>
    </row>
    <row r="80" spans="1:28">
      <c r="G80" s="145"/>
    </row>
    <row r="81" spans="1:28">
      <c r="G81" s="147"/>
      <c r="AA81" s="368"/>
      <c r="AB81" s="368"/>
    </row>
    <row r="82" spans="1:28">
      <c r="A82" s="95"/>
      <c r="E82" s="145"/>
      <c r="F82" s="145"/>
      <c r="G82" s="145"/>
      <c r="AA82" s="228"/>
      <c r="AB82" s="228"/>
    </row>
    <row r="83" spans="1:28">
      <c r="A83" s="95"/>
      <c r="Z83" s="155"/>
      <c r="AA83" s="64"/>
      <c r="AB83" s="65"/>
    </row>
    <row r="84" spans="1:28" ht="25.5" customHeight="1">
      <c r="A84" s="95"/>
      <c r="B84" s="371"/>
      <c r="C84" s="371"/>
      <c r="D84" s="371"/>
      <c r="E84" s="137"/>
      <c r="F84" s="137"/>
      <c r="G84" s="137"/>
      <c r="Z84" s="155"/>
      <c r="AA84" s="64"/>
      <c r="AB84" s="65"/>
    </row>
    <row r="85" spans="1:28">
      <c r="B85" s="139"/>
      <c r="C85" s="139"/>
      <c r="D85" s="139"/>
      <c r="E85" s="139"/>
      <c r="F85" s="139"/>
      <c r="G85" s="139"/>
      <c r="Z85" s="155"/>
      <c r="AA85" s="64"/>
      <c r="AB85" s="65"/>
    </row>
    <row r="86" spans="1:28">
      <c r="A86" s="227"/>
      <c r="B86" s="226"/>
      <c r="C86" s="106"/>
      <c r="D86" s="106"/>
      <c r="Z86" s="155"/>
      <c r="AA86" s="64"/>
      <c r="AB86" s="65"/>
    </row>
    <row r="87" spans="1:28">
      <c r="A87" s="141"/>
      <c r="B87" s="106"/>
      <c r="C87" s="106"/>
      <c r="D87" s="106"/>
      <c r="E87" s="106"/>
      <c r="F87" s="106"/>
      <c r="G87" s="106"/>
      <c r="Z87" s="155"/>
      <c r="AA87" s="64"/>
      <c r="AB87" s="65"/>
    </row>
    <row r="88" spans="1:28">
      <c r="A88" s="141"/>
      <c r="B88" s="106"/>
      <c r="C88" s="106"/>
      <c r="D88" s="106"/>
      <c r="E88" s="106"/>
      <c r="F88" s="106"/>
      <c r="G88" s="106"/>
      <c r="Z88" s="155"/>
      <c r="AA88" s="64"/>
      <c r="AB88" s="65"/>
    </row>
    <row r="89" spans="1:28">
      <c r="A89" s="141"/>
      <c r="B89" s="106"/>
      <c r="C89" s="106"/>
      <c r="D89" s="106"/>
      <c r="E89" s="106"/>
      <c r="F89" s="106"/>
      <c r="G89" s="106"/>
      <c r="Z89" s="155"/>
      <c r="AA89" s="64"/>
      <c r="AB89" s="65"/>
    </row>
    <row r="90" spans="1:28">
      <c r="A90" s="141"/>
      <c r="B90" s="106"/>
      <c r="C90" s="106"/>
      <c r="D90" s="106"/>
      <c r="E90" s="106"/>
      <c r="F90" s="106"/>
      <c r="G90" s="106"/>
      <c r="Z90" s="155"/>
      <c r="AA90" s="64"/>
      <c r="AB90" s="65"/>
    </row>
    <row r="91" spans="1:28">
      <c r="A91" s="141"/>
      <c r="B91" s="106"/>
      <c r="C91" s="106"/>
      <c r="D91" s="106"/>
      <c r="E91" s="106"/>
      <c r="F91" s="106"/>
      <c r="G91" s="106"/>
      <c r="Z91" s="155"/>
      <c r="AA91" s="64"/>
      <c r="AB91" s="65"/>
    </row>
    <row r="92" spans="1:28">
      <c r="A92" s="141"/>
      <c r="B92" s="106"/>
      <c r="C92" s="106"/>
      <c r="D92" s="106"/>
      <c r="E92" s="106"/>
      <c r="F92" s="106"/>
      <c r="G92" s="106"/>
      <c r="Z92" s="155"/>
      <c r="AA92" s="64"/>
      <c r="AB92" s="65"/>
    </row>
    <row r="93" spans="1:28">
      <c r="A93" s="141"/>
      <c r="B93" s="106"/>
      <c r="C93" s="106"/>
      <c r="D93" s="106"/>
      <c r="E93" s="106"/>
      <c r="F93" s="106"/>
      <c r="G93" s="106"/>
      <c r="Z93" s="155"/>
      <c r="AA93" s="64"/>
      <c r="AB93" s="65"/>
    </row>
    <row r="94" spans="1:28">
      <c r="A94" s="141"/>
      <c r="B94" s="106"/>
      <c r="C94" s="106"/>
      <c r="D94" s="106"/>
      <c r="E94" s="106"/>
      <c r="F94" s="106"/>
      <c r="G94" s="106"/>
      <c r="Z94" s="155"/>
      <c r="AB94" s="65"/>
    </row>
    <row r="95" spans="1:28">
      <c r="A95" s="100"/>
      <c r="B95" s="58"/>
      <c r="C95" s="58"/>
      <c r="D95" s="58"/>
      <c r="E95" s="106"/>
      <c r="F95" s="106"/>
      <c r="G95" s="106"/>
      <c r="AB95" s="65"/>
    </row>
    <row r="96" spans="1:28">
      <c r="A96" s="141"/>
      <c r="B96" s="58"/>
      <c r="C96" s="58"/>
      <c r="D96" s="58"/>
      <c r="E96" s="58"/>
      <c r="F96" s="58"/>
      <c r="G96" s="58"/>
    </row>
    <row r="97" spans="1:7">
      <c r="A97" s="100"/>
      <c r="B97" s="58"/>
      <c r="C97" s="58"/>
      <c r="D97" s="58"/>
      <c r="E97" s="58"/>
      <c r="F97" s="58"/>
      <c r="G97" s="58"/>
    </row>
    <row r="98" spans="1:7">
      <c r="A98" s="100"/>
      <c r="B98" s="58"/>
      <c r="C98" s="58"/>
      <c r="D98" s="58"/>
      <c r="E98" s="58"/>
      <c r="F98" s="58"/>
      <c r="G98" s="58"/>
    </row>
    <row r="99" spans="1:7">
      <c r="A99" s="141"/>
      <c r="B99" s="147"/>
      <c r="C99" s="147"/>
      <c r="D99" s="147"/>
      <c r="E99" s="147"/>
      <c r="F99" s="147"/>
      <c r="G99" s="147"/>
    </row>
  </sheetData>
  <mergeCells count="6">
    <mergeCell ref="AA65:AB65"/>
    <mergeCell ref="AA81:AB81"/>
    <mergeCell ref="B84:D84"/>
    <mergeCell ref="AA4:AB4"/>
    <mergeCell ref="AA21:AB21"/>
    <mergeCell ref="AA66:AB66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25</vt:i4>
      </vt:variant>
    </vt:vector>
  </HeadingPairs>
  <TitlesOfParts>
    <vt:vector size="5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G20.</vt:lpstr>
      <vt:lpstr>G19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Rodríguez Novoa Daniela</cp:lastModifiedBy>
  <cp:lastPrinted>2017-10-30T14:52:30Z</cp:lastPrinted>
  <dcterms:created xsi:type="dcterms:W3CDTF">2012-12-26T13:53:08Z</dcterms:created>
  <dcterms:modified xsi:type="dcterms:W3CDTF">2022-07-27T16:58:28Z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2021-07-21T13:26:45Z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1e53ca62-4c66-4c0d-bd69-59d24fe96d91</vt:lpwstr>
  </property>
  <property fmtid="{D5CDD505-2E9C-101B-9397-08002B2CF9AE}" pid="11" name="MSIP_Label_c419ea3e-756e-4bda-bc20-41ab3d563339_ContentBits">
    <vt:lpwstr>0</vt:lpwstr>
  </property>
</Properties>
</file>