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ml.chartshapes+xml"/>
  <Override PartName="/xl/charts/chart1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omments3.xml" ContentType="application/vnd.openxmlformats-officedocument.spreadsheetml.comments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2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3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31.xml" ContentType="application/vnd.openxmlformats-officedocument.drawingml.chart+xml"/>
  <Override PartName="/xl/drawings/drawing22.xml" ContentType="application/vnd.openxmlformats-officedocument.drawing+xml"/>
  <Override PartName="/xl/charts/chart3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omments4.xml" ContentType="application/vnd.openxmlformats-officedocument.spreadsheetml.comments+xml"/>
  <Override PartName="/xl/charts/chart3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5.xml" ContentType="application/vnd.openxmlformats-officedocument.drawingml.chartshapes+xml"/>
  <Override PartName="/xl/charts/chart3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6.xml" ContentType="application/vnd.openxmlformats-officedocument.drawingml.chartshapes+xml"/>
  <Override PartName="/xl/charts/chart35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6.xml" ContentType="application/vnd.openxmlformats-officedocument.drawingml.chart+xml"/>
  <Override PartName="/xl/drawings/drawing29.xml" ContentType="application/vnd.openxmlformats-officedocument.drawingml.chartshapes+xml"/>
  <Override PartName="/xl/drawings/drawing30.xml" ContentType="application/vnd.openxmlformats-officedocument.drawing+xml"/>
  <Override PartName="/xl/comments5.xml" ContentType="application/vnd.openxmlformats-officedocument.spreadsheetml.comment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31.xml" ContentType="application/vnd.openxmlformats-officedocument.drawing+xml"/>
  <Override PartName="/xl/comments6.xml" ContentType="application/vnd.openxmlformats-officedocument.spreadsheetml.comment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32.xml" ContentType="application/vnd.openxmlformats-officedocument.drawing+xml"/>
  <Override PartName="/xl/comments7.xml" ContentType="application/vnd.openxmlformats-officedocument.spreadsheetml.comments+xml"/>
  <Override PartName="/xl/charts/chart43.xml" ContentType="application/vnd.openxmlformats-officedocument.drawingml.chart+xml"/>
  <Override PartName="/xl/drawings/drawing33.xml" ContentType="application/vnd.openxmlformats-officedocument.drawing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drawings/drawing35.xml" ContentType="application/vnd.openxmlformats-officedocument.drawing+xml"/>
  <Override PartName="/xl/charts/chart46.xml" ContentType="application/vnd.openxmlformats-officedocument.drawingml.chart+xml"/>
  <Override PartName="/xl/drawings/drawing36.xml" ContentType="application/vnd.openxmlformats-officedocument.drawing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drawings/drawing37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38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ofimat4\sgmr\DEFI\ENCUESTA CREDITO\Reporte 202006\"/>
    </mc:Choice>
  </mc:AlternateContent>
  <bookViews>
    <workbookView xWindow="-120" yWindow="-120" windowWidth="29040" windowHeight="16440" tabRatio="813" firstSheet="11" activeTab="13"/>
  </bookViews>
  <sheets>
    <sheet name="G1" sheetId="221" r:id="rId1"/>
    <sheet name="G2" sheetId="222" r:id="rId2"/>
    <sheet name="G3" sheetId="223" r:id="rId3"/>
    <sheet name="G4" sheetId="257" r:id="rId4"/>
    <sheet name="G5" sheetId="245" r:id="rId5"/>
    <sheet name="G6" sheetId="256" r:id="rId6"/>
    <sheet name="G7" sheetId="246" r:id="rId7"/>
    <sheet name="G8" sheetId="248" r:id="rId8"/>
    <sheet name="G9" sheetId="247" r:id="rId9"/>
    <sheet name="G10" sheetId="295" r:id="rId10"/>
    <sheet name="G11" sheetId="296" r:id="rId11"/>
    <sheet name="G12" sheetId="297" r:id="rId12"/>
    <sheet name="G13" sheetId="298" r:id="rId13"/>
    <sheet name="G14" sheetId="299" r:id="rId14"/>
    <sheet name="G15" sheetId="300" r:id="rId15"/>
    <sheet name="G16" sheetId="301" r:id="rId16"/>
    <sheet name="G17" sheetId="304" r:id="rId17"/>
    <sheet name="G18" sheetId="302" r:id="rId18"/>
    <sheet name="G19" sheetId="303" r:id="rId19"/>
    <sheet name="Cuadro 1" sheetId="305" r:id="rId20"/>
    <sheet name="Cuadro 2" sheetId="291" r:id="rId21"/>
    <sheet name="Cuadro 3" sheetId="292" r:id="rId22"/>
    <sheet name="PARTICIPACION" sheetId="293" r:id="rId23"/>
    <sheet name="Tabla Final" sheetId="294" r:id="rId24"/>
    <sheet name="Lista de preguntas" sheetId="272" r:id="rId25"/>
    <sheet name="G20A" sheetId="201" state="hidden" r:id="rId26"/>
    <sheet name="G20B" sheetId="202" state="hidden" r:id="rId27"/>
    <sheet name="G20C" sheetId="203" state="hidden" r:id="rId28"/>
    <sheet name="G7A" sheetId="177" state="hidden" r:id="rId29"/>
    <sheet name="G7B" sheetId="178" state="hidden" r:id="rId30"/>
    <sheet name="G7C" sheetId="179" state="hidden" r:id="rId31"/>
  </sheets>
  <definedNames>
    <definedName name="_xlnm._FilterDatabase" localSheetId="13" hidden="1">'G14'!$C$6:$F$6</definedName>
    <definedName name="_xlnm._FilterDatabase" localSheetId="15" hidden="1">'G16'!$A$7:$E$7</definedName>
    <definedName name="_xlnm._FilterDatabase" localSheetId="16" hidden="1">'G17'!$B$19:$C$19</definedName>
    <definedName name="_xlnm._FilterDatabase" localSheetId="17" hidden="1">'G18'!$B$19:$C$19</definedName>
    <definedName name="_xlnm._FilterDatabase" localSheetId="18" hidden="1">'G19'!$A$7:$E$7</definedName>
    <definedName name="_xlnm._FilterDatabase" localSheetId="28" hidden="1">G7A!$A$6:$C$6</definedName>
    <definedName name="_xlnm._FilterDatabase" localSheetId="29" hidden="1">G7B!#REF!</definedName>
    <definedName name="_xlnm._FilterDatabase" localSheetId="30" hidden="1">G7C!#REF!</definedName>
    <definedName name="_xlnm._FilterDatabase" localSheetId="22" hidden="1">PARTICIPACION!$B$56:$AS$56</definedName>
    <definedName name="_xlnm.Print_Area" localSheetId="28">G7A!$B$22:$F$58</definedName>
    <definedName name="_xlnm.Print_Area" localSheetId="29">G7B!$B$16:$H$51</definedName>
    <definedName name="_xlnm.Print_Area" localSheetId="30">G7C!$B$16:$H$54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V68" i="293" l="1"/>
  <c r="AV67" i="293"/>
  <c r="AV66" i="293"/>
  <c r="AV65" i="293"/>
  <c r="H55" i="298"/>
  <c r="H54" i="298"/>
  <c r="H56" i="297"/>
  <c r="H57" i="296"/>
  <c r="H57" i="295"/>
  <c r="E11" i="248"/>
  <c r="C42" i="302" l="1"/>
  <c r="C41" i="302"/>
  <c r="C38" i="302"/>
  <c r="C37" i="302"/>
  <c r="C36" i="302"/>
  <c r="C40" i="302"/>
  <c r="C35" i="302"/>
  <c r="C39" i="302"/>
  <c r="C34" i="302"/>
  <c r="C33" i="302"/>
  <c r="C32" i="302"/>
  <c r="C42" i="304"/>
  <c r="C41" i="304"/>
  <c r="C36" i="304"/>
  <c r="C40" i="304"/>
  <c r="C39" i="304"/>
  <c r="C38" i="304"/>
  <c r="C35" i="304"/>
  <c r="C34" i="304"/>
  <c r="C33" i="304"/>
  <c r="C32" i="304"/>
  <c r="C37" i="304"/>
  <c r="F24" i="305" l="1"/>
  <c r="E24" i="305"/>
  <c r="D24" i="305"/>
  <c r="C24" i="305"/>
  <c r="F19" i="305"/>
  <c r="E19" i="305"/>
  <c r="D19" i="305"/>
  <c r="C19" i="305"/>
  <c r="F14" i="305"/>
  <c r="E14" i="305"/>
  <c r="D14" i="305"/>
  <c r="C14" i="305"/>
  <c r="C30" i="304"/>
  <c r="C29" i="304"/>
  <c r="C27" i="304"/>
  <c r="C26" i="304"/>
  <c r="C25" i="304"/>
  <c r="C28" i="304"/>
  <c r="C24" i="304"/>
  <c r="C23" i="304"/>
  <c r="C22" i="304"/>
  <c r="C21" i="304"/>
  <c r="C20" i="304"/>
  <c r="C18" i="304"/>
  <c r="C17" i="304"/>
  <c r="C16" i="304"/>
  <c r="C14" i="304"/>
  <c r="C12" i="304"/>
  <c r="C15" i="304"/>
  <c r="C11" i="304"/>
  <c r="C13" i="304"/>
  <c r="C10" i="304"/>
  <c r="C9" i="304"/>
  <c r="C8" i="304"/>
  <c r="G18" i="298"/>
  <c r="F18" i="298"/>
  <c r="E18" i="298"/>
  <c r="C23" i="291" l="1"/>
  <c r="C18" i="291"/>
  <c r="C13" i="291"/>
  <c r="B22" i="248"/>
  <c r="B8" i="303" l="1"/>
  <c r="C8" i="303"/>
  <c r="D8" i="303"/>
  <c r="B9" i="303"/>
  <c r="C9" i="303"/>
  <c r="D9" i="303"/>
  <c r="B10" i="303"/>
  <c r="C10" i="303"/>
  <c r="D10" i="303"/>
  <c r="B11" i="303"/>
  <c r="C11" i="303"/>
  <c r="D11" i="303"/>
  <c r="B12" i="303"/>
  <c r="C12" i="303"/>
  <c r="D12" i="303"/>
  <c r="B13" i="303"/>
  <c r="E13" i="303" s="1"/>
  <c r="C13" i="303"/>
  <c r="D13" i="303"/>
  <c r="B14" i="303"/>
  <c r="C14" i="303"/>
  <c r="D14" i="303"/>
  <c r="B15" i="303"/>
  <c r="C15" i="303"/>
  <c r="D15" i="303"/>
  <c r="B16" i="303"/>
  <c r="C16" i="303"/>
  <c r="D16" i="303"/>
  <c r="B17" i="303"/>
  <c r="C17" i="303"/>
  <c r="D17" i="303"/>
  <c r="B18" i="303"/>
  <c r="C18" i="303"/>
  <c r="D18" i="303"/>
  <c r="B19" i="303"/>
  <c r="C19" i="303"/>
  <c r="D19" i="303"/>
  <c r="E23" i="303"/>
  <c r="E24" i="303"/>
  <c r="E25" i="303"/>
  <c r="E26" i="303"/>
  <c r="E27" i="303"/>
  <c r="E28" i="303"/>
  <c r="E29" i="303"/>
  <c r="E30" i="303"/>
  <c r="E31" i="303"/>
  <c r="E32" i="303"/>
  <c r="E33" i="303"/>
  <c r="E34" i="303"/>
  <c r="C8" i="302"/>
  <c r="C12" i="302"/>
  <c r="C9" i="302"/>
  <c r="C10" i="302"/>
  <c r="C15" i="302"/>
  <c r="C13" i="302"/>
  <c r="C11" i="302"/>
  <c r="C14" i="302"/>
  <c r="C16" i="302"/>
  <c r="C17" i="302"/>
  <c r="C18" i="302"/>
  <c r="C20" i="302"/>
  <c r="C21" i="302"/>
  <c r="C22" i="302"/>
  <c r="C23" i="302"/>
  <c r="C27" i="302"/>
  <c r="C24" i="302"/>
  <c r="C25" i="302"/>
  <c r="C26" i="302"/>
  <c r="C28" i="302"/>
  <c r="C29" i="302"/>
  <c r="C30" i="302"/>
  <c r="C8" i="300"/>
  <c r="C9" i="300"/>
  <c r="C11" i="300"/>
  <c r="C12" i="300"/>
  <c r="C10" i="300"/>
  <c r="B13" i="300"/>
  <c r="C13" i="300"/>
  <c r="C15" i="300"/>
  <c r="C14" i="300"/>
  <c r="C17" i="300"/>
  <c r="C16" i="300"/>
  <c r="C18" i="300"/>
  <c r="B19" i="300"/>
  <c r="C19" i="300"/>
  <c r="C20" i="300"/>
  <c r="C21" i="300"/>
  <c r="C22" i="300"/>
  <c r="C23" i="300"/>
  <c r="C24" i="300"/>
  <c r="B11" i="299"/>
  <c r="C11" i="299"/>
  <c r="D11" i="299"/>
  <c r="B9" i="299"/>
  <c r="C9" i="299"/>
  <c r="D9" i="299"/>
  <c r="B8" i="299"/>
  <c r="C8" i="299"/>
  <c r="D8" i="299"/>
  <c r="B12" i="299"/>
  <c r="C12" i="299"/>
  <c r="D12" i="299"/>
  <c r="B13" i="299"/>
  <c r="C13" i="299"/>
  <c r="D13" i="299"/>
  <c r="B10" i="299"/>
  <c r="C10" i="299"/>
  <c r="D10" i="299"/>
  <c r="B14" i="299"/>
  <c r="C14" i="299"/>
  <c r="D14" i="299"/>
  <c r="B15" i="299"/>
  <c r="C15" i="299"/>
  <c r="D15" i="299"/>
  <c r="H7" i="298"/>
  <c r="H8" i="298"/>
  <c r="H9" i="298"/>
  <c r="H10" i="298"/>
  <c r="H11" i="298"/>
  <c r="H12" i="298"/>
  <c r="H13" i="298"/>
  <c r="H14" i="298"/>
  <c r="H15" i="298"/>
  <c r="H16" i="298"/>
  <c r="H17" i="298"/>
  <c r="H18" i="298"/>
  <c r="H19" i="298"/>
  <c r="H20" i="298"/>
  <c r="H21" i="298"/>
  <c r="H22" i="298"/>
  <c r="H23" i="298"/>
  <c r="H24" i="298"/>
  <c r="H25" i="298"/>
  <c r="H26" i="298"/>
  <c r="H27" i="298"/>
  <c r="H28" i="298"/>
  <c r="H29" i="298"/>
  <c r="H30" i="298"/>
  <c r="H31" i="298"/>
  <c r="H32" i="298"/>
  <c r="H33" i="298"/>
  <c r="H34" i="298"/>
  <c r="H35" i="298"/>
  <c r="H36" i="298"/>
  <c r="H37" i="298"/>
  <c r="H38" i="298"/>
  <c r="H39" i="298"/>
  <c r="H40" i="298"/>
  <c r="H41" i="298"/>
  <c r="H42" i="298"/>
  <c r="H43" i="298"/>
  <c r="H44" i="298"/>
  <c r="H45" i="298"/>
  <c r="H46" i="298"/>
  <c r="H47" i="298"/>
  <c r="H48" i="298"/>
  <c r="H49" i="298"/>
  <c r="H50" i="298"/>
  <c r="H51" i="298"/>
  <c r="H52" i="298"/>
  <c r="H53" i="298"/>
  <c r="H7" i="297"/>
  <c r="H8" i="297"/>
  <c r="H9" i="297"/>
  <c r="H10" i="297"/>
  <c r="H11" i="297"/>
  <c r="H12" i="297"/>
  <c r="H13" i="297"/>
  <c r="H14" i="297"/>
  <c r="H15" i="297"/>
  <c r="H16" i="297"/>
  <c r="H17" i="297"/>
  <c r="H18" i="297"/>
  <c r="H19" i="297"/>
  <c r="H20" i="297"/>
  <c r="H21" i="297"/>
  <c r="H22" i="297"/>
  <c r="H23" i="297"/>
  <c r="H24" i="297"/>
  <c r="H25" i="297"/>
  <c r="H26" i="297"/>
  <c r="H27" i="297"/>
  <c r="H28" i="297"/>
  <c r="H29" i="297"/>
  <c r="H30" i="297"/>
  <c r="H31" i="297"/>
  <c r="H32" i="297"/>
  <c r="H33" i="297"/>
  <c r="H34" i="297"/>
  <c r="H35" i="297"/>
  <c r="H36" i="297"/>
  <c r="H37" i="297"/>
  <c r="H38" i="297"/>
  <c r="H39" i="297"/>
  <c r="H40" i="297"/>
  <c r="H41" i="297"/>
  <c r="H42" i="297"/>
  <c r="H43" i="297"/>
  <c r="H44" i="297"/>
  <c r="H45" i="297"/>
  <c r="H46" i="297"/>
  <c r="H47" i="297"/>
  <c r="H48" i="297"/>
  <c r="H49" i="297"/>
  <c r="H50" i="297"/>
  <c r="H51" i="297"/>
  <c r="H52" i="297"/>
  <c r="H53" i="297"/>
  <c r="H54" i="297"/>
  <c r="H55" i="297"/>
  <c r="H8" i="296"/>
  <c r="H9" i="296"/>
  <c r="H10" i="296"/>
  <c r="H11" i="296"/>
  <c r="H12" i="296"/>
  <c r="H13" i="296"/>
  <c r="H14" i="296"/>
  <c r="H15" i="296"/>
  <c r="H16" i="296"/>
  <c r="H17" i="296"/>
  <c r="H18" i="296"/>
  <c r="H19" i="296"/>
  <c r="H20" i="296"/>
  <c r="H21" i="296"/>
  <c r="H22" i="296"/>
  <c r="H23" i="296"/>
  <c r="H24" i="296"/>
  <c r="H25" i="296"/>
  <c r="H26" i="296"/>
  <c r="H27" i="296"/>
  <c r="H28" i="296"/>
  <c r="H29" i="296"/>
  <c r="H30" i="296"/>
  <c r="H31" i="296"/>
  <c r="H32" i="296"/>
  <c r="H33" i="296"/>
  <c r="H34" i="296"/>
  <c r="H35" i="296"/>
  <c r="H36" i="296"/>
  <c r="H37" i="296"/>
  <c r="H38" i="296"/>
  <c r="H39" i="296"/>
  <c r="H40" i="296"/>
  <c r="H41" i="296"/>
  <c r="H42" i="296"/>
  <c r="H43" i="296"/>
  <c r="H44" i="296"/>
  <c r="H45" i="296"/>
  <c r="H46" i="296"/>
  <c r="H47" i="296"/>
  <c r="H48" i="296"/>
  <c r="H49" i="296"/>
  <c r="H50" i="296"/>
  <c r="H51" i="296"/>
  <c r="H52" i="296"/>
  <c r="H53" i="296"/>
  <c r="H54" i="296"/>
  <c r="H55" i="296"/>
  <c r="H56" i="296"/>
  <c r="H8" i="295"/>
  <c r="H9" i="295"/>
  <c r="H10" i="295"/>
  <c r="H11" i="295"/>
  <c r="H12" i="295"/>
  <c r="H13" i="295"/>
  <c r="H14" i="295"/>
  <c r="H15" i="295"/>
  <c r="H16" i="295"/>
  <c r="H17" i="295"/>
  <c r="H18" i="295"/>
  <c r="H19" i="295"/>
  <c r="H20" i="295"/>
  <c r="H21" i="295"/>
  <c r="H22" i="295"/>
  <c r="H23" i="295"/>
  <c r="H24" i="295"/>
  <c r="H25" i="295"/>
  <c r="H26" i="295"/>
  <c r="H27" i="295"/>
  <c r="H28" i="295"/>
  <c r="H29" i="295"/>
  <c r="H30" i="295"/>
  <c r="H31" i="295"/>
  <c r="H32" i="295"/>
  <c r="H33" i="295"/>
  <c r="H34" i="295"/>
  <c r="H35" i="295"/>
  <c r="H36" i="295"/>
  <c r="H37" i="295"/>
  <c r="H38" i="295"/>
  <c r="H39" i="295"/>
  <c r="H40" i="295"/>
  <c r="H41" i="295"/>
  <c r="H42" i="295"/>
  <c r="H43" i="295"/>
  <c r="H44" i="295"/>
  <c r="H45" i="295"/>
  <c r="H46" i="295"/>
  <c r="H47" i="295"/>
  <c r="H48" i="295"/>
  <c r="H49" i="295"/>
  <c r="H50" i="295"/>
  <c r="H51" i="295"/>
  <c r="H52" i="295"/>
  <c r="H53" i="295"/>
  <c r="H54" i="295"/>
  <c r="H55" i="295"/>
  <c r="H56" i="295"/>
  <c r="E9" i="303" l="1"/>
  <c r="E17" i="303"/>
  <c r="E11" i="303"/>
  <c r="E12" i="303"/>
  <c r="E19" i="303"/>
  <c r="E15" i="303"/>
  <c r="E14" i="303"/>
  <c r="E10" i="303"/>
  <c r="E16" i="303"/>
  <c r="E18" i="303"/>
  <c r="E8" i="303"/>
  <c r="C65" i="293"/>
  <c r="D65" i="293"/>
  <c r="E65" i="293"/>
  <c r="F65" i="293"/>
  <c r="G65" i="293"/>
  <c r="H65" i="293"/>
  <c r="I65" i="293"/>
  <c r="J65" i="293"/>
  <c r="K65" i="293"/>
  <c r="L65" i="293"/>
  <c r="M65" i="293"/>
  <c r="N65" i="293"/>
  <c r="O65" i="293"/>
  <c r="P65" i="293"/>
  <c r="Q65" i="293"/>
  <c r="R65" i="293"/>
  <c r="S65" i="293"/>
  <c r="T65" i="293"/>
  <c r="U65" i="293"/>
  <c r="V65" i="293"/>
  <c r="W65" i="293"/>
  <c r="X65" i="293"/>
  <c r="Y65" i="293"/>
  <c r="Z65" i="293"/>
  <c r="AA65" i="293"/>
  <c r="AB65" i="293"/>
  <c r="AC65" i="293"/>
  <c r="AD65" i="293"/>
  <c r="AE65" i="293"/>
  <c r="AF65" i="293"/>
  <c r="AG65" i="293"/>
  <c r="AH65" i="293"/>
  <c r="AI65" i="293"/>
  <c r="AJ65" i="293"/>
  <c r="AK65" i="293"/>
  <c r="AL65" i="293"/>
  <c r="AM65" i="293"/>
  <c r="AN65" i="293"/>
  <c r="AO65" i="293"/>
  <c r="AP65" i="293"/>
  <c r="AQ65" i="293"/>
  <c r="AR65" i="293"/>
  <c r="AS65" i="293"/>
  <c r="AT65" i="293"/>
  <c r="AU65" i="293"/>
  <c r="C66" i="293"/>
  <c r="D66" i="293"/>
  <c r="E66" i="293"/>
  <c r="F66" i="293"/>
  <c r="G66" i="293"/>
  <c r="H66" i="293"/>
  <c r="I66" i="293"/>
  <c r="J66" i="293"/>
  <c r="K66" i="293"/>
  <c r="L66" i="293"/>
  <c r="M66" i="293"/>
  <c r="N66" i="293"/>
  <c r="O66" i="293"/>
  <c r="P66" i="293"/>
  <c r="Q66" i="293"/>
  <c r="R66" i="293"/>
  <c r="S66" i="293"/>
  <c r="T66" i="293"/>
  <c r="U66" i="293"/>
  <c r="V66" i="293"/>
  <c r="W66" i="293"/>
  <c r="X66" i="293"/>
  <c r="Y66" i="293"/>
  <c r="Z66" i="293"/>
  <c r="AA66" i="293"/>
  <c r="AB66" i="293"/>
  <c r="AC66" i="293"/>
  <c r="AD66" i="293"/>
  <c r="AE66" i="293"/>
  <c r="AF66" i="293"/>
  <c r="AG66" i="293"/>
  <c r="AH66" i="293"/>
  <c r="AI66" i="293"/>
  <c r="AJ66" i="293"/>
  <c r="AK66" i="293"/>
  <c r="AL66" i="293"/>
  <c r="AM66" i="293"/>
  <c r="AN66" i="293"/>
  <c r="AO66" i="293"/>
  <c r="AP66" i="293"/>
  <c r="AQ66" i="293"/>
  <c r="AR66" i="293"/>
  <c r="AS66" i="293"/>
  <c r="AT66" i="293"/>
  <c r="AU66" i="293"/>
  <c r="C67" i="293"/>
  <c r="D67" i="293"/>
  <c r="E67" i="293"/>
  <c r="F67" i="293"/>
  <c r="G67" i="293"/>
  <c r="H67" i="293"/>
  <c r="I67" i="293"/>
  <c r="J67" i="293"/>
  <c r="K67" i="293"/>
  <c r="L67" i="293"/>
  <c r="M67" i="293"/>
  <c r="N67" i="293"/>
  <c r="O67" i="293"/>
  <c r="P67" i="293"/>
  <c r="Q67" i="293"/>
  <c r="R67" i="293"/>
  <c r="S67" i="293"/>
  <c r="T67" i="293"/>
  <c r="U67" i="293"/>
  <c r="V67" i="293"/>
  <c r="W67" i="293"/>
  <c r="X67" i="293"/>
  <c r="Y67" i="293"/>
  <c r="Z67" i="293"/>
  <c r="AA67" i="293"/>
  <c r="AB67" i="293"/>
  <c r="AC67" i="293"/>
  <c r="AD67" i="293"/>
  <c r="AE67" i="293"/>
  <c r="AF67" i="293"/>
  <c r="AG67" i="293"/>
  <c r="AH67" i="293"/>
  <c r="AI67" i="293"/>
  <c r="AJ67" i="293"/>
  <c r="AK67" i="293"/>
  <c r="AL67" i="293"/>
  <c r="AM67" i="293"/>
  <c r="AN67" i="293"/>
  <c r="AO67" i="293"/>
  <c r="AP67" i="293"/>
  <c r="AQ67" i="293"/>
  <c r="AR67" i="293"/>
  <c r="AS67" i="293"/>
  <c r="AT67" i="293"/>
  <c r="AU67" i="293"/>
  <c r="C68" i="293"/>
  <c r="D68" i="293"/>
  <c r="E68" i="293"/>
  <c r="F68" i="293"/>
  <c r="G68" i="293"/>
  <c r="H68" i="293"/>
  <c r="I68" i="293"/>
  <c r="J68" i="293"/>
  <c r="K68" i="293"/>
  <c r="L68" i="293"/>
  <c r="M68" i="293"/>
  <c r="N68" i="293"/>
  <c r="O68" i="293"/>
  <c r="P68" i="293"/>
  <c r="Q68" i="293"/>
  <c r="R68" i="293"/>
  <c r="S68" i="293"/>
  <c r="T68" i="293"/>
  <c r="U68" i="293"/>
  <c r="V68" i="293"/>
  <c r="W68" i="293"/>
  <c r="X68" i="293"/>
  <c r="Y68" i="293"/>
  <c r="Z68" i="293"/>
  <c r="AA68" i="293"/>
  <c r="AB68" i="293"/>
  <c r="AC68" i="293"/>
  <c r="AD68" i="293"/>
  <c r="AE68" i="293"/>
  <c r="AF68" i="293"/>
  <c r="AG68" i="293"/>
  <c r="AH68" i="293"/>
  <c r="AI68" i="293"/>
  <c r="AJ68" i="293"/>
  <c r="AK68" i="293"/>
  <c r="AL68" i="293"/>
  <c r="AM68" i="293"/>
  <c r="AN68" i="293"/>
  <c r="AO68" i="293"/>
  <c r="AP68" i="293"/>
  <c r="AQ68" i="293"/>
  <c r="AR68" i="293"/>
  <c r="AS68" i="293"/>
  <c r="AT68" i="293"/>
  <c r="AU68" i="293"/>
  <c r="C14" i="292"/>
  <c r="D14" i="292"/>
  <c r="E14" i="292"/>
  <c r="F14" i="292"/>
  <c r="C19" i="292"/>
  <c r="D19" i="292"/>
  <c r="E19" i="292"/>
  <c r="F19" i="292"/>
  <c r="C24" i="292"/>
  <c r="D24" i="292"/>
  <c r="E24" i="292"/>
  <c r="F24" i="292"/>
  <c r="D13" i="291"/>
  <c r="D18" i="291"/>
  <c r="D23" i="291"/>
  <c r="D25" i="248" l="1"/>
  <c r="C25" i="248"/>
  <c r="B25" i="248"/>
  <c r="D24" i="248"/>
  <c r="C24" i="248"/>
  <c r="B24" i="248"/>
  <c r="D23" i="248"/>
  <c r="C23" i="248"/>
  <c r="B23" i="248"/>
  <c r="D22" i="248"/>
  <c r="C22" i="248"/>
  <c r="E9" i="248" l="1"/>
  <c r="F9" i="248" l="1"/>
  <c r="G9" i="248"/>
  <c r="G12" i="248" l="1"/>
  <c r="F12" i="248"/>
  <c r="G11" i="248"/>
  <c r="F11" i="248"/>
  <c r="G10" i="248"/>
  <c r="F10" i="248"/>
  <c r="E10" i="248"/>
  <c r="E12" i="248"/>
  <c r="C11" i="179" l="1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F9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(pasar a miles)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>Jaulín Méndez Oscar Fernando</author>
  </authors>
  <commentList>
    <comment ref="G7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>
  <authors>
    <author>Rodriguez Novoa Daniela</author>
  </authors>
  <commentList>
    <comment ref="A3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Solo se realiza para bancos. Se debe sumar d+e-(a+b)</t>
        </r>
      </text>
    </comment>
    <comment ref="B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PR768</t>
        </r>
      </text>
    </comment>
    <comment ref="C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PR634</t>
        </r>
      </text>
    </comment>
    <comment ref="D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PR795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PR886</t>
        </r>
      </text>
    </comment>
  </commentList>
</comments>
</file>

<file path=xl/comments4.xml><?xml version="1.0" encoding="utf-8"?>
<comments xmlns="http://schemas.openxmlformats.org/spreadsheetml/2006/main">
  <authors>
    <author>Jaulín Méndez Oscar Fernando</author>
  </authors>
  <commentList>
    <comment ref="C7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3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  <comment ref="C19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Se tiene que poner la respuesta perteneciente a "su entidad"
</t>
        </r>
      </text>
    </comment>
  </commentList>
</comments>
</file>

<file path=xl/comments5.xml><?xml version="1.0" encoding="utf-8"?>
<comments xmlns="http://schemas.openxmlformats.org/spreadsheetml/2006/main">
  <authors>
    <author>Rodriguez Novoa Daniela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encuestados
</t>
        </r>
      </text>
    </comment>
  </commentList>
</comments>
</file>

<file path=xl/comments6.xml><?xml version="1.0" encoding="utf-8"?>
<comments xmlns="http://schemas.openxmlformats.org/spreadsheetml/2006/main">
  <authors>
    <author>Rodriguez Novoa Daniela</author>
  </authors>
  <commentList>
    <comment ref="B4" authorId="0" shapeId="0">
      <text>
        <r>
          <rPr>
            <b/>
            <sz val="9"/>
            <color indexed="81"/>
            <rFont val="Tahoma"/>
            <family val="2"/>
          </rPr>
          <t>Rodriguez Novoa Daniela:</t>
        </r>
        <r>
          <rPr>
            <sz val="9"/>
            <color indexed="81"/>
            <rFont val="Tahoma"/>
            <family val="2"/>
          </rPr>
          <t xml:space="preserve">
Total respuestas</t>
        </r>
      </text>
    </comment>
  </commentList>
</comments>
</file>

<file path=xl/comments7.xml><?xml version="1.0" encoding="utf-8"?>
<comments xmlns="http://schemas.openxmlformats.org/spreadsheetml/2006/main">
  <authors>
    <author xml:space="preserve">María Fernanda Meneses </author>
  </authors>
  <commentList>
    <comment ref="E7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<sst xmlns="http://schemas.openxmlformats.org/spreadsheetml/2006/main" count="1594" uniqueCount="332">
  <si>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</si>
  <si>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</si>
  <si>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</si>
  <si>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</si>
  <si>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</si>
  <si>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</si>
  <si>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</si>
  <si>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</si>
  <si>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</si>
  <si>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</si>
  <si>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</si>
  <si>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</si>
  <si>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</si>
  <si>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</si>
  <si>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</si>
  <si>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</si>
  <si>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</si>
  <si>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</si>
  <si>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</si>
  <si>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</si>
  <si>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</si>
  <si>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</si>
  <si>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</si>
  <si>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</si>
  <si>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</si>
  <si>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</si>
  <si>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</si>
  <si>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</si>
  <si>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</si>
  <si>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</si>
  <si>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</si>
  <si>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</si>
  <si>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</si>
  <si>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Con titularizaciones</t>
  </si>
  <si>
    <t>Cartera BRUTA con leasing</t>
  </si>
  <si>
    <t>Microcredito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</si>
  <si>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</si>
  <si>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</si>
  <si>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</si>
  <si>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</si>
  <si>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</si>
  <si>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</si>
  <si>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</si>
  <si>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</si>
  <si>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</si>
  <si>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</si>
  <si>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</si>
  <si>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</si>
  <si>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</si>
  <si>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</si>
  <si>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</si>
  <si>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</si>
  <si>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</si>
  <si>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</si>
  <si>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</si>
  <si>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</si>
  <si>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</si>
  <si>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</si>
  <si>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</si>
  <si>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</si>
  <si>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</si>
  <si>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</si>
  <si>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</si>
  <si>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</si>
  <si>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</si>
  <si>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</si>
  <si>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</si>
  <si>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</si>
  <si>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</si>
  <si>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</si>
  <si>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</si>
  <si>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</si>
  <si>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</si>
  <si>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</si>
  <si>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</si>
  <si>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</si>
  <si>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</si>
  <si>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</si>
  <si>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Establecimientos de crédito</t>
  </si>
  <si>
    <t>Fecha</t>
  </si>
  <si>
    <t>Mircrocrédito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</si>
  <si>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</si>
  <si>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</si>
  <si>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</si>
  <si>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 xml:space="preserve">Mafe: este la idea es que queden superpuestos. 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</si>
  <si>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</si>
  <si>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</si>
  <si>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</si>
  <si>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</si>
  <si>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</si>
  <si>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</si>
  <si>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</si>
  <si>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</si>
  <si>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</si>
  <si>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Bancos: Cartera Consumo</t>
  </si>
  <si>
    <t>COMPROBACIÓN</t>
  </si>
  <si>
    <t>Cambios de las exigencias en la asignación de nuevos créditos en la cartera de consumo (bancos)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</si>
  <si>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</si>
  <si>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</si>
  <si>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</si>
  <si>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</si>
  <si>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</si>
  <si>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</si>
  <si>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</si>
  <si>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</si>
  <si>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</si>
  <si>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</si>
  <si>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</si>
  <si>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</si>
  <si>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</si>
  <si>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Gráfico 12</t>
  </si>
  <si>
    <t>Gráfico 13</t>
  </si>
  <si>
    <t>Gráfico 14</t>
  </si>
  <si>
    <t>Gráfico 15</t>
  </si>
  <si>
    <t>Gráfico 16</t>
  </si>
  <si>
    <t>Actualmente, ¿cuál es el saldo de créditos reestructurados como proporción del saldo total de cada una de las modalidades?</t>
  </si>
  <si>
    <t>Índice de gráficos, según pregunta</t>
  </si>
  <si>
    <t>¿Cómo ha cambiado la demanda por nuevos créditos durante los últimos tres meses? Histórico para el agregado de los intermediarios financieros.</t>
  </si>
  <si>
    <t xml:space="preserve"> ¿Cómo ha cambiado la demanda por nuevos créditos durante los últimos tres meses? Balance de respuestas por tipo de entidad</t>
  </si>
  <si>
    <t>¿Cómo ha cambiado la demanda por nuevos créditos durante los últimos tres meses? Balance de respuestas según el tamaño de la empresa.</t>
  </si>
  <si>
    <t xml:space="preserve"> Si en la actualidad su entidad financiera contara con excesos de recursos, ¿cuáles serían los usos más probables de estos?</t>
  </si>
  <si>
    <t xml:space="preserve"> ¿Cómo considera el actual acceso de los siguientes sectores económicos al crédito nuevo que otorga el sector financiero? </t>
  </si>
  <si>
    <t xml:space="preserve">¿Cómo considera el acceso al crédito de las empresas de los siguientes tamaños? </t>
  </si>
  <si>
    <t>¿Cómo ha cambiado la oferta por nuevos créditos durante los últimos tres meses? Balance de respuestas por tipo de entidad</t>
  </si>
  <si>
    <t>Gráfico 8</t>
  </si>
  <si>
    <t>Indicador del cambio en las exigencias en el otorgamiento de nuevos créditos (histórico para bancos)</t>
  </si>
  <si>
    <t>¿Cómo han cambiado o cambiarían sus requisitos para asignar nuevos créditos comerciales? (histórico para bancos)</t>
  </si>
  <si>
    <t>¿Cómo han cambiado o cambiarían sus requisitos para asignar nuevos créditos consumo? (histórico para bancos)</t>
  </si>
  <si>
    <t>¿Cómo han cambiado o cambiarían sus requisitos para asignar nuevos créditos de vivienda? (histórico para bancos)</t>
  </si>
  <si>
    <t>¿Cómo han cambiado o cambiarían sus requisitos para asignar nuevos microcréditos? (histórico para bancos)</t>
  </si>
  <si>
    <t>Cuando su entidad evalúa el riesgo de nuevos clientes, ¿cómo clasifica las siguientes opciones?</t>
  </si>
  <si>
    <t xml:space="preserve">¿Cuáles cree usted que son los principales factores que le impiden o le podrían impedir otorgar un mayor volumen de crédito al sector privado en la actualidad? </t>
  </si>
  <si>
    <t>Comentarios de los clientes en el trámite de negociación de crédito</t>
  </si>
  <si>
    <t>Gráfico 17</t>
  </si>
  <si>
    <t>Seleccione los tipos de reestructuración más utilizados en los últimos tres meses</t>
  </si>
  <si>
    <t>Gráfico 18</t>
  </si>
  <si>
    <t>Cuadro 1</t>
  </si>
  <si>
    <t>¿En cuáles sectores ha realizado un mayor número de reestructuraciones de créditos?</t>
  </si>
  <si>
    <t>Cambio en la oferta de nuevos créditos por modalidad</t>
  </si>
  <si>
    <t>Cuadro 2</t>
  </si>
  <si>
    <t>¿Qué porcentaje del saldo de créditos modificados fue reestructurado?</t>
  </si>
  <si>
    <t xml:space="preserve">Bancos </t>
  </si>
  <si>
    <t>22. ¿Cómo considera el acceso al crédito de las empresas de los siguientes tamaños? (1 = Inferior; 2 = Levemente inferior; 3 = Promedio; 4 = Levemente superior;  5 = Superior)</t>
  </si>
  <si>
    <t>15. Si en la actualidad su entidad financiera contara con excesos de recursos, ¿Cuáles serían los usos más probables de éstos? (Escoja 5 opciones y enumere en orden jerárquico según su importancia, siendo 1 la más relevante)</t>
  </si>
  <si>
    <t>19. ¿Cómo considera el actual acceso de los siguientes sectores económicos al crédito nuevo que otorga el sector financiero (Asigne valores de 1 a 5, donde 1= acceso bajo al crédito y 5= acceso alto  al crédito)</t>
  </si>
  <si>
    <t>23. Cómo ha cambiado la oferta por nuevos créditos durante los últimos 3 meses.(Ha sido: 1 = Inferior; 2 = Levemente inferior; 3 = Igual; 4 = Levemente superior;  5 = Superior; NA = No aplica)</t>
  </si>
  <si>
    <t>PREGUNTA</t>
  </si>
  <si>
    <t>FECHA</t>
  </si>
  <si>
    <t>Cambios de las exigencias en la asignación de nuevos créditos en la cartera de vivienda (bancos)</t>
  </si>
  <si>
    <t>Bancos: Cartera vivienda</t>
  </si>
  <si>
    <t>Pregunta</t>
  </si>
  <si>
    <t>¿Cómo han cambiado o cambiarían sus requisitos para asignar de nuevos créditos ?</t>
  </si>
  <si>
    <t>Bancos: Cartera microcrédito</t>
  </si>
  <si>
    <t>¿Cómo han cambiado o cambiarían sus requisitos para asignar de nuevos créditos?</t>
  </si>
  <si>
    <t>Otra</t>
  </si>
  <si>
    <t>La existencia y la cantidad de garantías</t>
  </si>
  <si>
    <t>El crecimiento de las ventas del negocio</t>
  </si>
  <si>
    <t>La actividad económica del cliente</t>
  </si>
  <si>
    <t>El flujo de caja proyectado</t>
  </si>
  <si>
    <t>La historia de crédito del cliente</t>
  </si>
  <si>
    <t>ENTIDAD</t>
  </si>
  <si>
    <t>TRIMESTRE ANÁLISIS</t>
  </si>
  <si>
    <t>Criterios para la evaluación del riesgo de nuevos clientes</t>
  </si>
  <si>
    <t>Escasez de proyectos</t>
  </si>
  <si>
    <t>Niveles de capital del cliente</t>
  </si>
  <si>
    <t>Actividad económica del cliente</t>
  </si>
  <si>
    <t>Capacidad de pago de los clientes existentes</t>
  </si>
  <si>
    <t>COOP</t>
  </si>
  <si>
    <t>Falta de interés por parte del cliente</t>
  </si>
  <si>
    <t>Niveles de Capital del Cliente</t>
  </si>
  <si>
    <t>Falta de información financiera de los nuevos clientes</t>
  </si>
  <si>
    <t>Factores que impiden otorgar un mayor volumen de crédito, por tipo de entidad</t>
  </si>
  <si>
    <t>BANCOS</t>
  </si>
  <si>
    <t>COOPERATIVAS</t>
  </si>
  <si>
    <t>Falta de acompañamiento en la solicitud del crédito</t>
  </si>
  <si>
    <t>Las garantías exigidas son muy altas</t>
  </si>
  <si>
    <t>La cantidad de crédito disponible no es suficiente</t>
  </si>
  <si>
    <t>El plazo del crédito es muy corto</t>
  </si>
  <si>
    <t>Las condiciones de aprobación del crédito son muy difíciles</t>
  </si>
  <si>
    <t>El proceso del crédito es muy largo</t>
  </si>
  <si>
    <t>Las tasas de interés están muy altas</t>
  </si>
  <si>
    <t>Consolidación de créditos</t>
  </si>
  <si>
    <t>Extensión del plazo del crédito</t>
  </si>
  <si>
    <t>Otorgamiento de nuevos créditos para cumplir con obligaciones anteriores</t>
  </si>
  <si>
    <t>Reducción en el monto de los pagos</t>
  </si>
  <si>
    <t>Condonación parcial del crédito</t>
  </si>
  <si>
    <t>Capitalización de cuotas atrasadas</t>
  </si>
  <si>
    <t>Diferimiento del pago de intereses</t>
  </si>
  <si>
    <t>Otro (especifique)</t>
  </si>
  <si>
    <t>Disminución de la tasa de interés del crédito</t>
  </si>
  <si>
    <t>Períodos de gracia</t>
  </si>
  <si>
    <t>Reducción de la cuota a solo el pago de intereses</t>
  </si>
  <si>
    <t>Minería y Petróleo</t>
  </si>
  <si>
    <t>Transporte</t>
  </si>
  <si>
    <t>Insertar aquí lo de la plantilla</t>
  </si>
  <si>
    <t>Suma (ordenar según este criterio)</t>
  </si>
  <si>
    <t>Opciones de respuesta</t>
  </si>
  <si>
    <t>En cuál (es) de los siguientes sectores ha realizado un mayor número de restructuraciones de créditos</t>
  </si>
  <si>
    <t>Promedio</t>
  </si>
  <si>
    <t>Por crédito</t>
  </si>
  <si>
    <t>Por saldo</t>
  </si>
  <si>
    <t>Crédito</t>
  </si>
  <si>
    <t>Saldo</t>
  </si>
  <si>
    <t>&gt;15%</t>
  </si>
  <si>
    <t>10.1% - 15%</t>
  </si>
  <si>
    <t>5.1% - 10%</t>
  </si>
  <si>
    <t>0% - 5%</t>
  </si>
  <si>
    <t>Cuadro 2. Cartera reestructurada como porcentaje del saldo total, por tipo de crédito e intemediario</t>
  </si>
  <si>
    <t>Financiera Juriscoop</t>
  </si>
  <si>
    <t>Coopcentral</t>
  </si>
  <si>
    <t>Cotrafa Cooperativa Financiera</t>
  </si>
  <si>
    <t>Cooperativa Financiera Kennedy</t>
  </si>
  <si>
    <t>Cooperativa Financiera Antioquia</t>
  </si>
  <si>
    <t>Coofinep</t>
  </si>
  <si>
    <t>Confiar Cooperativa Financiera</t>
  </si>
  <si>
    <t xml:space="preserve">RCI </t>
  </si>
  <si>
    <t>La Hipotecaria</t>
  </si>
  <si>
    <t>Tuya S. A.</t>
  </si>
  <si>
    <t>Serfinansa</t>
  </si>
  <si>
    <t>Opportunity International</t>
  </si>
  <si>
    <t>Leasing Corficolombiana  S. A. CFC</t>
  </si>
  <si>
    <t xml:space="preserve">Leasing Davivienda </t>
  </si>
  <si>
    <t>Credifamilia</t>
  </si>
  <si>
    <t>Leasing Bancolombia S. A.</t>
  </si>
  <si>
    <t>Arco S.A</t>
  </si>
  <si>
    <t>Giros y Finanzas</t>
  </si>
  <si>
    <t>Dann Regional S. A. CFC</t>
  </si>
  <si>
    <t>Coltefinanciera</t>
  </si>
  <si>
    <t>Credifinanciera</t>
  </si>
  <si>
    <t>Banco Serfinanza</t>
  </si>
  <si>
    <t xml:space="preserve">Multibank </t>
  </si>
  <si>
    <t>Banco Mundo Mujer</t>
  </si>
  <si>
    <t>Bancompartir</t>
  </si>
  <si>
    <t>Bancoomeva</t>
  </si>
  <si>
    <t>Banco Santander de Negocios</t>
  </si>
  <si>
    <t>Banco Cooperativo Coopcentral</t>
  </si>
  <si>
    <t>Red Multibanca Colpatria</t>
  </si>
  <si>
    <t>ABN Amro Bank/RBS/Scotiabank</t>
  </si>
  <si>
    <t>Procredit</t>
  </si>
  <si>
    <t>HSBC Colombia S. A.</t>
  </si>
  <si>
    <t>Bancolombia</t>
  </si>
  <si>
    <t>Bancoldex</t>
  </si>
  <si>
    <t>Banco Corpbanca Colombia S. A.</t>
  </si>
  <si>
    <t>Banco Popular</t>
  </si>
  <si>
    <t>Banco Pichincha</t>
  </si>
  <si>
    <t>Banco GNB Sudameris</t>
  </si>
  <si>
    <t>Banco Falabella</t>
  </si>
  <si>
    <t>Banco de Occidente</t>
  </si>
  <si>
    <t>Banco de Crédito/Grupo Helm</t>
  </si>
  <si>
    <t>Banco de Bogotá</t>
  </si>
  <si>
    <t>Banco Davivienda</t>
  </si>
  <si>
    <t>Banco Citibank</t>
  </si>
  <si>
    <t>Banco Caja Social</t>
  </si>
  <si>
    <t>Banco BBVA Colombia</t>
  </si>
  <si>
    <t>Bancamía</t>
  </si>
  <si>
    <t>Banagrario</t>
  </si>
  <si>
    <t>Banco AV Villas</t>
  </si>
  <si>
    <t>Banco Finandina</t>
  </si>
  <si>
    <t>Banco W</t>
  </si>
  <si>
    <t>Nombre de la entidad</t>
  </si>
  <si>
    <t>Registro de la participación de las entidades financieras en la Encuesta de la Situación del Crédito</t>
  </si>
  <si>
    <t>Cotrafa</t>
  </si>
  <si>
    <t>Agradecimientos</t>
  </si>
  <si>
    <t>Banco Itau</t>
  </si>
  <si>
    <t>Davivienda</t>
  </si>
  <si>
    <t>GM Financial</t>
  </si>
  <si>
    <t>RCI Colombia</t>
  </si>
  <si>
    <t>Arco Grupo Bancoldex</t>
  </si>
  <si>
    <t>BR537</t>
  </si>
  <si>
    <t>MP438</t>
  </si>
  <si>
    <t>BR515</t>
  </si>
  <si>
    <t>BR559</t>
  </si>
  <si>
    <t>BR512</t>
  </si>
  <si>
    <t>PR634</t>
  </si>
  <si>
    <t>PR640</t>
  </si>
  <si>
    <t>PR768</t>
  </si>
  <si>
    <t>PR773</t>
  </si>
  <si>
    <t>PR795</t>
  </si>
  <si>
    <t>PR808</t>
  </si>
  <si>
    <t>PR886</t>
  </si>
  <si>
    <t>PR897</t>
  </si>
  <si>
    <t>MP985</t>
  </si>
  <si>
    <t>Las utilidades o ingresos recientes de la empresa o persona natural</t>
  </si>
  <si>
    <t>La relación deuda-patrimonio o deuda-activos de la empresa o persona natural</t>
  </si>
  <si>
    <t>MP328</t>
  </si>
  <si>
    <t>Reestructuración de préstamos con los clientes</t>
  </si>
  <si>
    <t>Niveles de captación</t>
  </si>
  <si>
    <t>Costo de los recursos captados</t>
  </si>
  <si>
    <t>Inestabilidad jurídica</t>
  </si>
  <si>
    <t>Liquidez del portafolio de activos financieros</t>
  </si>
  <si>
    <t>Medidas adoptadas por los entes reguladores</t>
  </si>
  <si>
    <t>MP990</t>
  </si>
  <si>
    <t>PTRE243</t>
  </si>
  <si>
    <t>PTRE309</t>
  </si>
  <si>
    <t>MPR204</t>
  </si>
  <si>
    <t>Cambios de las exigencias en la asignación de nuevos créditos en la cartera de microcrédito (bancos)</t>
  </si>
  <si>
    <t>NA</t>
  </si>
  <si>
    <t>Total</t>
  </si>
  <si>
    <t>Participación</t>
  </si>
  <si>
    <t>Banco Credifinanciera</t>
  </si>
  <si>
    <t>Crezcamos</t>
  </si>
  <si>
    <t>Niveles de capital del Cliente</t>
  </si>
  <si>
    <t>Gráfico 17. Principales medidas de modificación de créditos</t>
  </si>
  <si>
    <t>Gráfico 19</t>
  </si>
  <si>
    <t>Seleccione los tipos de modififcación más utilizados en los últimos tres meses</t>
  </si>
  <si>
    <t>PTRE158</t>
  </si>
  <si>
    <t>Cuadro 1. Cartera modificada como porcentaje del saldo total, por tipo de crédito e intemediario</t>
  </si>
  <si>
    <t>MPR137</t>
  </si>
  <si>
    <t>Cuadro 3</t>
  </si>
  <si>
    <t>Actualmente, ¿cuál es el saldo de créditos modificados como proporción del saldo total de cada una de las modalidades?</t>
  </si>
  <si>
    <t>Gráfico 18. Principales medidas de restructuración de créditos</t>
  </si>
  <si>
    <t>Gráfico 19. ¿En cuáles de los siguientes sectores ha realizado un mayor número de restructuraciones de créditos?</t>
  </si>
  <si>
    <t>Seleccione los tipos de modificación más utilizados en los últimos tres meses</t>
  </si>
  <si>
    <t>RA621</t>
  </si>
  <si>
    <t>Orden</t>
  </si>
  <si>
    <t>a. Las tasas de interés están muy altas</t>
  </si>
  <si>
    <t>b. El proceso del crédito es muy largo</t>
  </si>
  <si>
    <t>c. Las condiciones de aprobación del crédito son muy difíciles</t>
  </si>
  <si>
    <t>d. El plazo del crédito es muy corto</t>
  </si>
  <si>
    <t>e. La cantidad de crédito disponible no es suficiente</t>
  </si>
  <si>
    <t>f. Las garantías exigidas son muy altas</t>
  </si>
  <si>
    <t>g. Falta de acompañamiento en la solicitud del crédito</t>
  </si>
  <si>
    <t>h. Otra</t>
  </si>
  <si>
    <t>a1</t>
  </si>
  <si>
    <t>a2</t>
  </si>
  <si>
    <t>RA168</t>
  </si>
  <si>
    <t>RA170</t>
  </si>
  <si>
    <t>Serfinanza</t>
  </si>
  <si>
    <t>Tuya</t>
  </si>
  <si>
    <t>Financiera Dann Regional</t>
  </si>
  <si>
    <t>JFK Cooperativa Financiera</t>
  </si>
  <si>
    <t>Confiar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</si>
</sst>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(* #,##0.00_);_(* \(#,##0.00\);_(* &quot;-&quot;??_);_(@_)"/>
    <numFmt numFmtId="164" formatCode="_-* #,##0.00_-;\-* #,##0.00_-;_-* &quot;-&quot;??_-;_-@_-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22"/>
      <color rgb="FFFF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sz val="11"/>
      <color rgb="FF0070C0"/>
      <name val="ZapfHumnst B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name val="ZapfHumnst BT"/>
      <family val="2"/>
    </font>
    <font>
      <b/>
      <u/>
      <sz val="11"/>
      <color theme="1"/>
      <name val="ZapfHumnst BT"/>
      <family val="2"/>
    </font>
    <font>
      <u/>
      <sz val="11"/>
      <color theme="1"/>
      <name val="ZapfHumnst BT"/>
      <family val="2"/>
    </font>
    <font>
      <sz val="11"/>
      <color theme="5"/>
      <name val="ZapfHumnst BT"/>
      <family val="2"/>
    </font>
    <font>
      <sz val="11"/>
      <color rgb="FF000000"/>
      <name val="ZapfHumnst BT"/>
      <family val="2"/>
    </font>
    <font>
      <b/>
      <sz val="11"/>
      <color indexed="8"/>
      <name val="ZapfHumnst BT"/>
      <family val="2"/>
    </font>
    <font>
      <sz val="11"/>
      <color theme="0"/>
      <name val="ZapfHumnst BT"/>
      <family val="2"/>
    </font>
    <font>
      <b/>
      <sz val="11"/>
      <color rgb="FF000000"/>
      <name val="ZapfHumnst BT"/>
      <family val="2"/>
    </font>
    <font>
      <sz val="10"/>
      <color rgb="FFC00000"/>
      <name val="ZapfHumnst BT"/>
      <family val="2"/>
    </font>
    <font>
      <sz val="10"/>
      <color rgb="FF0070C0"/>
      <name val="ZapfHumnst BT"/>
      <family val="2"/>
    </font>
    <font>
      <sz val="9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name val="ZapfHumnst BT"/>
      <family val="2"/>
    </font>
    <font>
      <b/>
      <sz val="13"/>
      <name val="ZapfHumnst BT"/>
      <family val="2"/>
    </font>
    <font>
      <b/>
      <sz val="10"/>
      <name val="ZapfHumnst BT"/>
      <family val="2"/>
    </font>
    <font>
      <sz val="9"/>
      <color theme="1"/>
      <name val="ZapfHumnst BT"/>
      <family val="2"/>
    </font>
    <font>
      <b/>
      <sz val="11"/>
      <color indexed="0"/>
      <name val="ZapfHumnst BT"/>
      <family val="2"/>
    </font>
    <font>
      <b/>
      <sz val="11"/>
      <color rgb="FFFF0000"/>
      <name val="ZapfHumnst BT"/>
      <family val="2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2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1" fillId="0" borderId="0"/>
    <xf numFmtId="0" fontId="2" fillId="0" borderId="0"/>
    <xf numFmtId="0" fontId="12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6" fillId="17" borderId="5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7" fillId="18" borderId="6" applyNumberFormat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8" fillId="0" borderId="7" applyNumberFormat="0" applyFill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14" fillId="22" borderId="0" applyNumberFormat="0" applyBorder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0" fillId="8" borderId="5" applyNumberFormat="0" applyAlignment="0" applyProtection="0"/>
    <xf numFmtId="0" fontId="21" fillId="0" borderId="0" applyNumberFormat="0" applyFill="0" applyBorder="0" applyAlignment="0" applyProtection="0">
      <alignment vertical="top"/>
      <protection locked="0"/>
    </xf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0" fontId="22" fillId="4" borderId="0" applyNumberFormat="0" applyBorder="0" applyAlignment="0" applyProtection="0"/>
    <xf numFmtId="43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3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3" fillId="24" borderId="8" applyNumberFormat="0" applyFon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4" fillId="17" borderId="9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28" fillId="0" borderId="11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1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164" fontId="36" fillId="0" borderId="0" applyFont="0" applyFill="0" applyBorder="0" applyAlignment="0" applyProtection="0"/>
    <xf numFmtId="0" fontId="36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36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  <xf numFmtId="0" fontId="2" fillId="0" borderId="0"/>
  </cellStyleXfs>
  <cellXfs count="343">
    <xf numFmtId="0" fontId="0" fillId="0" borderId="0" xfId="0"/>
    <xf numFmtId="0" fontId="8" fillId="0" borderId="0" xfId="0" applyFont="1" applyFill="1"/>
    <xf numFmtId="0" fontId="8" fillId="0" borderId="0" xfId="0" applyFont="1" applyFill="1" applyBorder="1"/>
    <xf numFmtId="0" fontId="8" fillId="2" borderId="0" xfId="0" applyFont="1" applyFill="1"/>
    <xf numFmtId="166" fontId="8" fillId="0" borderId="0" xfId="0" applyNumberFormat="1" applyFont="1" applyFill="1"/>
    <xf numFmtId="0" fontId="8" fillId="0" borderId="0" xfId="0" applyFont="1" applyFill="1" applyAlignment="1"/>
    <xf numFmtId="0" fontId="8" fillId="0" borderId="0" xfId="0" applyFont="1" applyFill="1" applyBorder="1" applyAlignment="1"/>
    <xf numFmtId="10" fontId="8" fillId="0" borderId="0" xfId="1" applyNumberFormat="1" applyFont="1" applyFill="1" applyBorder="1"/>
    <xf numFmtId="10" fontId="5" fillId="0" borderId="0" xfId="1" applyNumberFormat="1" applyFont="1" applyFill="1" applyBorder="1"/>
    <xf numFmtId="2" fontId="8" fillId="0" borderId="0" xfId="0" applyNumberFormat="1" applyFont="1" applyFill="1" applyAlignment="1">
      <alignment horizontal="center"/>
    </xf>
    <xf numFmtId="167" fontId="8" fillId="2" borderId="0" xfId="0" applyNumberFormat="1" applyFont="1" applyFill="1"/>
    <xf numFmtId="0" fontId="13" fillId="2" borderId="0" xfId="0" applyFont="1" applyFill="1"/>
    <xf numFmtId="0" fontId="13" fillId="0" borderId="0" xfId="0" applyFont="1" applyFill="1" applyBorder="1" applyAlignment="1"/>
    <xf numFmtId="17" fontId="8" fillId="2" borderId="0" xfId="0" applyNumberFormat="1" applyFont="1" applyFill="1"/>
    <xf numFmtId="2" fontId="8" fillId="2" borderId="0" xfId="0" applyNumberFormat="1" applyFont="1" applyFill="1"/>
    <xf numFmtId="0" fontId="31" fillId="2" borderId="0" xfId="0" applyFont="1" applyFill="1"/>
    <xf numFmtId="0" fontId="31" fillId="2" borderId="0" xfId="0" applyFont="1" applyFill="1" applyAlignment="1"/>
    <xf numFmtId="0" fontId="31" fillId="2" borderId="0" xfId="0" applyFont="1" applyFill="1" applyBorder="1"/>
    <xf numFmtId="0" fontId="34" fillId="2" borderId="0" xfId="0" applyFont="1" applyFill="1"/>
    <xf numFmtId="0" fontId="35" fillId="2" borderId="0" xfId="0" applyFont="1" applyFill="1"/>
    <xf numFmtId="0" fontId="31" fillId="2" borderId="0" xfId="0" applyFont="1" applyFill="1" applyBorder="1" applyAlignment="1"/>
    <xf numFmtId="0" fontId="32" fillId="2" borderId="0" xfId="0" applyFont="1" applyFill="1"/>
    <xf numFmtId="49" fontId="31" fillId="2" borderId="0" xfId="0" applyNumberFormat="1" applyFont="1" applyFill="1" applyBorder="1"/>
    <xf numFmtId="2" fontId="31" fillId="2" borderId="0" xfId="0" applyNumberFormat="1" applyFont="1" applyFill="1" applyBorder="1"/>
    <xf numFmtId="2" fontId="8" fillId="0" borderId="0" xfId="0" applyNumberFormat="1" applyFont="1" applyFill="1" applyBorder="1"/>
    <xf numFmtId="2" fontId="8" fillId="0" borderId="0" xfId="0" applyNumberFormat="1" applyFont="1" applyFill="1"/>
    <xf numFmtId="0" fontId="13" fillId="0" borderId="0" xfId="0" applyFont="1" applyFill="1"/>
    <xf numFmtId="17" fontId="8" fillId="0" borderId="0" xfId="0" applyNumberFormat="1" applyFont="1" applyFill="1"/>
    <xf numFmtId="43" fontId="8" fillId="0" borderId="0" xfId="21" applyFont="1" applyFill="1"/>
    <xf numFmtId="0" fontId="0" fillId="0" borderId="0" xfId="0" applyAlignment="1"/>
    <xf numFmtId="166" fontId="8" fillId="0" borderId="0" xfId="1" applyNumberFormat="1" applyFont="1" applyFill="1"/>
    <xf numFmtId="0" fontId="8" fillId="0" borderId="2" xfId="0" applyFont="1" applyFill="1" applyBorder="1"/>
    <xf numFmtId="9" fontId="8" fillId="0" borderId="0" xfId="1" applyFont="1" applyFill="1"/>
    <xf numFmtId="167" fontId="8" fillId="0" borderId="0" xfId="0" applyNumberFormat="1" applyFont="1" applyFill="1" applyAlignment="1">
      <alignment horizontal="center"/>
    </xf>
    <xf numFmtId="0" fontId="9" fillId="0" borderId="0" xfId="0" applyFont="1" applyFill="1" applyBorder="1" applyAlignment="1"/>
    <xf numFmtId="0" fontId="39" fillId="2" borderId="0" xfId="0" applyFont="1" applyFill="1" applyBorder="1" applyAlignment="1"/>
    <xf numFmtId="10" fontId="31" fillId="2" borderId="0" xfId="1" applyNumberFormat="1" applyFont="1" applyFill="1" applyBorder="1"/>
    <xf numFmtId="0" fontId="9" fillId="0" borderId="2" xfId="0" applyFont="1" applyFill="1" applyBorder="1"/>
    <xf numFmtId="167" fontId="8" fillId="0" borderId="0" xfId="0" applyNumberFormat="1" applyFont="1" applyFill="1"/>
    <xf numFmtId="10" fontId="8" fillId="0" borderId="0" xfId="1" applyNumberFormat="1" applyFont="1" applyFill="1"/>
    <xf numFmtId="9" fontId="8" fillId="0" borderId="0" xfId="2" applyFont="1"/>
    <xf numFmtId="10" fontId="32" fillId="2" borderId="0" xfId="1" applyNumberFormat="1" applyFont="1" applyFill="1" applyBorder="1"/>
    <xf numFmtId="10" fontId="31" fillId="2" borderId="0" xfId="1" applyNumberFormat="1" applyFont="1" applyFill="1"/>
    <xf numFmtId="0" fontId="40" fillId="2" borderId="0" xfId="0" applyFont="1" applyFill="1"/>
    <xf numFmtId="10" fontId="5" fillId="0" borderId="0" xfId="1" applyNumberFormat="1" applyFont="1" applyFill="1"/>
    <xf numFmtId="0" fontId="8" fillId="0" borderId="3" xfId="0" applyFont="1" applyFill="1" applyBorder="1" applyAlignment="1"/>
    <xf numFmtId="10" fontId="8" fillId="0" borderId="0" xfId="1" applyNumberFormat="1" applyFont="1" applyFill="1" applyBorder="1" applyAlignment="1">
      <alignment horizontal="center"/>
    </xf>
    <xf numFmtId="170" fontId="8" fillId="0" borderId="0" xfId="17" applyNumberFormat="1" applyFont="1" applyFill="1"/>
    <xf numFmtId="10" fontId="8" fillId="0" borderId="0" xfId="1" applyNumberFormat="1" applyFont="1" applyFill="1" applyAlignment="1">
      <alignment horizontal="center"/>
    </xf>
    <xf numFmtId="10" fontId="31" fillId="2" borderId="0" xfId="1" applyNumberFormat="1" applyFont="1" applyFill="1" applyAlignment="1">
      <alignment horizontal="center"/>
    </xf>
    <xf numFmtId="0" fontId="39" fillId="2" borderId="0" xfId="0" applyFont="1" applyFill="1" applyBorder="1"/>
    <xf numFmtId="1" fontId="8" fillId="2" borderId="0" xfId="0" applyNumberFormat="1" applyFont="1" applyFill="1"/>
    <xf numFmtId="0" fontId="10" fillId="0" borderId="0" xfId="0" applyFont="1" applyFill="1"/>
    <xf numFmtId="0" fontId="41" fillId="0" borderId="0" xfId="0" applyFont="1" applyFill="1"/>
    <xf numFmtId="0" fontId="35" fillId="2" borderId="0" xfId="0" applyFont="1" applyFill="1" applyBorder="1"/>
    <xf numFmtId="17" fontId="31" fillId="2" borderId="0" xfId="0" applyNumberFormat="1" applyFont="1" applyFill="1" applyBorder="1" applyAlignment="1">
      <alignment horizontal="left"/>
    </xf>
    <xf numFmtId="0" fontId="39" fillId="2" borderId="0" xfId="0" applyFont="1" applyFill="1" applyBorder="1" applyAlignment="1">
      <alignment horizontal="left"/>
    </xf>
    <xf numFmtId="0" fontId="34" fillId="2" borderId="0" xfId="0" applyFont="1" applyFill="1" applyBorder="1"/>
    <xf numFmtId="17" fontId="31" fillId="2" borderId="0" xfId="0" applyNumberFormat="1" applyFont="1" applyFill="1" applyBorder="1"/>
    <xf numFmtId="0" fontId="33" fillId="2" borderId="0" xfId="0" applyFont="1" applyFill="1" applyBorder="1"/>
    <xf numFmtId="166" fontId="42" fillId="2" borderId="0" xfId="16" applyNumberFormat="1" applyFont="1" applyFill="1" applyBorder="1" applyAlignment="1">
      <alignment horizontal="center"/>
    </xf>
    <xf numFmtId="0" fontId="31" fillId="2" borderId="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 wrapText="1"/>
    </xf>
    <xf numFmtId="2" fontId="31" fillId="2" borderId="0" xfId="0" applyNumberFormat="1" applyFont="1" applyFill="1" applyBorder="1" applyAlignment="1">
      <alignment horizontal="center"/>
    </xf>
    <xf numFmtId="2" fontId="31" fillId="2" borderId="0" xfId="19" applyNumberFormat="1" applyFont="1" applyFill="1" applyBorder="1"/>
    <xf numFmtId="43" fontId="31" fillId="2" borderId="0" xfId="21" applyFont="1" applyFill="1" applyBorder="1"/>
    <xf numFmtId="4" fontId="31" fillId="2" borderId="0" xfId="0" applyNumberFormat="1" applyFont="1" applyFill="1" applyBorder="1"/>
    <xf numFmtId="2" fontId="35" fillId="2" borderId="0" xfId="19" applyNumberFormat="1" applyFont="1" applyFill="1" applyBorder="1"/>
    <xf numFmtId="14" fontId="31" fillId="2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10" fontId="31" fillId="2" borderId="0" xfId="19" applyNumberFormat="1" applyFont="1" applyFill="1" applyBorder="1"/>
    <xf numFmtId="166" fontId="31" fillId="2" borderId="0" xfId="19" applyNumberFormat="1" applyFont="1" applyFill="1" applyBorder="1" applyAlignment="1"/>
    <xf numFmtId="0" fontId="35" fillId="2" borderId="0" xfId="0" applyFont="1" applyFill="1" applyBorder="1" applyAlignment="1">
      <alignment horizontal="center" wrapText="1"/>
    </xf>
    <xf numFmtId="17" fontId="35" fillId="2" borderId="0" xfId="0" applyNumberFormat="1" applyFont="1" applyFill="1" applyBorder="1"/>
    <xf numFmtId="2" fontId="35" fillId="2" borderId="0" xfId="0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 applyAlignment="1">
      <alignment horizontal="center" vertical="center"/>
    </xf>
    <xf numFmtId="2" fontId="35" fillId="2" borderId="0" xfId="21" applyNumberFormat="1" applyFont="1" applyFill="1" applyBorder="1"/>
    <xf numFmtId="2" fontId="35" fillId="2" borderId="0" xfId="0" applyNumberFormat="1" applyFont="1" applyFill="1" applyBorder="1" applyAlignment="1">
      <alignment horizontal="center"/>
    </xf>
    <xf numFmtId="17" fontId="31" fillId="2" borderId="0" xfId="0" applyNumberFormat="1" applyFont="1" applyFill="1" applyBorder="1" applyAlignment="1"/>
    <xf numFmtId="17" fontId="34" fillId="2" borderId="0" xfId="0" applyNumberFormat="1" applyFont="1" applyFill="1" applyBorder="1" applyAlignment="1">
      <alignment horizontal="center"/>
    </xf>
    <xf numFmtId="0" fontId="34" fillId="2" borderId="0" xfId="0" applyFont="1" applyFill="1" applyBorder="1" applyAlignment="1">
      <alignment horizontal="center"/>
    </xf>
    <xf numFmtId="17" fontId="47" fillId="2" borderId="0" xfId="0" applyNumberFormat="1" applyFont="1" applyFill="1" applyBorder="1" applyAlignment="1">
      <alignment horizontal="center"/>
    </xf>
    <xf numFmtId="0" fontId="47" fillId="2" borderId="0" xfId="0" applyFont="1" applyFill="1" applyBorder="1" applyAlignment="1">
      <alignment horizontal="center"/>
    </xf>
    <xf numFmtId="0" fontId="31" fillId="2" borderId="0" xfId="0" applyFont="1" applyFill="1" applyBorder="1" applyAlignment="1">
      <alignment wrapText="1"/>
    </xf>
    <xf numFmtId="2" fontId="31" fillId="2" borderId="0" xfId="0" applyNumberFormat="1" applyFont="1" applyFill="1" applyBorder="1" applyAlignment="1">
      <alignment wrapText="1"/>
    </xf>
    <xf numFmtId="167" fontId="35" fillId="2" borderId="0" xfId="0" applyNumberFormat="1" applyFont="1" applyFill="1" applyBorder="1"/>
    <xf numFmtId="167" fontId="31" fillId="2" borderId="0" xfId="0" applyNumberFormat="1" applyFont="1" applyFill="1" applyBorder="1"/>
    <xf numFmtId="9" fontId="31" fillId="2" borderId="0" xfId="19" applyNumberFormat="1" applyFont="1" applyFill="1" applyBorder="1" applyAlignment="1">
      <alignment horizontal="center"/>
    </xf>
    <xf numFmtId="0" fontId="48" fillId="2" borderId="0" xfId="0" applyFont="1" applyFill="1" applyBorder="1"/>
    <xf numFmtId="17" fontId="35" fillId="2" borderId="0" xfId="0" applyNumberFormat="1" applyFont="1" applyFill="1" applyBorder="1" applyAlignment="1">
      <alignment horizontal="left"/>
    </xf>
    <xf numFmtId="43" fontId="35" fillId="2" borderId="0" xfId="21" applyFont="1" applyFill="1" applyBorder="1" applyAlignment="1">
      <alignment horizontal="center"/>
    </xf>
    <xf numFmtId="43" fontId="31" fillId="2" borderId="0" xfId="21" applyFont="1" applyFill="1" applyBorder="1" applyAlignment="1">
      <alignment horizontal="center"/>
    </xf>
    <xf numFmtId="9" fontId="31" fillId="2" borderId="0" xfId="1" applyFont="1" applyFill="1" applyBorder="1" applyAlignment="1">
      <alignment horizontal="center"/>
    </xf>
    <xf numFmtId="0" fontId="49" fillId="2" borderId="0" xfId="0" applyFont="1" applyFill="1" applyBorder="1"/>
    <xf numFmtId="167" fontId="31" fillId="2" borderId="0" xfId="0" applyNumberFormat="1" applyFont="1" applyFill="1" applyBorder="1" applyAlignment="1"/>
    <xf numFmtId="167" fontId="35" fillId="2" borderId="0" xfId="0" applyNumberFormat="1" applyFont="1" applyFill="1" applyBorder="1" applyAlignment="1"/>
    <xf numFmtId="0" fontId="50" fillId="2" borderId="0" xfId="0" applyFont="1" applyFill="1" applyBorder="1"/>
    <xf numFmtId="167" fontId="35" fillId="2" borderId="0" xfId="21" applyNumberFormat="1" applyFont="1" applyFill="1" applyBorder="1" applyAlignment="1"/>
    <xf numFmtId="167" fontId="31" fillId="2" borderId="0" xfId="21" applyNumberFormat="1" applyFont="1" applyFill="1" applyBorder="1" applyAlignment="1"/>
    <xf numFmtId="1" fontId="31" fillId="2" borderId="0" xfId="0" applyNumberFormat="1" applyFont="1" applyFill="1" applyBorder="1" applyAlignment="1"/>
    <xf numFmtId="0" fontId="39" fillId="2" borderId="0" xfId="0" applyFont="1" applyFill="1" applyBorder="1" applyAlignment="1">
      <alignment horizontal="center"/>
    </xf>
    <xf numFmtId="166" fontId="31" fillId="2" borderId="0" xfId="2" applyNumberFormat="1" applyFont="1" applyFill="1" applyBorder="1"/>
    <xf numFmtId="43" fontId="31" fillId="2" borderId="0" xfId="0" applyNumberFormat="1" applyFont="1" applyFill="1" applyBorder="1"/>
    <xf numFmtId="0" fontId="31" fillId="2" borderId="0" xfId="2" applyNumberFormat="1" applyFont="1" applyFill="1" applyBorder="1"/>
    <xf numFmtId="17" fontId="31" fillId="2" borderId="0" xfId="2" applyNumberFormat="1" applyFont="1" applyFill="1" applyBorder="1"/>
    <xf numFmtId="171" fontId="31" fillId="2" borderId="0" xfId="21" applyNumberFormat="1" applyFont="1" applyFill="1" applyBorder="1"/>
    <xf numFmtId="0" fontId="35" fillId="2" borderId="0" xfId="0" applyFont="1" applyFill="1" applyBorder="1" applyAlignment="1">
      <alignment horizontal="left"/>
    </xf>
    <xf numFmtId="10" fontId="35" fillId="2" borderId="0" xfId="0" applyNumberFormat="1" applyFont="1" applyFill="1" applyBorder="1" applyAlignment="1">
      <alignment horizontal="center"/>
    </xf>
    <xf numFmtId="0" fontId="35" fillId="2" borderId="0" xfId="0" applyFont="1" applyFill="1" applyBorder="1" applyAlignment="1">
      <alignment vertical="top" wrapText="1"/>
    </xf>
    <xf numFmtId="0" fontId="51" fillId="2" borderId="0" xfId="0" applyFont="1" applyFill="1" applyBorder="1" applyAlignment="1">
      <alignment horizontal="left" vertical="top" readingOrder="1"/>
    </xf>
    <xf numFmtId="2" fontId="31" fillId="2" borderId="0" xfId="0" applyNumberFormat="1" applyFont="1" applyFill="1" applyBorder="1" applyAlignment="1"/>
    <xf numFmtId="2" fontId="35" fillId="2" borderId="0" xfId="21" applyNumberFormat="1" applyFont="1" applyFill="1" applyBorder="1" applyAlignment="1">
      <alignment horizontal="center"/>
    </xf>
    <xf numFmtId="17" fontId="34" fillId="2" borderId="0" xfId="0" applyNumberFormat="1" applyFont="1" applyFill="1" applyBorder="1" applyAlignment="1">
      <alignment horizontal="left"/>
    </xf>
    <xf numFmtId="0" fontId="47" fillId="2" borderId="0" xfId="0" applyFont="1" applyFill="1" applyBorder="1" applyAlignment="1">
      <alignment horizontal="left" vertical="top"/>
    </xf>
    <xf numFmtId="2" fontId="35" fillId="2" borderId="0" xfId="21" applyNumberFormat="1" applyFont="1" applyFill="1" applyBorder="1" applyAlignment="1">
      <alignment horizontal="right"/>
    </xf>
    <xf numFmtId="2" fontId="31" fillId="2" borderId="0" xfId="21" applyNumberFormat="1" applyFont="1" applyFill="1" applyBorder="1" applyAlignment="1">
      <alignment horizontal="right"/>
    </xf>
    <xf numFmtId="2" fontId="31" fillId="2" borderId="0" xfId="0" applyNumberFormat="1" applyFont="1" applyFill="1" applyBorder="1" applyAlignment="1">
      <alignment horizontal="right"/>
    </xf>
    <xf numFmtId="0" fontId="52" fillId="2" borderId="0" xfId="0" applyFont="1" applyFill="1" applyBorder="1" applyAlignment="1">
      <alignment horizontal="left"/>
    </xf>
    <xf numFmtId="2" fontId="0" fillId="0" borderId="0" xfId="16" applyNumberFormat="1" applyFont="1"/>
    <xf numFmtId="2" fontId="31" fillId="2" borderId="0" xfId="1" applyNumberFormat="1" applyFont="1" applyFill="1" applyBorder="1"/>
    <xf numFmtId="166" fontId="31" fillId="2" borderId="0" xfId="1" applyNumberFormat="1" applyFont="1" applyFill="1" applyBorder="1"/>
    <xf numFmtId="0" fontId="53" fillId="2" borderId="0" xfId="0" applyFont="1" applyFill="1" applyBorder="1"/>
    <xf numFmtId="0" fontId="54" fillId="2" borderId="0" xfId="0" applyFont="1" applyFill="1" applyBorder="1" applyAlignment="1">
      <alignment horizontal="left" readingOrder="1"/>
    </xf>
    <xf numFmtId="0" fontId="32" fillId="2" borderId="0" xfId="9" applyFont="1" applyFill="1" applyAlignment="1">
      <alignment vertical="top" wrapText="1"/>
    </xf>
    <xf numFmtId="0" fontId="31" fillId="2" borderId="0" xfId="0" applyFont="1" applyFill="1" applyAlignment="1">
      <alignment horizontal="left"/>
    </xf>
    <xf numFmtId="0" fontId="35" fillId="2" borderId="0" xfId="0" applyFont="1" applyFill="1" applyAlignment="1">
      <alignment horizontal="left"/>
    </xf>
    <xf numFmtId="166" fontId="55" fillId="2" borderId="0" xfId="12" applyNumberFormat="1" applyFont="1" applyFill="1" applyAlignment="1">
      <alignment horizontal="center" vertical="center"/>
    </xf>
    <xf numFmtId="166" fontId="56" fillId="2" borderId="0" xfId="12" applyNumberFormat="1" applyFont="1" applyFill="1" applyAlignment="1">
      <alignment horizontal="center" vertical="center"/>
    </xf>
    <xf numFmtId="17" fontId="32" fillId="2" borderId="0" xfId="12" applyNumberFormat="1" applyFont="1" applyFill="1" applyAlignment="1">
      <alignment horizontal="left"/>
    </xf>
    <xf numFmtId="17" fontId="31" fillId="2" borderId="0" xfId="0" applyNumberFormat="1" applyFont="1" applyFill="1" applyAlignment="1">
      <alignment horizontal="left"/>
    </xf>
    <xf numFmtId="166" fontId="32" fillId="2" borderId="0" xfId="12" applyNumberFormat="1" applyFont="1" applyFill="1" applyAlignment="1">
      <alignment horizontal="center" vertical="center"/>
    </xf>
    <xf numFmtId="0" fontId="32" fillId="2" borderId="0" xfId="12" applyFont="1" applyFill="1" applyAlignment="1">
      <alignment vertical="center"/>
    </xf>
    <xf numFmtId="0" fontId="32" fillId="2" borderId="0" xfId="12" applyFont="1" applyFill="1" applyAlignment="1">
      <alignment horizontal="left"/>
    </xf>
    <xf numFmtId="17" fontId="32" fillId="2" borderId="0" xfId="12" applyNumberFormat="1" applyFont="1" applyFill="1"/>
    <xf numFmtId="166" fontId="44" fillId="2" borderId="0" xfId="0" applyNumberFormat="1" applyFont="1" applyFill="1" applyAlignment="1">
      <alignment horizontal="center" vertical="center"/>
    </xf>
    <xf numFmtId="17" fontId="31" fillId="2" borderId="0" xfId="9" applyNumberFormat="1" applyFont="1" applyFill="1" applyAlignment="1">
      <alignment horizontal="left"/>
    </xf>
    <xf numFmtId="166" fontId="43" fillId="2" borderId="0" xfId="0" applyNumberFormat="1" applyFont="1" applyFill="1" applyAlignment="1">
      <alignment horizontal="center" vertical="center"/>
    </xf>
    <xf numFmtId="166" fontId="42" fillId="2" borderId="0" xfId="0" applyNumberFormat="1" applyFont="1" applyFill="1" applyAlignment="1">
      <alignment horizontal="center" vertical="center"/>
    </xf>
    <xf numFmtId="166" fontId="31" fillId="2" borderId="0" xfId="0" applyNumberFormat="1" applyFont="1" applyFill="1" applyAlignment="1">
      <alignment horizontal="center" vertical="center"/>
    </xf>
    <xf numFmtId="166" fontId="31" fillId="2" borderId="0" xfId="9" applyNumberFormat="1" applyFont="1" applyFill="1" applyAlignment="1">
      <alignment horizontal="center" vertical="center"/>
    </xf>
    <xf numFmtId="0" fontId="34" fillId="2" borderId="0" xfId="0" applyFont="1" applyFill="1" applyAlignment="1">
      <alignment horizontal="left"/>
    </xf>
    <xf numFmtId="0" fontId="32" fillId="2" borderId="0" xfId="300" applyFont="1" applyFill="1"/>
    <xf numFmtId="10" fontId="31" fillId="2" borderId="0" xfId="17" applyNumberFormat="1" applyFont="1" applyFill="1"/>
    <xf numFmtId="0" fontId="35" fillId="2" borderId="0" xfId="300" applyFont="1" applyFill="1"/>
    <xf numFmtId="0" fontId="32" fillId="2" borderId="0" xfId="300" applyFont="1" applyFill="1" applyAlignment="1">
      <alignment horizontal="left"/>
    </xf>
    <xf numFmtId="167" fontId="31" fillId="2" borderId="0" xfId="21" applyNumberFormat="1" applyFont="1" applyFill="1" applyBorder="1"/>
    <xf numFmtId="167" fontId="31" fillId="2" borderId="0" xfId="1" applyNumberFormat="1" applyFont="1" applyFill="1" applyBorder="1"/>
    <xf numFmtId="0" fontId="31" fillId="0" borderId="0" xfId="0" applyFont="1" applyAlignment="1">
      <alignment horizontal="left"/>
    </xf>
    <xf numFmtId="0" fontId="31" fillId="0" borderId="0" xfId="0" applyFont="1"/>
    <xf numFmtId="0" fontId="34" fillId="0" borderId="14" xfId="0" applyFont="1" applyBorder="1"/>
    <xf numFmtId="17" fontId="31" fillId="0" borderId="0" xfId="0" applyNumberFormat="1" applyFont="1" applyAlignment="1">
      <alignment horizontal="left"/>
    </xf>
    <xf numFmtId="166" fontId="31" fillId="0" borderId="0" xfId="0" applyNumberFormat="1" applyFont="1" applyAlignment="1">
      <alignment horizontal="center" vertical="center"/>
    </xf>
    <xf numFmtId="166" fontId="31" fillId="0" borderId="14" xfId="0" applyNumberFormat="1" applyFont="1" applyBorder="1"/>
    <xf numFmtId="0" fontId="31" fillId="0" borderId="0" xfId="0" applyFont="1" applyAlignment="1">
      <alignment vertical="center" wrapText="1"/>
    </xf>
    <xf numFmtId="166" fontId="35" fillId="0" borderId="0" xfId="0" applyNumberFormat="1" applyFont="1" applyAlignment="1">
      <alignment horizontal="center" vertical="center"/>
    </xf>
    <xf numFmtId="17" fontId="31" fillId="0" borderId="0" xfId="0" applyNumberFormat="1" applyFont="1"/>
    <xf numFmtId="10" fontId="31" fillId="0" borderId="0" xfId="19" applyNumberFormat="1" applyFont="1"/>
    <xf numFmtId="166" fontId="31" fillId="0" borderId="0" xfId="19" applyNumberFormat="1" applyFont="1"/>
    <xf numFmtId="17" fontId="31" fillId="0" borderId="0" xfId="9" applyNumberFormat="1" applyFont="1" applyAlignment="1">
      <alignment horizontal="left"/>
    </xf>
    <xf numFmtId="166" fontId="42" fillId="0" borderId="0" xfId="0" applyNumberFormat="1" applyFont="1" applyAlignment="1">
      <alignment horizontal="center" vertical="center"/>
    </xf>
    <xf numFmtId="166" fontId="31" fillId="0" borderId="0" xfId="9" applyNumberFormat="1" applyFont="1" applyAlignment="1">
      <alignment horizontal="center" vertical="center"/>
    </xf>
    <xf numFmtId="166" fontId="43" fillId="0" borderId="0" xfId="0" applyNumberFormat="1" applyFont="1" applyAlignment="1">
      <alignment horizontal="center" vertical="center"/>
    </xf>
    <xf numFmtId="166" fontId="44" fillId="0" borderId="0" xfId="0" applyNumberFormat="1" applyFont="1" applyAlignment="1">
      <alignment horizontal="center" vertical="center"/>
    </xf>
    <xf numFmtId="0" fontId="32" fillId="0" borderId="0" xfId="12" applyFont="1"/>
    <xf numFmtId="0" fontId="32" fillId="0" borderId="0" xfId="9" applyFont="1" applyAlignment="1">
      <alignment vertical="top" wrapText="1"/>
    </xf>
    <xf numFmtId="0" fontId="32" fillId="0" borderId="0" xfId="12" applyFont="1" applyAlignment="1">
      <alignment vertical="center"/>
    </xf>
    <xf numFmtId="166" fontId="32" fillId="0" borderId="0" xfId="12" applyNumberFormat="1" applyFont="1" applyAlignment="1">
      <alignment horizontal="center" vertical="center"/>
    </xf>
    <xf numFmtId="166" fontId="55" fillId="0" borderId="0" xfId="12" applyNumberFormat="1" applyFont="1" applyAlignment="1">
      <alignment horizontal="center" vertical="center"/>
    </xf>
    <xf numFmtId="166" fontId="56" fillId="0" borderId="0" xfId="12" applyNumberFormat="1" applyFont="1" applyAlignment="1">
      <alignment horizontal="center" vertical="center"/>
    </xf>
    <xf numFmtId="166" fontId="42" fillId="0" borderId="0" xfId="16" applyNumberFormat="1" applyFont="1" applyAlignment="1">
      <alignment horizontal="center"/>
    </xf>
    <xf numFmtId="166" fontId="42" fillId="2" borderId="0" xfId="16" applyNumberFormat="1" applyFont="1" applyFill="1" applyAlignment="1">
      <alignment horizontal="center"/>
    </xf>
    <xf numFmtId="166" fontId="33" fillId="2" borderId="0" xfId="16" applyNumberFormat="1" applyFont="1" applyFill="1" applyAlignment="1">
      <alignment horizontal="left"/>
    </xf>
    <xf numFmtId="17" fontId="32" fillId="0" borderId="0" xfId="12" applyNumberFormat="1" applyFont="1" applyAlignment="1">
      <alignment horizontal="left"/>
    </xf>
    <xf numFmtId="17" fontId="35" fillId="2" borderId="0" xfId="12" applyNumberFormat="1" applyFont="1" applyFill="1"/>
    <xf numFmtId="0" fontId="35" fillId="0" borderId="0" xfId="12" applyFont="1"/>
    <xf numFmtId="0" fontId="35" fillId="2" borderId="0" xfId="12" applyFont="1" applyFill="1" applyAlignment="1">
      <alignment horizontal="left"/>
    </xf>
    <xf numFmtId="0" fontId="35" fillId="2" borderId="0" xfId="9" applyFont="1" applyFill="1" applyAlignment="1">
      <alignment vertical="top" wrapText="1"/>
    </xf>
    <xf numFmtId="0" fontId="35" fillId="0" borderId="0" xfId="9" applyFont="1" applyAlignment="1">
      <alignment vertical="top" wrapText="1"/>
    </xf>
    <xf numFmtId="0" fontId="35" fillId="2" borderId="0" xfId="12" applyFont="1" applyFill="1" applyAlignment="1">
      <alignment vertical="center"/>
    </xf>
    <xf numFmtId="0" fontId="35" fillId="0" borderId="0" xfId="12" applyFont="1" applyAlignment="1">
      <alignment vertical="center"/>
    </xf>
    <xf numFmtId="17" fontId="35" fillId="2" borderId="0" xfId="12" applyNumberFormat="1" applyFont="1" applyFill="1" applyAlignment="1">
      <alignment horizontal="left"/>
    </xf>
    <xf numFmtId="166" fontId="35" fillId="2" borderId="0" xfId="12" applyNumberFormat="1" applyFont="1" applyFill="1" applyAlignment="1">
      <alignment horizontal="center" vertical="center"/>
    </xf>
    <xf numFmtId="0" fontId="35" fillId="2" borderId="0" xfId="12" applyFont="1" applyFill="1"/>
    <xf numFmtId="166" fontId="35" fillId="0" borderId="0" xfId="12" applyNumberFormat="1" applyFont="1" applyAlignment="1">
      <alignment horizontal="center" vertical="center"/>
    </xf>
    <xf numFmtId="166" fontId="42" fillId="2" borderId="0" xfId="12" applyNumberFormat="1" applyFont="1" applyFill="1" applyAlignment="1">
      <alignment horizontal="center" vertical="center"/>
    </xf>
    <xf numFmtId="166" fontId="42" fillId="0" borderId="0" xfId="12" applyNumberFormat="1" applyFont="1" applyAlignment="1">
      <alignment horizontal="center" vertical="center"/>
    </xf>
    <xf numFmtId="166" fontId="44" fillId="2" borderId="0" xfId="12" applyNumberFormat="1" applyFont="1" applyFill="1" applyAlignment="1">
      <alignment horizontal="center" vertical="center"/>
    </xf>
    <xf numFmtId="166" fontId="44" fillId="0" borderId="0" xfId="12" applyNumberFormat="1" applyFont="1" applyAlignment="1">
      <alignment horizontal="center" vertical="center"/>
    </xf>
    <xf numFmtId="17" fontId="35" fillId="0" borderId="0" xfId="12" applyNumberFormat="1" applyFont="1" applyAlignment="1">
      <alignment horizontal="left"/>
    </xf>
    <xf numFmtId="0" fontId="35" fillId="0" borderId="0" xfId="0" applyFont="1"/>
    <xf numFmtId="166" fontId="35" fillId="0" borderId="0" xfId="9" applyNumberFormat="1" applyFont="1" applyAlignment="1">
      <alignment horizontal="center" vertical="center"/>
    </xf>
    <xf numFmtId="166" fontId="35" fillId="0" borderId="0" xfId="1" applyNumberFormat="1" applyFont="1" applyAlignment="1">
      <alignment horizontal="center" vertical="center"/>
    </xf>
    <xf numFmtId="166" fontId="31" fillId="0" borderId="0" xfId="1" applyNumberFormat="1" applyFont="1" applyAlignment="1">
      <alignment horizontal="center" vertical="center"/>
    </xf>
    <xf numFmtId="2" fontId="31" fillId="0" borderId="0" xfId="0" applyNumberFormat="1" applyFont="1"/>
    <xf numFmtId="17" fontId="32" fillId="0" borderId="0" xfId="12" applyNumberFormat="1" applyFont="1"/>
    <xf numFmtId="17" fontId="31" fillId="2" borderId="0" xfId="0" applyNumberFormat="1" applyFont="1" applyFill="1"/>
    <xf numFmtId="0" fontId="39" fillId="2" borderId="0" xfId="0" applyFont="1" applyFill="1"/>
    <xf numFmtId="0" fontId="31" fillId="2" borderId="0" xfId="0" applyFont="1" applyFill="1" applyAlignment="1">
      <alignment horizontal="center"/>
    </xf>
    <xf numFmtId="9" fontId="31" fillId="2" borderId="0" xfId="0" applyNumberFormat="1" applyFont="1" applyFill="1"/>
    <xf numFmtId="166" fontId="31" fillId="2" borderId="0" xfId="0" applyNumberFormat="1" applyFont="1" applyFill="1"/>
    <xf numFmtId="43" fontId="31" fillId="2" borderId="0" xfId="21" applyFont="1" applyFill="1"/>
    <xf numFmtId="167" fontId="31" fillId="2" borderId="0" xfId="0" applyNumberFormat="1" applyFont="1" applyFill="1"/>
    <xf numFmtId="166" fontId="39" fillId="2" borderId="0" xfId="0" applyNumberFormat="1" applyFont="1" applyFill="1"/>
    <xf numFmtId="172" fontId="31" fillId="2" borderId="0" xfId="21" applyNumberFormat="1" applyFont="1" applyFill="1"/>
    <xf numFmtId="166" fontId="31" fillId="2" borderId="0" xfId="1" applyNumberFormat="1" applyFont="1" applyFill="1"/>
    <xf numFmtId="10" fontId="31" fillId="2" borderId="0" xfId="0" applyNumberFormat="1" applyFont="1" applyFill="1"/>
    <xf numFmtId="17" fontId="31" fillId="2" borderId="0" xfId="0" applyNumberFormat="1" applyFont="1" applyFill="1" applyAlignment="1">
      <alignment horizontal="center"/>
    </xf>
    <xf numFmtId="166" fontId="31" fillId="2" borderId="0" xfId="1" applyNumberFormat="1" applyFont="1" applyFill="1" applyAlignment="1">
      <alignment horizontal="center"/>
    </xf>
    <xf numFmtId="17" fontId="35" fillId="2" borderId="0" xfId="300" applyNumberFormat="1" applyFont="1" applyFill="1" applyAlignment="1">
      <alignment wrapText="1"/>
    </xf>
    <xf numFmtId="9" fontId="35" fillId="2" borderId="0" xfId="11" applyNumberFormat="1" applyFont="1" applyFill="1"/>
    <xf numFmtId="0" fontId="32" fillId="0" borderId="0" xfId="300" applyFont="1"/>
    <xf numFmtId="0" fontId="60" fillId="0" borderId="0" xfId="300" applyFont="1"/>
    <xf numFmtId="0" fontId="61" fillId="0" borderId="0" xfId="300" applyFont="1" applyAlignment="1">
      <alignment horizontal="center" vertical="center"/>
    </xf>
    <xf numFmtId="2" fontId="32" fillId="0" borderId="0" xfId="300" applyNumberFormat="1" applyFont="1"/>
    <xf numFmtId="167" fontId="32" fillId="0" borderId="0" xfId="300" applyNumberFormat="1" applyFont="1"/>
    <xf numFmtId="10" fontId="31" fillId="0" borderId="0" xfId="17" applyNumberFormat="1" applyFont="1"/>
    <xf numFmtId="0" fontId="35" fillId="0" borderId="0" xfId="300" applyFont="1"/>
    <xf numFmtId="0" fontId="63" fillId="2" borderId="0" xfId="254" applyFont="1" applyFill="1" applyAlignment="1">
      <alignment horizontal="right" vertical="center" wrapText="1"/>
    </xf>
    <xf numFmtId="0" fontId="35" fillId="2" borderId="0" xfId="254" applyFont="1" applyFill="1"/>
    <xf numFmtId="0" fontId="35" fillId="2" borderId="0" xfId="254" applyFont="1" applyFill="1" applyAlignment="1">
      <alignment horizontal="center" vertical="center" wrapText="1"/>
    </xf>
    <xf numFmtId="0" fontId="47" fillId="0" borderId="0" xfId="300" applyFont="1"/>
    <xf numFmtId="17" fontId="35" fillId="2" borderId="0" xfId="254" applyNumberFormat="1" applyFont="1" applyFill="1" applyAlignment="1">
      <alignment horizontal="right"/>
    </xf>
    <xf numFmtId="17" fontId="35" fillId="2" borderId="0" xfId="254" applyNumberFormat="1" applyFont="1" applyFill="1" applyAlignment="1">
      <alignment horizontal="center"/>
    </xf>
    <xf numFmtId="0" fontId="34" fillId="2" borderId="0" xfId="0" applyFont="1" applyFill="1" applyAlignment="1">
      <alignment horizontal="left" vertical="center"/>
    </xf>
    <xf numFmtId="2" fontId="35" fillId="0" borderId="0" xfId="300" applyNumberFormat="1" applyFont="1"/>
    <xf numFmtId="2" fontId="35" fillId="0" borderId="0" xfId="1" applyNumberFormat="1" applyFont="1"/>
    <xf numFmtId="167" fontId="35" fillId="2" borderId="0" xfId="254" applyNumberFormat="1" applyFont="1" applyFill="1" applyAlignment="1">
      <alignment horizontal="center"/>
    </xf>
    <xf numFmtId="0" fontId="47" fillId="2" borderId="0" xfId="254" applyFont="1" applyFill="1"/>
    <xf numFmtId="0" fontId="35" fillId="2" borderId="0" xfId="254" applyFont="1" applyFill="1" applyAlignment="1">
      <alignment horizontal="right"/>
    </xf>
    <xf numFmtId="2" fontId="35" fillId="2" borderId="0" xfId="254" applyNumberFormat="1" applyFont="1" applyFill="1"/>
    <xf numFmtId="2" fontId="35" fillId="2" borderId="0" xfId="254" applyNumberFormat="1" applyFont="1" applyFill="1" applyAlignment="1">
      <alignment horizontal="center"/>
    </xf>
    <xf numFmtId="0" fontId="64" fillId="2" borderId="0" xfId="0" applyFont="1" applyFill="1"/>
    <xf numFmtId="10" fontId="31" fillId="0" borderId="0" xfId="1" applyNumberFormat="1" applyFont="1"/>
    <xf numFmtId="0" fontId="47" fillId="2" borderId="0" xfId="300" applyFont="1" applyFill="1"/>
    <xf numFmtId="0" fontId="35" fillId="2" borderId="15" xfId="300" applyFont="1" applyFill="1" applyBorder="1"/>
    <xf numFmtId="0" fontId="35" fillId="2" borderId="0" xfId="7" applyFont="1" applyFill="1"/>
    <xf numFmtId="10" fontId="35" fillId="0" borderId="0" xfId="7" applyNumberFormat="1" applyFont="1"/>
    <xf numFmtId="10" fontId="35" fillId="2" borderId="0" xfId="7" applyNumberFormat="1" applyFont="1" applyFill="1"/>
    <xf numFmtId="0" fontId="34" fillId="0" borderId="0" xfId="0" applyFont="1"/>
    <xf numFmtId="9" fontId="34" fillId="2" borderId="0" xfId="19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left" vertic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wrapText="1"/>
    </xf>
    <xf numFmtId="2" fontId="31" fillId="2" borderId="0" xfId="1" applyNumberFormat="1" applyFont="1" applyFill="1" applyAlignment="1">
      <alignment horizontal="center"/>
    </xf>
    <xf numFmtId="167" fontId="31" fillId="2" borderId="0" xfId="0" applyNumberFormat="1" applyFont="1" applyFill="1" applyAlignment="1">
      <alignment horizontal="center"/>
    </xf>
    <xf numFmtId="0" fontId="61" fillId="2" borderId="0" xfId="0" applyFont="1" applyFill="1" applyAlignment="1">
      <alignment vertical="center" wrapText="1"/>
    </xf>
    <xf numFmtId="0" fontId="31" fillId="2" borderId="23" xfId="0" applyFont="1" applyFill="1" applyBorder="1"/>
    <xf numFmtId="17" fontId="34" fillId="2" borderId="1" xfId="0" applyNumberFormat="1" applyFont="1" applyFill="1" applyBorder="1" applyAlignment="1">
      <alignment horizontal="center"/>
    </xf>
    <xf numFmtId="0" fontId="34" fillId="2" borderId="1" xfId="0" applyFont="1" applyFill="1" applyBorder="1" applyAlignment="1">
      <alignment horizontal="center"/>
    </xf>
    <xf numFmtId="0" fontId="34" fillId="2" borderId="4" xfId="0" applyFont="1" applyFill="1" applyBorder="1" applyAlignment="1">
      <alignment horizontal="center"/>
    </xf>
    <xf numFmtId="0" fontId="31" fillId="2" borderId="19" xfId="0" applyFont="1" applyFill="1" applyBorder="1" applyAlignment="1">
      <alignment wrapText="1"/>
    </xf>
    <xf numFmtId="167" fontId="35" fillId="2" borderId="0" xfId="0" applyNumberFormat="1" applyFont="1" applyFill="1" applyAlignment="1">
      <alignment horizontal="center"/>
    </xf>
    <xf numFmtId="167" fontId="35" fillId="2" borderId="3" xfId="0" applyNumberFormat="1" applyFont="1" applyFill="1" applyBorder="1" applyAlignment="1">
      <alignment horizontal="center"/>
    </xf>
    <xf numFmtId="167" fontId="35" fillId="2" borderId="22" xfId="0" applyNumberFormat="1" applyFont="1" applyFill="1" applyBorder="1" applyAlignment="1">
      <alignment horizontal="center"/>
    </xf>
    <xf numFmtId="167" fontId="35" fillId="2" borderId="15" xfId="0" applyNumberFormat="1" applyFont="1" applyFill="1" applyBorder="1" applyAlignment="1">
      <alignment horizontal="center"/>
    </xf>
    <xf numFmtId="0" fontId="31" fillId="2" borderId="17" xfId="0" applyFont="1" applyFill="1" applyBorder="1" applyAlignment="1">
      <alignment wrapText="1"/>
    </xf>
    <xf numFmtId="167" fontId="35" fillId="2" borderId="18" xfId="0" applyNumberFormat="1" applyFont="1" applyFill="1" applyBorder="1" applyAlignment="1">
      <alignment horizontal="center"/>
    </xf>
    <xf numFmtId="167" fontId="35" fillId="2" borderId="2" xfId="0" applyNumberFormat="1" applyFont="1" applyFill="1" applyBorder="1" applyAlignment="1">
      <alignment horizontal="center"/>
    </xf>
    <xf numFmtId="167" fontId="35" fillId="2" borderId="24" xfId="0" applyNumberFormat="1" applyFont="1" applyFill="1" applyBorder="1" applyAlignment="1">
      <alignment horizontal="center"/>
    </xf>
    <xf numFmtId="167" fontId="35" fillId="2" borderId="14" xfId="0" applyNumberFormat="1" applyFont="1" applyFill="1" applyBorder="1" applyAlignment="1">
      <alignment horizontal="center"/>
    </xf>
    <xf numFmtId="0" fontId="31" fillId="2" borderId="17" xfId="0" applyFont="1" applyFill="1" applyBorder="1"/>
    <xf numFmtId="167" fontId="31" fillId="2" borderId="0" xfId="21" applyNumberFormat="1" applyFont="1" applyFill="1"/>
    <xf numFmtId="0" fontId="31" fillId="2" borderId="19" xfId="0" applyFont="1" applyFill="1" applyBorder="1"/>
    <xf numFmtId="0" fontId="31" fillId="2" borderId="3" xfId="0" applyFont="1" applyFill="1" applyBorder="1"/>
    <xf numFmtId="167" fontId="35" fillId="2" borderId="20" xfId="0" applyNumberFormat="1" applyFont="1" applyFill="1" applyBorder="1" applyAlignment="1">
      <alignment horizontal="center"/>
    </xf>
    <xf numFmtId="17" fontId="34" fillId="2" borderId="23" xfId="0" applyNumberFormat="1" applyFont="1" applyFill="1" applyBorder="1" applyAlignment="1">
      <alignment horizontal="center"/>
    </xf>
    <xf numFmtId="0" fontId="31" fillId="2" borderId="14" xfId="0" applyFont="1" applyFill="1" applyBorder="1" applyAlignment="1">
      <alignment wrapText="1"/>
    </xf>
    <xf numFmtId="0" fontId="31" fillId="2" borderId="18" xfId="0" applyFont="1" applyFill="1" applyBorder="1" applyAlignment="1">
      <alignment wrapText="1"/>
    </xf>
    <xf numFmtId="167" fontId="35" fillId="2" borderId="17" xfId="0" applyNumberFormat="1" applyFont="1" applyFill="1" applyBorder="1" applyAlignment="1">
      <alignment horizontal="center"/>
    </xf>
    <xf numFmtId="0" fontId="31" fillId="2" borderId="18" xfId="0" applyFont="1" applyFill="1" applyBorder="1"/>
    <xf numFmtId="0" fontId="39" fillId="2" borderId="16" xfId="0" applyFont="1" applyFill="1" applyBorder="1" applyAlignment="1">
      <alignment horizontal="center"/>
    </xf>
    <xf numFmtId="0" fontId="35" fillId="0" borderId="0" xfId="0" applyFont="1" applyAlignment="1">
      <alignment wrapText="1"/>
    </xf>
    <xf numFmtId="0" fontId="51" fillId="2" borderId="0" xfId="0" applyFont="1" applyFill="1" applyAlignment="1">
      <alignment vertical="center"/>
    </xf>
    <xf numFmtId="0" fontId="31" fillId="0" borderId="0" xfId="0" applyFont="1" applyAlignment="1">
      <alignment wrapText="1"/>
    </xf>
    <xf numFmtId="0" fontId="35" fillId="2" borderId="0" xfId="0" applyFont="1" applyFill="1" applyBorder="1" applyAlignment="1">
      <alignment horizontal="left" vertical="top"/>
    </xf>
    <xf numFmtId="167" fontId="35" fillId="2" borderId="19" xfId="0" applyNumberFormat="1" applyFont="1" applyFill="1" applyBorder="1" applyAlignment="1">
      <alignment horizontal="center"/>
    </xf>
    <xf numFmtId="167" fontId="35" fillId="2" borderId="0" xfId="1" applyNumberFormat="1" applyFont="1" applyFill="1"/>
    <xf numFmtId="167" fontId="35" fillId="0" borderId="0" xfId="300" applyNumberFormat="1" applyFont="1"/>
    <xf numFmtId="167" fontId="31" fillId="0" borderId="0" xfId="0" applyNumberFormat="1" applyFont="1"/>
    <xf numFmtId="167" fontId="32" fillId="0" borderId="0" xfId="1" applyNumberFormat="1" applyFont="1" applyBorder="1"/>
    <xf numFmtId="0" fontId="47" fillId="2" borderId="0" xfId="0" applyFont="1" applyFill="1" applyBorder="1" applyAlignment="1">
      <alignment vertical="top" wrapText="1"/>
    </xf>
    <xf numFmtId="0" fontId="31" fillId="2" borderId="0" xfId="0" applyFont="1" applyFill="1" applyAlignment="1">
      <alignment wrapText="1"/>
    </xf>
    <xf numFmtId="2" fontId="0" fillId="0" borderId="0" xfId="0" applyNumberFormat="1" applyAlignment="1">
      <alignment horizontal="right"/>
    </xf>
    <xf numFmtId="0" fontId="62" fillId="0" borderId="0" xfId="0" applyFont="1"/>
    <xf numFmtId="17" fontId="61" fillId="0" borderId="0" xfId="300" applyNumberFormat="1" applyFont="1" applyAlignment="1">
      <alignment horizontal="center" vertical="center"/>
    </xf>
    <xf numFmtId="0" fontId="61" fillId="0" borderId="0" xfId="300" applyFont="1"/>
    <xf numFmtId="0" fontId="8" fillId="0" borderId="0" xfId="0" applyFont="1"/>
    <xf numFmtId="2" fontId="8" fillId="0" borderId="23" xfId="0" applyNumberFormat="1" applyFont="1" applyBorder="1" applyAlignment="1">
      <alignment horizontal="center"/>
    </xf>
    <xf numFmtId="0" fontId="8" fillId="0" borderId="23" xfId="0" applyFont="1" applyBorder="1"/>
    <xf numFmtId="0" fontId="57" fillId="0" borderId="0" xfId="0" applyFont="1" applyAlignment="1">
      <alignment horizontal="center" vertical="center"/>
    </xf>
    <xf numFmtId="0" fontId="8" fillId="0" borderId="0" xfId="0" applyFont="1" applyAlignment="1">
      <alignment wrapText="1"/>
    </xf>
    <xf numFmtId="17" fontId="8" fillId="0" borderId="2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8" fillId="0" borderId="0" xfId="0" applyFont="1" applyAlignment="1">
      <alignment vertical="center" wrapText="1"/>
    </xf>
    <xf numFmtId="0" fontId="58" fillId="0" borderId="0" xfId="0" applyFont="1" applyAlignment="1">
      <alignment vertical="center"/>
    </xf>
    <xf numFmtId="0" fontId="35" fillId="2" borderId="0" xfId="9" applyFont="1" applyFill="1" applyAlignment="1">
      <alignment horizontal="center" vertical="top" wrapText="1"/>
    </xf>
    <xf numFmtId="166" fontId="33" fillId="2" borderId="0" xfId="0" applyNumberFormat="1" applyFont="1" applyFill="1" applyAlignment="1">
      <alignment horizontal="center" vertical="center"/>
    </xf>
    <xf numFmtId="17" fontId="33" fillId="2" borderId="0" xfId="12" applyNumberFormat="1" applyFont="1" applyFill="1" applyAlignment="1">
      <alignment horizontal="left"/>
    </xf>
    <xf numFmtId="0" fontId="31" fillId="2" borderId="0" xfId="0" applyFont="1" applyFill="1" applyAlignment="1">
      <alignment vertical="center" wrapText="1"/>
    </xf>
    <xf numFmtId="166" fontId="35" fillId="2" borderId="0" xfId="0" applyNumberFormat="1" applyFont="1" applyFill="1" applyAlignment="1">
      <alignment horizontal="center" vertical="center"/>
    </xf>
    <xf numFmtId="166" fontId="35" fillId="2" borderId="0" xfId="9" applyNumberFormat="1" applyFont="1" applyFill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47" fillId="2" borderId="0" xfId="0" applyFont="1" applyFill="1"/>
    <xf numFmtId="9" fontId="34" fillId="2" borderId="0" xfId="19" applyFont="1" applyFill="1" applyBorder="1" applyAlignment="1">
      <alignment horizontal="center"/>
    </xf>
    <xf numFmtId="0" fontId="35" fillId="2" borderId="0" xfId="0" applyFont="1" applyFill="1" applyAlignment="1">
      <alignment vertical="center" wrapText="1"/>
    </xf>
    <xf numFmtId="166" fontId="35" fillId="26" borderId="0" xfId="267" applyNumberFormat="1" applyFont="1" applyFill="1" applyAlignment="1">
      <alignment horizontal="center" vertical="center"/>
    </xf>
    <xf numFmtId="167" fontId="35" fillId="2" borderId="20" xfId="1" applyNumberFormat="1" applyFont="1" applyFill="1" applyBorder="1" applyAlignment="1">
      <alignment horizontal="center"/>
    </xf>
    <xf numFmtId="167" fontId="35" fillId="2" borderId="21" xfId="1" applyNumberFormat="1" applyFont="1" applyFill="1" applyBorder="1" applyAlignment="1">
      <alignment horizontal="center"/>
    </xf>
    <xf numFmtId="167" fontId="35" fillId="2" borderId="14" xfId="1" applyNumberFormat="1" applyFont="1" applyFill="1" applyBorder="1" applyAlignment="1">
      <alignment horizontal="center"/>
    </xf>
    <xf numFmtId="167" fontId="35" fillId="2" borderId="19" xfId="1" applyNumberFormat="1" applyFont="1" applyFill="1" applyBorder="1" applyAlignment="1">
      <alignment horizontal="center"/>
    </xf>
    <xf numFmtId="167" fontId="35" fillId="2" borderId="0" xfId="254" applyNumberFormat="1" applyFont="1" applyFill="1"/>
    <xf numFmtId="167" fontId="35" fillId="2" borderId="0" xfId="0" applyNumberFormat="1" applyFont="1" applyFill="1" applyBorder="1" applyAlignment="1">
      <alignment horizontal="center"/>
    </xf>
    <xf numFmtId="0" fontId="34" fillId="2" borderId="23" xfId="0" applyFont="1" applyFill="1" applyBorder="1" applyAlignment="1">
      <alignment horizontal="center"/>
    </xf>
    <xf numFmtId="167" fontId="35" fillId="2" borderId="0" xfId="1" applyNumberFormat="1" applyFont="1" applyFill="1" applyBorder="1" applyAlignment="1">
      <alignment horizontal="center"/>
    </xf>
    <xf numFmtId="17" fontId="35" fillId="27" borderId="0" xfId="0" applyNumberFormat="1" applyFont="1" applyFill="1" applyBorder="1"/>
    <xf numFmtId="2" fontId="35" fillId="27" borderId="0" xfId="0" applyNumberFormat="1" applyFont="1" applyFill="1" applyBorder="1" applyAlignment="1">
      <alignment horizontal="center"/>
    </xf>
    <xf numFmtId="2" fontId="35" fillId="27" borderId="0" xfId="21" applyNumberFormat="1" applyFont="1" applyFill="1" applyBorder="1" applyAlignment="1">
      <alignment horizontal="center"/>
    </xf>
    <xf numFmtId="2" fontId="31" fillId="27" borderId="0" xfId="0" applyNumberFormat="1" applyFont="1" applyFill="1" applyBorder="1"/>
    <xf numFmtId="0" fontId="31" fillId="2" borderId="0" xfId="0" applyFont="1" applyFill="1" applyBorder="1" applyAlignment="1">
      <alignment horizontal="center"/>
    </xf>
    <xf numFmtId="0" fontId="47" fillId="2" borderId="0" xfId="0" applyFont="1" applyFill="1" applyBorder="1" applyAlignment="1">
      <alignment vertical="top" wrapText="1"/>
    </xf>
    <xf numFmtId="0" fontId="31" fillId="2" borderId="0" xfId="0" applyFont="1" applyFill="1" applyAlignment="1">
      <alignment horizontal="center"/>
    </xf>
    <xf numFmtId="0" fontId="35" fillId="2" borderId="0" xfId="9" applyFont="1" applyFill="1" applyAlignment="1">
      <alignment horizontal="center" vertical="top" wrapText="1"/>
    </xf>
    <xf numFmtId="0" fontId="31" fillId="0" borderId="0" xfId="0" applyFont="1" applyAlignment="1">
      <alignment horizontal="center"/>
    </xf>
    <xf numFmtId="0" fontId="35" fillId="0" borderId="0" xfId="0" applyFont="1" applyAlignment="1">
      <alignment horizontal="left" vertical="center" wrapText="1"/>
    </xf>
    <xf numFmtId="0" fontId="34" fillId="0" borderId="0" xfId="0" applyFont="1" applyAlignment="1">
      <alignment horizontal="center"/>
    </xf>
    <xf numFmtId="0" fontId="32" fillId="2" borderId="0" xfId="9" applyFont="1" applyFill="1" applyAlignment="1">
      <alignment horizontal="center" vertical="top" wrapText="1"/>
    </xf>
    <xf numFmtId="0" fontId="32" fillId="0" borderId="0" xfId="0" applyFont="1" applyAlignment="1">
      <alignment horizontal="left" vertical="center" wrapText="1"/>
    </xf>
    <xf numFmtId="0" fontId="59" fillId="0" borderId="0" xfId="0" applyFont="1" applyAlignment="1">
      <alignment horizontal="center"/>
    </xf>
    <xf numFmtId="17" fontId="47" fillId="2" borderId="16" xfId="300" applyNumberFormat="1" applyFont="1" applyFill="1" applyBorder="1" applyAlignment="1">
      <alignment horizontal="center"/>
    </xf>
    <xf numFmtId="0" fontId="31" fillId="2" borderId="0" xfId="0" applyFont="1" applyFill="1" applyAlignment="1">
      <alignment wrapText="1"/>
    </xf>
    <xf numFmtId="9" fontId="31" fillId="2" borderId="0" xfId="0" applyNumberFormat="1" applyFont="1" applyFill="1" applyAlignment="1">
      <alignment wrapText="1"/>
    </xf>
    <xf numFmtId="17" fontId="61" fillId="2" borderId="0" xfId="300" applyNumberFormat="1" applyFont="1" applyFill="1" applyAlignment="1">
      <alignment horizontal="center"/>
    </xf>
    <xf numFmtId="0" fontId="34" fillId="2" borderId="21" xfId="0" applyFont="1" applyFill="1" applyBorder="1" applyAlignment="1">
      <alignment horizontal="center" vertical="center"/>
    </xf>
    <xf numFmtId="0" fontId="34" fillId="2" borderId="19" xfId="0" applyFont="1" applyFill="1" applyBorder="1" applyAlignment="1">
      <alignment horizontal="center" vertical="center"/>
    </xf>
    <xf numFmtId="0" fontId="34" fillId="2" borderId="17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57" fillId="0" borderId="23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textRotation="90"/>
    </xf>
    <xf numFmtId="0" fontId="13" fillId="0" borderId="2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17" fontId="8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2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11" xfId="301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20"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color theme="4" tint="0.79998168889431442"/>
      </font>
      <fill>
        <patternFill>
          <bgColor theme="4" tint="0.79998168889431442"/>
        </patternFill>
      </fill>
    </dxf>
    <dxf>
      <font>
        <color theme="0"/>
      </font>
      <numFmt numFmtId="0" formatCode="General"/>
      <fill>
        <patternFill>
          <bgColor theme="0"/>
        </patternFill>
      </fill>
    </dxf>
    <dxf>
      <font>
        <color theme="3" tint="0.79998168889431442"/>
      </font>
      <fill>
        <patternFill>
          <bgColor rgb="FFD6DCE4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9"/>
      <tableStyleElement type="headerRow" dxfId="18"/>
    </tableStyle>
  </tableStyles>
  <colors>
    <mruColors>
      <color rgb="FF9E0000"/>
      <color rgb="FFEAC000"/>
      <color rgb="FFEAB200"/>
      <color rgb="FFD6DCE4"/>
      <color rgb="FF7F7F7F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3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3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3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3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6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3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208959375"/>
          <c:w val="0.82069989784988107"/>
          <c:h val="0.68729513888888893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'G1'!$B$9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'G1'!$B$10:$B$200</c:f>
              <c:numCache>
                <c:formatCode>0.00</c:formatCode>
                <c:ptCount val="191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  <c:pt idx="39">
                  <c:v>9.2138961959512766</c:v>
                </c:pt>
                <c:pt idx="40">
                  <c:v>10.496330693729238</c:v>
                </c:pt>
                <c:pt idx="41">
                  <c:v>11.8430628965086</c:v>
                </c:pt>
                <c:pt idx="42">
                  <c:v>14.2618935841097</c:v>
                </c:pt>
                <c:pt idx="43">
                  <c:v>15.740121888861847</c:v>
                </c:pt>
                <c:pt idx="44">
                  <c:v>15.886488323182157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249602896"/>
        <c:axId val="249602336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5"/>
              <c:layout>
                <c:manualLayout>
                  <c:x val="0"/>
                  <c:y val="-3.52777777777778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F15B-492E-BF22-58DF8055D576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'G1'!$C$10:$C$200</c:f>
              <c:numCache>
                <c:formatCode>0.00</c:formatCode>
                <c:ptCount val="191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23.963165267824436</c:v>
                </c:pt>
                <c:pt idx="40">
                  <c:v>-4.0267225639364215</c:v>
                </c:pt>
                <c:pt idx="41">
                  <c:v>23.516316737439325</c:v>
                </c:pt>
                <c:pt idx="42">
                  <c:v>49.509393378451342</c:v>
                </c:pt>
                <c:pt idx="43">
                  <c:v>49.505825131927153</c:v>
                </c:pt>
                <c:pt idx="44">
                  <c:v>-7.5763579194124242</c:v>
                </c:pt>
                <c:pt idx="45">
                  <c:v>-41.630175251046694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9609232"/>
        <c:axId val="249609792"/>
      </c:lineChart>
      <c:dateAx>
        <c:axId val="249609232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4960979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249609792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84126984127E-2"/>
              <c:y val="3.9395833333333331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9609232"/>
        <c:crosses val="autoZero"/>
        <c:crossBetween val="between"/>
      </c:valAx>
      <c:valAx>
        <c:axId val="249602336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9602896"/>
        <c:crosses val="max"/>
        <c:crossBetween val="between"/>
      </c:valAx>
      <c:dateAx>
        <c:axId val="249602896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49602336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7320742176491624"/>
          <c:w val="0.87318461883033904"/>
          <c:h val="0.56261791295433972"/>
        </c:manualLayout>
      </c:layout>
      <c:lineChart>
        <c:grouping val="standard"/>
        <c:varyColors val="0"/>
        <c:ser>
          <c:idx val="0"/>
          <c:order val="0"/>
          <c:tx>
            <c:strRef>
              <c:f>'G3'!$J$9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'G3'!$J$10:$J$200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-75</c:v>
                </c:pt>
                <c:pt idx="36">
                  <c:v>-75</c:v>
                </c:pt>
                <c:pt idx="37">
                  <c:v>0</c:v>
                </c:pt>
                <c:pt idx="38">
                  <c:v>0</c:v>
                </c:pt>
                <c:pt idx="39">
                  <c:v>60</c:v>
                </c:pt>
                <c:pt idx="40">
                  <c:v>40</c:v>
                </c:pt>
                <c:pt idx="41">
                  <c:v>40</c:v>
                </c:pt>
                <c:pt idx="42">
                  <c:v>-25</c:v>
                </c:pt>
                <c:pt idx="43">
                  <c:v>-100</c:v>
                </c:pt>
                <c:pt idx="44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'G3'!$K$9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'G3'!$K$10:$K$200</c:f>
              <c:numCache>
                <c:formatCode>0.00</c:formatCode>
                <c:ptCount val="191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-50</c:v>
                </c:pt>
                <c:pt idx="35">
                  <c:v>-50</c:v>
                </c:pt>
                <c:pt idx="36">
                  <c:v>-75</c:v>
                </c:pt>
                <c:pt idx="37">
                  <c:v>0</c:v>
                </c:pt>
                <c:pt idx="38">
                  <c:v>-25</c:v>
                </c:pt>
                <c:pt idx="39">
                  <c:v>40</c:v>
                </c:pt>
                <c:pt idx="40">
                  <c:v>20</c:v>
                </c:pt>
                <c:pt idx="41">
                  <c:v>40</c:v>
                </c:pt>
                <c:pt idx="42">
                  <c:v>-25</c:v>
                </c:pt>
                <c:pt idx="43">
                  <c:v>0</c:v>
                </c:pt>
                <c:pt idx="44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'G3'!$L$9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'G3'!$L$10:$L$200</c:f>
              <c:numCache>
                <c:formatCode>0.00</c:formatCode>
                <c:ptCount val="191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>
                  <c:v>-33.333333333333329</c:v>
                </c:pt>
                <c:pt idx="34">
                  <c:v>-50</c:v>
                </c:pt>
                <c:pt idx="35">
                  <c:v>-50</c:v>
                </c:pt>
                <c:pt idx="36">
                  <c:v>-50</c:v>
                </c:pt>
                <c:pt idx="37">
                  <c:v>0</c:v>
                </c:pt>
                <c:pt idx="38">
                  <c:v>-25</c:v>
                </c:pt>
                <c:pt idx="39">
                  <c:v>20</c:v>
                </c:pt>
                <c:pt idx="40">
                  <c:v>0</c:v>
                </c:pt>
                <c:pt idx="41">
                  <c:v>-20</c:v>
                </c:pt>
                <c:pt idx="42">
                  <c:v>-50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'G3'!$M$9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'G3'!$M$10:$M$200</c:f>
              <c:numCache>
                <c:formatCode>0.00</c:formatCode>
                <c:ptCount val="191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>
                  <c:v>-100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-50</c:v>
                </c:pt>
                <c:pt idx="39">
                  <c:v>-20</c:v>
                </c:pt>
                <c:pt idx="40">
                  <c:v>-60</c:v>
                </c:pt>
                <c:pt idx="41">
                  <c:v>-80</c:v>
                </c:pt>
                <c:pt idx="42">
                  <c:v>-50</c:v>
                </c:pt>
                <c:pt idx="43">
                  <c:v>0</c:v>
                </c:pt>
                <c:pt idx="44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8424208"/>
        <c:axId val="178424768"/>
      </c:lineChart>
      <c:dateAx>
        <c:axId val="178424208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1784247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784247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178424208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'G4'!$F$8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'G4'!$F$9:$F$12</c:f>
              <c:numCache>
                <c:formatCode>_(* #,##0.00_);_(* \(#,##0.00\);_(* "-"??_);_(@_)</c:formatCode>
                <c:ptCount val="4"/>
                <c:pt idx="0">
                  <c:v>-20</c:v>
                </c:pt>
                <c:pt idx="1">
                  <c:v>-46.6666666666667</c:v>
                </c:pt>
                <c:pt idx="2">
                  <c:v>6.6666666666666696</c:v>
                </c:pt>
                <c:pt idx="3">
                  <c:v>26.6666666666667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91A-4E8D-A5E1-3C80BFE12685}"/>
            </c:ext>
          </c:extLst>
        </c:ser>
        <c:ser>
          <c:idx val="0"/>
          <c:order val="1"/>
          <c:tx>
            <c:strRef>
              <c:f>'G4'!$G$8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'G4'!$G$9:$G$12</c:f>
              <c:numCache>
                <c:formatCode>_(* #,##0.00_);_(* \(#,##0.00\);_(* "-"??_);_(@_)</c:formatCode>
                <c:ptCount val="4"/>
                <c:pt idx="0">
                  <c:v>-57.142857142857096</c:v>
                </c:pt>
                <c:pt idx="1">
                  <c:v>-14.285714285714299</c:v>
                </c:pt>
                <c:pt idx="2">
                  <c:v>28.571428571428598</c:v>
                </c:pt>
                <c:pt idx="3">
                  <c:v>14.285714285714299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91A-4E8D-A5E1-3C80BFE12685}"/>
            </c:ext>
          </c:extLst>
        </c:ser>
        <c:ser>
          <c:idx val="1"/>
          <c:order val="2"/>
          <c:tx>
            <c:strRef>
              <c:f>'G4'!$H$8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'G4'!$H$9:$H$12</c:f>
              <c:numCache>
                <c:formatCode>_(* #,##0.00_);_(* \(#,##0.00\);_(* "-"??_);_(@_)</c:formatCode>
                <c:ptCount val="4"/>
                <c:pt idx="0">
                  <c:v>-100</c:v>
                </c:pt>
                <c:pt idx="1">
                  <c:v>50</c:v>
                </c:pt>
                <c:pt idx="2">
                  <c:v>100</c:v>
                </c:pt>
                <c:pt idx="3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91A-4E8D-A5E1-3C80BFE126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576255600"/>
        <c:axId val="497738096"/>
      </c:barChart>
      <c:catAx>
        <c:axId val="576255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497738096"/>
        <c:crosses val="autoZero"/>
        <c:auto val="1"/>
        <c:lblAlgn val="ctr"/>
        <c:lblOffset val="100"/>
        <c:noMultiLvlLbl val="0"/>
      </c:catAx>
      <c:valAx>
        <c:axId val="4977380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7625560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'G4'!$B$8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546-433D-9751-D2B8E55C36BA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B546-433D-9751-D2B8E55C36B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B546-433D-9751-D2B8E55C36BA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'G4'!$B$9:$B$12</c:f>
              <c:numCache>
                <c:formatCode>_(* #,##0.00_);_(* \(#,##0.00\);_(* "-"??_);_(@_)</c:formatCode>
                <c:ptCount val="4"/>
                <c:pt idx="0">
                  <c:v>-10</c:v>
                </c:pt>
                <c:pt idx="1">
                  <c:v>-30</c:v>
                </c:pt>
                <c:pt idx="2">
                  <c:v>40</c:v>
                </c:pt>
                <c:pt idx="3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B546-433D-9751-D2B8E55C36BA}"/>
            </c:ext>
          </c:extLst>
        </c:ser>
        <c:ser>
          <c:idx val="1"/>
          <c:order val="1"/>
          <c:tx>
            <c:strRef>
              <c:f>'G4'!$C$8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B546-433D-9751-D2B8E55C36BA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B546-433D-9751-D2B8E55C36BA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'G4'!$C$9:$C$12</c:f>
              <c:numCache>
                <c:formatCode>_(* #,##0.00_);_(* \(#,##0.00\);_(* "-"??_);_(@_)</c:formatCode>
                <c:ptCount val="4"/>
                <c:pt idx="0">
                  <c:v>-70</c:v>
                </c:pt>
                <c:pt idx="1">
                  <c:v>-60</c:v>
                </c:pt>
                <c:pt idx="2">
                  <c:v>-30</c:v>
                </c:pt>
                <c:pt idx="3">
                  <c:v>10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B546-433D-9751-D2B8E55C36BA}"/>
            </c:ext>
          </c:extLst>
        </c:ser>
        <c:ser>
          <c:idx val="2"/>
          <c:order val="2"/>
          <c:tx>
            <c:strRef>
              <c:f>'G4'!$D$8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B546-433D-9751-D2B8E55C36BA}"/>
                </c:ext>
                <c:ext xmlns:c15="http://schemas.microsoft.com/office/drawing/2012/chart" uri="{CE6537A1-D6FC-4f65-9D91-7224C49458BB}"/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anchorCtr="0"/>
              <a:lstStyle/>
              <a:p>
                <a:pPr algn="ctr">
                  <a:defRPr lang="es-CO" sz="1000" b="1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'G4'!$A$9:$A$12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'G4'!$D$9:$D$12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-50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9-B546-433D-9751-D2B8E55C36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40024992"/>
        <c:axId val="40025552"/>
      </c:barChart>
      <c:catAx>
        <c:axId val="40024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40025552"/>
        <c:crosses val="autoZero"/>
        <c:auto val="1"/>
        <c:lblAlgn val="ctr"/>
        <c:lblOffset val="100"/>
        <c:noMultiLvlLbl val="0"/>
      </c:catAx>
      <c:valAx>
        <c:axId val="40025552"/>
        <c:scaling>
          <c:orientation val="minMax"/>
          <c:max val="120"/>
          <c:min val="-12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40024992"/>
        <c:crosses val="autoZero"/>
        <c:crossBetween val="between"/>
        <c:majorUnit val="4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100373990160016"/>
        </c:manualLayout>
      </c:layout>
      <c:lineChart>
        <c:grouping val="standard"/>
        <c:varyColors val="0"/>
        <c:ser>
          <c:idx val="2"/>
          <c:order val="0"/>
          <c:tx>
            <c:strRef>
              <c:f>'G5'!$AM$7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'G5'!$AM$10:$AM$199</c:f>
              <c:numCache>
                <c:formatCode>General</c:formatCode>
                <c:ptCount val="190"/>
                <c:pt idx="0" formatCode="0.0">
                  <c:v>32.38095238095238</c:v>
                </c:pt>
                <c:pt idx="2" formatCode="0.0">
                  <c:v>21.904761904761905</c:v>
                </c:pt>
                <c:pt idx="3" formatCode="0.0">
                  <c:v>18.293650793650794</c:v>
                </c:pt>
                <c:pt idx="4" formatCode="0.0">
                  <c:v>24.444444444444443</c:v>
                </c:pt>
                <c:pt idx="5" formatCode="0.0">
                  <c:v>21.904761904761905</c:v>
                </c:pt>
                <c:pt idx="6" formatCode="0.0">
                  <c:v>26.666666666666668</c:v>
                </c:pt>
                <c:pt idx="7" formatCode="0.0">
                  <c:v>28.571428571428569</c:v>
                </c:pt>
                <c:pt idx="8" formatCode="0.0">
                  <c:v>23.809523809523807</c:v>
                </c:pt>
                <c:pt idx="9" formatCode="0.0">
                  <c:v>28.888888888888886</c:v>
                </c:pt>
                <c:pt idx="10" formatCode="0.0">
                  <c:v>29.523809523809526</c:v>
                </c:pt>
                <c:pt idx="11" formatCode="0.0">
                  <c:v>25.555555555555554</c:v>
                </c:pt>
                <c:pt idx="12" formatCode="0.0">
                  <c:v>29.523809523809526</c:v>
                </c:pt>
                <c:pt idx="13" formatCode="0.0">
                  <c:v>30.476190476190474</c:v>
                </c:pt>
                <c:pt idx="14" formatCode="0.0">
                  <c:v>30.476190476190474</c:v>
                </c:pt>
                <c:pt idx="15" formatCode="0.0">
                  <c:v>29.523809523809526</c:v>
                </c:pt>
                <c:pt idx="16" formatCode="0.0">
                  <c:v>33.333333333333329</c:v>
                </c:pt>
                <c:pt idx="17" formatCode="0.0">
                  <c:v>28.571428571428569</c:v>
                </c:pt>
                <c:pt idx="18" formatCode="0.0">
                  <c:v>28.571428571428569</c:v>
                </c:pt>
                <c:pt idx="19" formatCode="0.0">
                  <c:v>29.523809523809526</c:v>
                </c:pt>
                <c:pt idx="20" formatCode="0.0">
                  <c:v>32.38095238095238</c:v>
                </c:pt>
                <c:pt idx="21" formatCode="0.0">
                  <c:v>29.523809523809526</c:v>
                </c:pt>
                <c:pt idx="22" formatCode="0.0">
                  <c:v>33.333333333333329</c:v>
                </c:pt>
                <c:pt idx="23" formatCode="0.0">
                  <c:v>33.333333333333329</c:v>
                </c:pt>
                <c:pt idx="24" formatCode="0.0">
                  <c:v>33.333333333333329</c:v>
                </c:pt>
                <c:pt idx="25" formatCode="0.0">
                  <c:v>33.333333333333329</c:v>
                </c:pt>
                <c:pt idx="26" formatCode="0.0">
                  <c:v>31.666666666666664</c:v>
                </c:pt>
                <c:pt idx="27" formatCode="0.0">
                  <c:v>29.333333333333332</c:v>
                </c:pt>
                <c:pt idx="28" formatCode="0.0">
                  <c:v>32</c:v>
                </c:pt>
                <c:pt idx="29" formatCode="0.0">
                  <c:v>32</c:v>
                </c:pt>
                <c:pt idx="30" formatCode="0.0">
                  <c:v>33.333333333333329</c:v>
                </c:pt>
                <c:pt idx="31" formatCode="0.0">
                  <c:v>30.666666666666664</c:v>
                </c:pt>
                <c:pt idx="32" formatCode="0.0">
                  <c:v>31.666666666666664</c:v>
                </c:pt>
                <c:pt idx="33" formatCode="0.0">
                  <c:v>32</c:v>
                </c:pt>
                <c:pt idx="34" formatCode="0.0">
                  <c:v>28.333333333333332</c:v>
                </c:pt>
                <c:pt idx="35" formatCode="0.0">
                  <c:v>31.666666666666664</c:v>
                </c:pt>
                <c:pt idx="36" formatCode="0.0">
                  <c:v>33.333333333333329</c:v>
                </c:pt>
                <c:pt idx="37" formatCode="0.0">
                  <c:v>31.666666666666664</c:v>
                </c:pt>
                <c:pt idx="38" formatCode="0.0">
                  <c:v>31.666666666666664</c:v>
                </c:pt>
                <c:pt idx="39" formatCode="0.00">
                  <c:v>31.666666666666664</c:v>
                </c:pt>
                <c:pt idx="40" formatCode="0.00">
                  <c:v>30</c:v>
                </c:pt>
                <c:pt idx="41" formatCode="0.00">
                  <c:v>26.666666666666668</c:v>
                </c:pt>
                <c:pt idx="42" formatCode="0.00">
                  <c:v>29.333333333333332</c:v>
                </c:pt>
                <c:pt idx="43" formatCode="0.00">
                  <c:v>28.000000000000004</c:v>
                </c:pt>
                <c:pt idx="44" formatCode="0.00">
                  <c:v>31.666666666666664</c:v>
                </c:pt>
                <c:pt idx="45" formatCode="0.00">
                  <c:v>31.6666666666667</c:v>
                </c:pt>
                <c:pt idx="46" formatCode="0.00">
                  <c:v>33.3333333333333</c:v>
                </c:pt>
                <c:pt idx="47" formatCode="0.00">
                  <c:v>27.3333333333333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4"/>
          <c:order val="1"/>
          <c:tx>
            <c:strRef>
              <c:f>'G5'!$AP$7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'G5'!$AP$10:$AP$199</c:f>
              <c:numCache>
                <c:formatCode>General</c:formatCode>
                <c:ptCount val="190"/>
                <c:pt idx="0" formatCode="0.0">
                  <c:v>8.5714285714285712</c:v>
                </c:pt>
                <c:pt idx="2" formatCode="0.0">
                  <c:v>12.380952380952381</c:v>
                </c:pt>
                <c:pt idx="3" formatCode="0.0">
                  <c:v>12.698412698412698</c:v>
                </c:pt>
                <c:pt idx="4" formatCode="0.0">
                  <c:v>7.7777777777777777</c:v>
                </c:pt>
                <c:pt idx="5" formatCode="0.0">
                  <c:v>12.380952380952381</c:v>
                </c:pt>
                <c:pt idx="6" formatCode="0.0">
                  <c:v>10.476190476190474</c:v>
                </c:pt>
                <c:pt idx="7" formatCode="0.0">
                  <c:v>16.19047619047619</c:v>
                </c:pt>
                <c:pt idx="8" formatCode="0.0">
                  <c:v>16.19047619047619</c:v>
                </c:pt>
                <c:pt idx="9" formatCode="0.0">
                  <c:v>14.444444444444446</c:v>
                </c:pt>
                <c:pt idx="10" formatCode="0.0">
                  <c:v>15.238095238095237</c:v>
                </c:pt>
                <c:pt idx="11" formatCode="0.0">
                  <c:v>14.444444444444446</c:v>
                </c:pt>
                <c:pt idx="12" formatCode="0.0">
                  <c:v>16.19047619047619</c:v>
                </c:pt>
                <c:pt idx="13" formatCode="0.0">
                  <c:v>17.142857142857142</c:v>
                </c:pt>
                <c:pt idx="14" formatCode="0.0">
                  <c:v>18.095238095238095</c:v>
                </c:pt>
                <c:pt idx="15" formatCode="0.0">
                  <c:v>14.285714285714285</c:v>
                </c:pt>
                <c:pt idx="16" formatCode="0.0">
                  <c:v>12.222222222222223</c:v>
                </c:pt>
                <c:pt idx="17" formatCode="0.0">
                  <c:v>14.285714285714285</c:v>
                </c:pt>
                <c:pt idx="18" formatCode="0.0">
                  <c:v>13.333333333333334</c:v>
                </c:pt>
                <c:pt idx="19" formatCode="0.0">
                  <c:v>15.238095238095239</c:v>
                </c:pt>
                <c:pt idx="20" formatCode="0.0">
                  <c:v>18.095238095238095</c:v>
                </c:pt>
                <c:pt idx="21" formatCode="0.0">
                  <c:v>14.285714285714288</c:v>
                </c:pt>
                <c:pt idx="22" formatCode="0.0">
                  <c:v>15.555555555555555</c:v>
                </c:pt>
                <c:pt idx="23" formatCode="0.0">
                  <c:v>14.666666666666666</c:v>
                </c:pt>
                <c:pt idx="24" formatCode="0.0">
                  <c:v>21.666666666666668</c:v>
                </c:pt>
                <c:pt idx="25" formatCode="0.0">
                  <c:v>16.666666666666668</c:v>
                </c:pt>
                <c:pt idx="26" formatCode="0.0">
                  <c:v>20</c:v>
                </c:pt>
                <c:pt idx="27" formatCode="0.0">
                  <c:v>21.333333333333332</c:v>
                </c:pt>
                <c:pt idx="28" formatCode="0.0">
                  <c:v>20</c:v>
                </c:pt>
                <c:pt idx="29" formatCode="0.0">
                  <c:v>18.666666666666668</c:v>
                </c:pt>
                <c:pt idx="30" formatCode="0.0">
                  <c:v>21.333333333333332</c:v>
                </c:pt>
                <c:pt idx="31" formatCode="0.0">
                  <c:v>24</c:v>
                </c:pt>
                <c:pt idx="32" formatCode="0.0">
                  <c:v>16.666666666666668</c:v>
                </c:pt>
                <c:pt idx="33" formatCode="0.0">
                  <c:v>24.000000000000004</c:v>
                </c:pt>
                <c:pt idx="34" formatCode="0.0">
                  <c:v>13.333333333333334</c:v>
                </c:pt>
                <c:pt idx="35" formatCode="0.0">
                  <c:v>23.333333333333332</c:v>
                </c:pt>
                <c:pt idx="36" formatCode="0.0">
                  <c:v>15.555555555555555</c:v>
                </c:pt>
                <c:pt idx="37" formatCode="0.0">
                  <c:v>23.333333333333332</c:v>
                </c:pt>
                <c:pt idx="38" formatCode="0.0">
                  <c:v>16.666666666666664</c:v>
                </c:pt>
                <c:pt idx="39" formatCode="0.00">
                  <c:v>23.333333333333332</c:v>
                </c:pt>
                <c:pt idx="40" formatCode="0.00">
                  <c:v>20</c:v>
                </c:pt>
                <c:pt idx="41" formatCode="0.00">
                  <c:v>25</c:v>
                </c:pt>
                <c:pt idx="42" formatCode="0.00">
                  <c:v>24</c:v>
                </c:pt>
                <c:pt idx="43" formatCode="0.00">
                  <c:v>22.666666666666668</c:v>
                </c:pt>
                <c:pt idx="44" formatCode="0.00">
                  <c:v>21.666666666666668</c:v>
                </c:pt>
                <c:pt idx="45" formatCode="0.00">
                  <c:v>11.6666666666667</c:v>
                </c:pt>
                <c:pt idx="46" formatCode="0.00">
                  <c:v>6.6666666666666696</c:v>
                </c:pt>
                <c:pt idx="47" formatCode="0.00">
                  <c:v>12.3333333333333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2"/>
          <c:tx>
            <c:strRef>
              <c:f>'G5'!$AN$7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'G5'!$AN$10:$AN$199</c:f>
              <c:numCache>
                <c:formatCode>General</c:formatCode>
                <c:ptCount val="190"/>
                <c:pt idx="0" formatCode="0.0">
                  <c:v>15.238095238095237</c:v>
                </c:pt>
                <c:pt idx="2" formatCode="0.0">
                  <c:v>15.238095238095237</c:v>
                </c:pt>
                <c:pt idx="3" formatCode="0.0">
                  <c:v>14.484126984126986</c:v>
                </c:pt>
                <c:pt idx="4" formatCode="0.0">
                  <c:v>14.444444444444443</c:v>
                </c:pt>
                <c:pt idx="5" formatCode="0.0">
                  <c:v>14.285714285714285</c:v>
                </c:pt>
                <c:pt idx="6" formatCode="0.0">
                  <c:v>14.285714285714285</c:v>
                </c:pt>
                <c:pt idx="7" formatCode="0.0">
                  <c:v>5.7142857142857144</c:v>
                </c:pt>
                <c:pt idx="8" formatCode="0.0">
                  <c:v>17.142857142857142</c:v>
                </c:pt>
                <c:pt idx="9" formatCode="0.0">
                  <c:v>12.222222222222223</c:v>
                </c:pt>
                <c:pt idx="10" formatCode="0.0">
                  <c:v>7.6190476190476186</c:v>
                </c:pt>
                <c:pt idx="11" formatCode="0.0">
                  <c:v>11.111111111111112</c:v>
                </c:pt>
                <c:pt idx="12" formatCode="0.0">
                  <c:v>11.428571428571429</c:v>
                </c:pt>
                <c:pt idx="13" formatCode="0.0">
                  <c:v>12.38095238095238</c:v>
                </c:pt>
                <c:pt idx="14" formatCode="0.0">
                  <c:v>5.7142857142857135</c:v>
                </c:pt>
                <c:pt idx="15" formatCode="0.0">
                  <c:v>16.19047619047619</c:v>
                </c:pt>
                <c:pt idx="16" formatCode="0.0">
                  <c:v>13.333333333333334</c:v>
                </c:pt>
                <c:pt idx="17" formatCode="0.0">
                  <c:v>16.19047619047619</c:v>
                </c:pt>
                <c:pt idx="18" formatCode="0.0">
                  <c:v>14.285714285714285</c:v>
                </c:pt>
                <c:pt idx="19" formatCode="0.0">
                  <c:v>11.428571428571427</c:v>
                </c:pt>
                <c:pt idx="20" formatCode="0.0">
                  <c:v>14.285714285714285</c:v>
                </c:pt>
                <c:pt idx="21" formatCode="0.0">
                  <c:v>6.6666666666666652</c:v>
                </c:pt>
                <c:pt idx="22" formatCode="0.0">
                  <c:v>14.444444444444443</c:v>
                </c:pt>
                <c:pt idx="23" formatCode="0.0">
                  <c:v>9.3333333333333321</c:v>
                </c:pt>
                <c:pt idx="24" formatCode="0.0">
                  <c:v>16.666666666666668</c:v>
                </c:pt>
                <c:pt idx="25" formatCode="0.0">
                  <c:v>16.666666666666664</c:v>
                </c:pt>
                <c:pt idx="26" formatCode="0.0">
                  <c:v>15</c:v>
                </c:pt>
                <c:pt idx="27" formatCode="0.0">
                  <c:v>13.333333333333334</c:v>
                </c:pt>
                <c:pt idx="28" formatCode="0.0">
                  <c:v>12</c:v>
                </c:pt>
                <c:pt idx="29" formatCode="0.0">
                  <c:v>14.666666666666666</c:v>
                </c:pt>
                <c:pt idx="30" formatCode="0.0">
                  <c:v>17.333333333333332</c:v>
                </c:pt>
                <c:pt idx="31" formatCode="0.0">
                  <c:v>10.666666666666666</c:v>
                </c:pt>
                <c:pt idx="32" formatCode="0.0">
                  <c:v>20</c:v>
                </c:pt>
                <c:pt idx="33" formatCode="0.0">
                  <c:v>9.3333333333333321</c:v>
                </c:pt>
                <c:pt idx="34" formatCode="0.0">
                  <c:v>17.777777777777779</c:v>
                </c:pt>
                <c:pt idx="35" formatCode="0.0">
                  <c:v>18.333333333333332</c:v>
                </c:pt>
                <c:pt idx="36" formatCode="0.0">
                  <c:v>13.333333333333334</c:v>
                </c:pt>
                <c:pt idx="37" formatCode="0.0">
                  <c:v>13.333333333333334</c:v>
                </c:pt>
                <c:pt idx="38" formatCode="0.0">
                  <c:v>15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  <c:pt idx="41" formatCode="0.00">
                  <c:v>15</c:v>
                </c:pt>
                <c:pt idx="42" formatCode="0.00">
                  <c:v>14.666666666666666</c:v>
                </c:pt>
                <c:pt idx="43" formatCode="0.00">
                  <c:v>14.666666666666666</c:v>
                </c:pt>
                <c:pt idx="44" formatCode="0.00">
                  <c:v>21.666666666666668</c:v>
                </c:pt>
                <c:pt idx="45" formatCode="0.00">
                  <c:v>16.6666666666667</c:v>
                </c:pt>
                <c:pt idx="46" formatCode="0.00">
                  <c:v>26.6666666666667</c:v>
                </c:pt>
                <c:pt idx="47" formatCode="0.00">
                  <c:v>21.6666666666667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3"/>
          <c:tx>
            <c:strRef>
              <c:f>'G5'!$AQ$7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'G5'!$AQ$10:$AQ$199</c:f>
              <c:numCache>
                <c:formatCode>General</c:formatCode>
                <c:ptCount val="190"/>
                <c:pt idx="0" formatCode="0.0">
                  <c:v>0.95238095238095233</c:v>
                </c:pt>
                <c:pt idx="2" formatCode="0.0">
                  <c:v>7.6190476190476195</c:v>
                </c:pt>
                <c:pt idx="3" formatCode="0.0">
                  <c:v>3.0555555555555558</c:v>
                </c:pt>
                <c:pt idx="4" formatCode="0.0">
                  <c:v>5.5555555555555554</c:v>
                </c:pt>
                <c:pt idx="5" formatCode="0.0">
                  <c:v>1.9047619047619047</c:v>
                </c:pt>
                <c:pt idx="6" formatCode="0.0">
                  <c:v>1.9047619047619047</c:v>
                </c:pt>
                <c:pt idx="7" formatCode="0.0">
                  <c:v>0</c:v>
                </c:pt>
                <c:pt idx="8" formatCode="0.0">
                  <c:v>0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2.2222222222222223</c:v>
                </c:pt>
                <c:pt idx="12" formatCode="0.0">
                  <c:v>0.95238095238095233</c:v>
                </c:pt>
                <c:pt idx="13" formatCode="0.0">
                  <c:v>0</c:v>
                </c:pt>
                <c:pt idx="14" formatCode="0.0">
                  <c:v>0</c:v>
                </c:pt>
                <c:pt idx="15" formatCode="0.0">
                  <c:v>0</c:v>
                </c:pt>
                <c:pt idx="16" formatCode="0.0">
                  <c:v>0</c:v>
                </c:pt>
                <c:pt idx="17" formatCode="0.0">
                  <c:v>2.8571428571428572</c:v>
                </c:pt>
                <c:pt idx="18" formatCode="0.0">
                  <c:v>0.95238095238095233</c:v>
                </c:pt>
                <c:pt idx="19" formatCode="0.0">
                  <c:v>0</c:v>
                </c:pt>
                <c:pt idx="20" formatCode="0.0">
                  <c:v>1.9047619047619047</c:v>
                </c:pt>
                <c:pt idx="21" formatCode="0.0">
                  <c:v>1.9047619047619047</c:v>
                </c:pt>
                <c:pt idx="22" formatCode="0.0">
                  <c:v>0</c:v>
                </c:pt>
                <c:pt idx="23" formatCode="0.0">
                  <c:v>4</c:v>
                </c:pt>
                <c:pt idx="24" formatCode="0.0">
                  <c:v>0</c:v>
                </c:pt>
                <c:pt idx="25" formatCode="0.0">
                  <c:v>1.6666666666666667</c:v>
                </c:pt>
                <c:pt idx="26" formatCode="0.0">
                  <c:v>1.6666666666666667</c:v>
                </c:pt>
                <c:pt idx="27" formatCode="0.0">
                  <c:v>2.6666666666666665</c:v>
                </c:pt>
                <c:pt idx="28" formatCode="0.0">
                  <c:v>0</c:v>
                </c:pt>
                <c:pt idx="29" formatCode="0.0">
                  <c:v>5.333333333333333</c:v>
                </c:pt>
                <c:pt idx="30" formatCode="0.0">
                  <c:v>0</c:v>
                </c:pt>
                <c:pt idx="31" formatCode="0.0">
                  <c:v>0</c:v>
                </c:pt>
                <c:pt idx="32" formatCode="0.0">
                  <c:v>5</c:v>
                </c:pt>
                <c:pt idx="33" formatCode="0.0">
                  <c:v>2.6666666666666665</c:v>
                </c:pt>
                <c:pt idx="34" formatCode="0.0">
                  <c:v>5</c:v>
                </c:pt>
                <c:pt idx="35" formatCode="0.0">
                  <c:v>0</c:v>
                </c:pt>
                <c:pt idx="36" formatCode="0.0">
                  <c:v>4.4444444444444446</c:v>
                </c:pt>
                <c:pt idx="37" formatCode="0.0">
                  <c:v>6.666666666666667</c:v>
                </c:pt>
                <c:pt idx="38" formatCode="0.0">
                  <c:v>3.3333333333333335</c:v>
                </c:pt>
                <c:pt idx="39" formatCode="0.00">
                  <c:v>5</c:v>
                </c:pt>
                <c:pt idx="40" formatCode="0.00">
                  <c:v>0</c:v>
                </c:pt>
                <c:pt idx="41" formatCode="0.00">
                  <c:v>0</c:v>
                </c:pt>
                <c:pt idx="42" formatCode="0.00">
                  <c:v>2.6666666666666665</c:v>
                </c:pt>
                <c:pt idx="43" formatCode="0.00">
                  <c:v>5.333333333333333</c:v>
                </c:pt>
                <c:pt idx="44" formatCode="0.00">
                  <c:v>5</c:v>
                </c:pt>
                <c:pt idx="45" formatCode="0.00">
                  <c:v>1.6666666666666701</c:v>
                </c:pt>
                <c:pt idx="46" formatCode="0.00">
                  <c:v>3.3333333333333299</c:v>
                </c:pt>
                <c:pt idx="47" formatCode="0.00">
                  <c:v>1.6666666666666701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3"/>
          <c:order val="4"/>
          <c:tx>
            <c:strRef>
              <c:f>'G5'!$AR$7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</c:f>
              <c:numCache>
                <c:formatCode>mmm\-yy</c:formatCode>
                <c:ptCount val="1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'G5'!$AR$10:$AR$199</c:f>
              <c:numCache>
                <c:formatCode>General</c:formatCode>
                <c:ptCount val="190"/>
                <c:pt idx="0" formatCode="0.0">
                  <c:v>20</c:v>
                </c:pt>
                <c:pt idx="2" formatCode="0.0">
                  <c:v>13.333333333333334</c:v>
                </c:pt>
                <c:pt idx="3" formatCode="0.0">
                  <c:v>13.531746031746032</c:v>
                </c:pt>
                <c:pt idx="4" formatCode="0.0">
                  <c:v>20</c:v>
                </c:pt>
                <c:pt idx="5" formatCode="0.0">
                  <c:v>18.095238095238095</c:v>
                </c:pt>
                <c:pt idx="6" formatCode="0.0">
                  <c:v>12.38095238095238</c:v>
                </c:pt>
                <c:pt idx="7" formatCode="0.0">
                  <c:v>13.333333333333334</c:v>
                </c:pt>
                <c:pt idx="8" formatCode="0.0">
                  <c:v>14.285714285714285</c:v>
                </c:pt>
                <c:pt idx="9" formatCode="0.0">
                  <c:v>12.222222222222225</c:v>
                </c:pt>
                <c:pt idx="10" formatCode="0.0">
                  <c:v>17.142857142857142</c:v>
                </c:pt>
                <c:pt idx="11" formatCode="0.0">
                  <c:v>20</c:v>
                </c:pt>
                <c:pt idx="12" formatCode="0.0">
                  <c:v>21.904761904761905</c:v>
                </c:pt>
                <c:pt idx="13" formatCode="0.0">
                  <c:v>21.904761904761905</c:v>
                </c:pt>
                <c:pt idx="14" formatCode="0.0">
                  <c:v>21.904761904761905</c:v>
                </c:pt>
                <c:pt idx="15" formatCode="0.0">
                  <c:v>20.952380952380953</c:v>
                </c:pt>
                <c:pt idx="16" formatCode="0.0">
                  <c:v>18.888888888888889</c:v>
                </c:pt>
                <c:pt idx="17" formatCode="0.0">
                  <c:v>16.19047619047619</c:v>
                </c:pt>
                <c:pt idx="18" formatCode="0.0">
                  <c:v>19.047619047619047</c:v>
                </c:pt>
                <c:pt idx="19" formatCode="0.0">
                  <c:v>16.19047619047619</c:v>
                </c:pt>
                <c:pt idx="20" formatCode="0.0">
                  <c:v>11.428571428571427</c:v>
                </c:pt>
                <c:pt idx="21" formatCode="0.0">
                  <c:v>13.333333333333334</c:v>
                </c:pt>
                <c:pt idx="22" formatCode="0.0">
                  <c:v>17.777777777777775</c:v>
                </c:pt>
                <c:pt idx="23" formatCode="0.0">
                  <c:v>17.333333333333336</c:v>
                </c:pt>
                <c:pt idx="24" formatCode="0.0">
                  <c:v>11.666666666666666</c:v>
                </c:pt>
                <c:pt idx="25" formatCode="0.0">
                  <c:v>18.333333333333336</c:v>
                </c:pt>
                <c:pt idx="26" formatCode="0.0">
                  <c:v>11.666666666666666</c:v>
                </c:pt>
                <c:pt idx="27" formatCode="0.0">
                  <c:v>14.666666666666666</c:v>
                </c:pt>
                <c:pt idx="28" formatCode="0.0">
                  <c:v>18.666666666666668</c:v>
                </c:pt>
                <c:pt idx="29" formatCode="0.0">
                  <c:v>18.666666666666664</c:v>
                </c:pt>
                <c:pt idx="30" formatCode="0.0">
                  <c:v>17.333333333333332</c:v>
                </c:pt>
                <c:pt idx="31" formatCode="0.0">
                  <c:v>22.666666666666668</c:v>
                </c:pt>
                <c:pt idx="32" formatCode="0.0">
                  <c:v>11.666666666666666</c:v>
                </c:pt>
                <c:pt idx="33" formatCode="0.0">
                  <c:v>18.666666666666668</c:v>
                </c:pt>
                <c:pt idx="34" formatCode="0.0">
                  <c:v>14.111111111111111</c:v>
                </c:pt>
                <c:pt idx="35" formatCode="0.0">
                  <c:v>15</c:v>
                </c:pt>
                <c:pt idx="36" formatCode="0.0">
                  <c:v>22.222222222222221</c:v>
                </c:pt>
                <c:pt idx="37" formatCode="0.0">
                  <c:v>16.666666666666668</c:v>
                </c:pt>
                <c:pt idx="38" formatCode="0.0">
                  <c:v>16.666666666666664</c:v>
                </c:pt>
                <c:pt idx="39" formatCode="0.00">
                  <c:v>18.333333333333336</c:v>
                </c:pt>
                <c:pt idx="40" formatCode="0.00">
                  <c:v>15</c:v>
                </c:pt>
                <c:pt idx="41" formatCode="0.00">
                  <c:v>16.666666666666668</c:v>
                </c:pt>
                <c:pt idx="42" formatCode="0.00">
                  <c:v>17.333333333333332</c:v>
                </c:pt>
                <c:pt idx="43" formatCode="0.00">
                  <c:v>20</c:v>
                </c:pt>
                <c:pt idx="44" formatCode="0.00">
                  <c:v>16.666666666666664</c:v>
                </c:pt>
                <c:pt idx="45" formatCode="0.00">
                  <c:v>23.3333333333333</c:v>
                </c:pt>
                <c:pt idx="46" formatCode="0.00">
                  <c:v>13.3333333333333</c:v>
                </c:pt>
                <c:pt idx="47" formatCode="0.00">
                  <c:v>17.3333333333333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6"/>
          <c:order val="6"/>
          <c:tx>
            <c:strRef>
              <c:f>'G5'!$AO$7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'G5'!$AO$10:$AO$199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1.9047619047619047</c:v>
                </c:pt>
                <c:pt idx="3" formatCode="0.0">
                  <c:v>3.8095238095238093</c:v>
                </c:pt>
                <c:pt idx="4" formatCode="0.0">
                  <c:v>3.3333333333333335</c:v>
                </c:pt>
                <c:pt idx="5" formatCode="0.0">
                  <c:v>4.7619047619047619</c:v>
                </c:pt>
                <c:pt idx="6" formatCode="0.0">
                  <c:v>2.8571428571428568</c:v>
                </c:pt>
                <c:pt idx="7" formatCode="0.0">
                  <c:v>1.9047619047619047</c:v>
                </c:pt>
                <c:pt idx="8" formatCode="0.0">
                  <c:v>2.8571428571428568</c:v>
                </c:pt>
                <c:pt idx="9" formatCode="0.0">
                  <c:v>0</c:v>
                </c:pt>
                <c:pt idx="10" formatCode="0.0">
                  <c:v>6.6666666666666652</c:v>
                </c:pt>
                <c:pt idx="11" formatCode="0.0">
                  <c:v>2.2222222222222223</c:v>
                </c:pt>
                <c:pt idx="12" formatCode="0.0">
                  <c:v>2.8571428571428568</c:v>
                </c:pt>
                <c:pt idx="13" formatCode="0.0">
                  <c:v>3.8095238095238093</c:v>
                </c:pt>
                <c:pt idx="14" formatCode="0.0">
                  <c:v>5.7142857142857144</c:v>
                </c:pt>
                <c:pt idx="15" formatCode="0.0">
                  <c:v>6.666666666666667</c:v>
                </c:pt>
                <c:pt idx="16" formatCode="0.0">
                  <c:v>0</c:v>
                </c:pt>
                <c:pt idx="17" formatCode="0.0">
                  <c:v>4.7619047619047619</c:v>
                </c:pt>
                <c:pt idx="18" formatCode="0.0">
                  <c:v>7.6190476190476186</c:v>
                </c:pt>
                <c:pt idx="19" formatCode="0.0">
                  <c:v>12.38095238095238</c:v>
                </c:pt>
                <c:pt idx="20" formatCode="0.0">
                  <c:v>11.428571428571429</c:v>
                </c:pt>
                <c:pt idx="21" formatCode="0.0">
                  <c:v>6.666666666666667</c:v>
                </c:pt>
                <c:pt idx="22" formatCode="0.0">
                  <c:v>10</c:v>
                </c:pt>
                <c:pt idx="23" formatCode="0.0">
                  <c:v>12</c:v>
                </c:pt>
                <c:pt idx="24" formatCode="0.0">
                  <c:v>11.666666666666666</c:v>
                </c:pt>
                <c:pt idx="25" formatCode="0.0">
                  <c:v>6.666666666666667</c:v>
                </c:pt>
                <c:pt idx="26" formatCode="0.0">
                  <c:v>6.666666666666667</c:v>
                </c:pt>
                <c:pt idx="27" formatCode="0.0">
                  <c:v>5.333333333333333</c:v>
                </c:pt>
                <c:pt idx="28" formatCode="0.0">
                  <c:v>5.333333333333333</c:v>
                </c:pt>
                <c:pt idx="29" formatCode="0.0">
                  <c:v>5.333333333333333</c:v>
                </c:pt>
                <c:pt idx="30" formatCode="0.0">
                  <c:v>8</c:v>
                </c:pt>
                <c:pt idx="31" formatCode="0.0">
                  <c:v>3.9999999999999996</c:v>
                </c:pt>
                <c:pt idx="32" formatCode="0.0">
                  <c:v>5</c:v>
                </c:pt>
                <c:pt idx="33" formatCode="0.0">
                  <c:v>5.333333333333333</c:v>
                </c:pt>
                <c:pt idx="34" formatCode="0.0">
                  <c:v>6.666666666666667</c:v>
                </c:pt>
                <c:pt idx="35" formatCode="0.0">
                  <c:v>6.666666666666667</c:v>
                </c:pt>
                <c:pt idx="36" formatCode="0.0">
                  <c:v>4.4444444444444446</c:v>
                </c:pt>
                <c:pt idx="37" formatCode="0.0">
                  <c:v>5</c:v>
                </c:pt>
                <c:pt idx="38" formatCode="0.0">
                  <c:v>8.3333333333333339</c:v>
                </c:pt>
                <c:pt idx="39" formatCode="0.00">
                  <c:v>3.3333333333333335</c:v>
                </c:pt>
                <c:pt idx="40" formatCode="0.00">
                  <c:v>6.666666666666667</c:v>
                </c:pt>
                <c:pt idx="41" formatCode="0.00">
                  <c:v>6.666666666666667</c:v>
                </c:pt>
                <c:pt idx="42" formatCode="0.00">
                  <c:v>2.6666666666666665</c:v>
                </c:pt>
                <c:pt idx="43" formatCode="0.00">
                  <c:v>2.6666666666666665</c:v>
                </c:pt>
                <c:pt idx="44" formatCode="0.00">
                  <c:v>1.6666666666666667</c:v>
                </c:pt>
                <c:pt idx="45" formatCode="0.00">
                  <c:v>5</c:v>
                </c:pt>
                <c:pt idx="46" formatCode="0.00">
                  <c:v>0</c:v>
                </c:pt>
                <c:pt idx="47" formatCode="0.00">
                  <c:v>7.3333333333333304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B8A-45B6-8885-C0C3DC683B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5945360"/>
        <c:axId val="245945920"/>
        <c:extLst xmlns:c16r2="http://schemas.microsoft.com/office/drawing/2015/06/chart">
          <c:ext xmlns:c15="http://schemas.microsoft.com/office/drawing/2012/chart" uri="{02D57815-91ED-43cb-92C2-25804820EDAC}">
            <c15:filteredLineSeries>
              <c15:ser>
                <c:idx val="5"/>
                <c:order val="5"/>
                <c:tx>
                  <c:strRef>
                    <c:extLst xmlns:c16r2="http://schemas.microsoft.com/office/drawing/2015/06/chart">
                      <c:ext uri="{02D57815-91ED-43cb-92C2-25804820EDAC}">
                        <c15:formulaRef>
                          <c15:sqref>'G5'!$AT$7</c15:sqref>
                        </c15:formulaRef>
                      </c:ext>
                    </c:extLst>
                    <c:strCache>
                      <c:ptCount val="1"/>
                      <c:pt idx="0">
                        <c:v>Otro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'G5'!$A$10:$A$199</c15:sqref>
                        </c15:formulaRef>
                      </c:ext>
                    </c:extLst>
                    <c:numCache>
                      <c:formatCode>mmm\-yy</c:formatCode>
                      <c:ptCount val="190"/>
                      <c:pt idx="0">
                        <c:v>39722</c:v>
                      </c:pt>
                      <c:pt idx="1">
                        <c:v>39783</c:v>
                      </c:pt>
                      <c:pt idx="2">
                        <c:v>39873</c:v>
                      </c:pt>
                      <c:pt idx="3">
                        <c:v>39965</c:v>
                      </c:pt>
                      <c:pt idx="4">
                        <c:v>40057</c:v>
                      </c:pt>
                      <c:pt idx="5">
                        <c:v>40148</c:v>
                      </c:pt>
                      <c:pt idx="6">
                        <c:v>40238</c:v>
                      </c:pt>
                      <c:pt idx="7">
                        <c:v>40330</c:v>
                      </c:pt>
                      <c:pt idx="8">
                        <c:v>40422</c:v>
                      </c:pt>
                      <c:pt idx="9">
                        <c:v>40513</c:v>
                      </c:pt>
                      <c:pt idx="10">
                        <c:v>40603</c:v>
                      </c:pt>
                      <c:pt idx="11">
                        <c:v>40695</c:v>
                      </c:pt>
                      <c:pt idx="12">
                        <c:v>40787</c:v>
                      </c:pt>
                      <c:pt idx="13">
                        <c:v>40878</c:v>
                      </c:pt>
                      <c:pt idx="14">
                        <c:v>40969</c:v>
                      </c:pt>
                      <c:pt idx="15">
                        <c:v>41061</c:v>
                      </c:pt>
                      <c:pt idx="16">
                        <c:v>41153</c:v>
                      </c:pt>
                      <c:pt idx="17">
                        <c:v>41244</c:v>
                      </c:pt>
                      <c:pt idx="18">
                        <c:v>41334</c:v>
                      </c:pt>
                      <c:pt idx="19">
                        <c:v>41426</c:v>
                      </c:pt>
                      <c:pt idx="20">
                        <c:v>41518</c:v>
                      </c:pt>
                      <c:pt idx="21">
                        <c:v>41609</c:v>
                      </c:pt>
                      <c:pt idx="22">
                        <c:v>41699</c:v>
                      </c:pt>
                      <c:pt idx="23">
                        <c:v>41791</c:v>
                      </c:pt>
                      <c:pt idx="24">
                        <c:v>41883</c:v>
                      </c:pt>
                      <c:pt idx="25">
                        <c:v>41974</c:v>
                      </c:pt>
                      <c:pt idx="26">
                        <c:v>42064</c:v>
                      </c:pt>
                      <c:pt idx="27">
                        <c:v>42156</c:v>
                      </c:pt>
                      <c:pt idx="28">
                        <c:v>42248</c:v>
                      </c:pt>
                      <c:pt idx="29">
                        <c:v>42339</c:v>
                      </c:pt>
                      <c:pt idx="30">
                        <c:v>42430</c:v>
                      </c:pt>
                      <c:pt idx="31">
                        <c:v>42522</c:v>
                      </c:pt>
                      <c:pt idx="32">
                        <c:v>42614</c:v>
                      </c:pt>
                      <c:pt idx="33">
                        <c:v>42705</c:v>
                      </c:pt>
                      <c:pt idx="34">
                        <c:v>42795</c:v>
                      </c:pt>
                      <c:pt idx="35">
                        <c:v>42887</c:v>
                      </c:pt>
                      <c:pt idx="36">
                        <c:v>42979</c:v>
                      </c:pt>
                      <c:pt idx="37">
                        <c:v>43070</c:v>
                      </c:pt>
                      <c:pt idx="38">
                        <c:v>43160</c:v>
                      </c:pt>
                      <c:pt idx="39">
                        <c:v>43252</c:v>
                      </c:pt>
                      <c:pt idx="40">
                        <c:v>43344</c:v>
                      </c:pt>
                      <c:pt idx="41">
                        <c:v>43435</c:v>
                      </c:pt>
                      <c:pt idx="42">
                        <c:v>43525</c:v>
                      </c:pt>
                      <c:pt idx="43">
                        <c:v>43617</c:v>
                      </c:pt>
                      <c:pt idx="44">
                        <c:v>43709</c:v>
                      </c:pt>
                      <c:pt idx="45">
                        <c:v>43800</c:v>
                      </c:pt>
                      <c:pt idx="46">
                        <c:v>43891</c:v>
                      </c:pt>
                      <c:pt idx="47">
                        <c:v>43983</c:v>
                      </c:pt>
                    </c:numCache>
                  </c:numRef>
                </c:cat>
                <c:val>
                  <c:numRef>
                    <c:extLst xmlns:c16r2="http://schemas.microsoft.com/office/drawing/2015/06/chart">
                      <c:ext uri="{02D57815-91ED-43cb-92C2-25804820EDAC}">
                        <c15:formulaRef>
                          <c15:sqref>'G5'!$AT$10:$AT$199</c15:sqref>
                        </c15:formulaRef>
                      </c:ext>
                    </c:extLst>
                    <c:numCache>
                      <c:formatCode>General</c:formatCode>
                      <c:ptCount val="190"/>
                      <c:pt idx="0" formatCode="0.0">
                        <c:v>1.9047619047619047</c:v>
                      </c:pt>
                      <c:pt idx="2" formatCode="0.0">
                        <c:v>0.95238095238095233</c:v>
                      </c:pt>
                      <c:pt idx="3" formatCode="0.0">
                        <c:v>0</c:v>
                      </c:pt>
                      <c:pt idx="4" formatCode="0.0">
                        <c:v>0</c:v>
                      </c:pt>
                      <c:pt idx="5" formatCode="0.0">
                        <c:v>0</c:v>
                      </c:pt>
                      <c:pt idx="6" formatCode="0.0">
                        <c:v>1.9047619047619047</c:v>
                      </c:pt>
                      <c:pt idx="7" formatCode="0.0">
                        <c:v>0.95238095238095233</c:v>
                      </c:pt>
                      <c:pt idx="8" formatCode="0.0">
                        <c:v>2.8571428571428572</c:v>
                      </c:pt>
                      <c:pt idx="9" formatCode="0.0">
                        <c:v>0</c:v>
                      </c:pt>
                      <c:pt idx="10" formatCode="0.0">
                        <c:v>1.9047619047619047</c:v>
                      </c:pt>
                      <c:pt idx="11" formatCode="0.0">
                        <c:v>0</c:v>
                      </c:pt>
                      <c:pt idx="12" formatCode="0.0">
                        <c:v>0</c:v>
                      </c:pt>
                      <c:pt idx="13" formatCode="0.0">
                        <c:v>0</c:v>
                      </c:pt>
                      <c:pt idx="14" formatCode="0.0">
                        <c:v>0</c:v>
                      </c:pt>
                      <c:pt idx="15" formatCode="0.0">
                        <c:v>0</c:v>
                      </c:pt>
                      <c:pt idx="16" formatCode="0.0">
                        <c:v>0</c:v>
                      </c:pt>
                      <c:pt idx="17" formatCode="0.0">
                        <c:v>0</c:v>
                      </c:pt>
                      <c:pt idx="18" formatCode="0.0">
                        <c:v>0</c:v>
                      </c:pt>
                      <c:pt idx="19" formatCode="0.0">
                        <c:v>0</c:v>
                      </c:pt>
                      <c:pt idx="20" formatCode="0.0">
                        <c:v>0</c:v>
                      </c:pt>
                      <c:pt idx="21" formatCode="0.0">
                        <c:v>0</c:v>
                      </c:pt>
                      <c:pt idx="22" formatCode="0.0">
                        <c:v>0</c:v>
                      </c:pt>
                      <c:pt idx="23" formatCode="0.0">
                        <c:v>0</c:v>
                      </c:pt>
                      <c:pt idx="24" formatCode="0.0">
                        <c:v>0</c:v>
                      </c:pt>
                      <c:pt idx="25" formatCode="0.0">
                        <c:v>0</c:v>
                      </c:pt>
                      <c:pt idx="26" formatCode="0.0">
                        <c:v>0</c:v>
                      </c:pt>
                      <c:pt idx="27" formatCode="0.0">
                        <c:v>0</c:v>
                      </c:pt>
                      <c:pt idx="28" formatCode="0.0">
                        <c:v>0</c:v>
                      </c:pt>
                      <c:pt idx="29" formatCode="0.0">
                        <c:v>0</c:v>
                      </c:pt>
                      <c:pt idx="30" formatCode="0.0">
                        <c:v>0</c:v>
                      </c:pt>
                      <c:pt idx="31" formatCode="0.0">
                        <c:v>0</c:v>
                      </c:pt>
                      <c:pt idx="32" formatCode="0.0">
                        <c:v>0</c:v>
                      </c:pt>
                      <c:pt idx="33" formatCode="0.0">
                        <c:v>0</c:v>
                      </c:pt>
                      <c:pt idx="34" formatCode="0.0">
                        <c:v>2.6666666666666665</c:v>
                      </c:pt>
                      <c:pt idx="35" formatCode="0.0">
                        <c:v>3.3333333333333335</c:v>
                      </c:pt>
                      <c:pt idx="36" formatCode="0.0">
                        <c:v>0</c:v>
                      </c:pt>
                      <c:pt idx="37" formatCode="0.0">
                        <c:v>0</c:v>
                      </c:pt>
                      <c:pt idx="38" formatCode="0.0">
                        <c:v>1.6666666666666667</c:v>
                      </c:pt>
                      <c:pt idx="39" formatCode="0.00">
                        <c:v>1.6666666666666667</c:v>
                      </c:pt>
                      <c:pt idx="40" formatCode="0.00">
                        <c:v>13.333333333333334</c:v>
                      </c:pt>
                      <c:pt idx="41" formatCode="0.00">
                        <c:v>0</c:v>
                      </c:pt>
                      <c:pt idx="42" formatCode="0.00">
                        <c:v>4</c:v>
                      </c:pt>
                      <c:pt idx="43" formatCode="0.00">
                        <c:v>4</c:v>
                      </c:pt>
                      <c:pt idx="44" formatCode="0.00">
                        <c:v>0</c:v>
                      </c:pt>
                      <c:pt idx="45" formatCode="0.00">
                        <c:v>0</c:v>
                      </c:pt>
                      <c:pt idx="46" formatCode="0.00">
                        <c:v>0</c:v>
                      </c:pt>
                      <c:pt idx="47" formatCode="0.00">
                        <c:v>0</c:v>
                      </c:pt>
                    </c:numCache>
                  </c:numRef>
                </c:val>
                <c:smooth val="0"/>
                <c:extLst xmlns:c16r2="http://schemas.microsoft.com/office/drawing/2015/06/chart">
                  <c:ext xmlns:c16="http://schemas.microsoft.com/office/drawing/2014/chart" uri="{C3380CC4-5D6E-409C-BE32-E72D297353CC}">
                    <c16:uniqueId val="{00000005-A870-495D-BF72-801EDD7078C4}"/>
                  </c:ext>
                </c:extLst>
              </c15:ser>
            </c15:filteredLineSeries>
          </c:ext>
        </c:extLst>
      </c:lineChart>
      <c:dateAx>
        <c:axId val="245945360"/>
        <c:scaling>
          <c:orientation val="minMax"/>
          <c:min val="4142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45945920"/>
        <c:crosses val="autoZero"/>
        <c:auto val="1"/>
        <c:lblOffset val="100"/>
        <c:baseTimeUnit val="months"/>
        <c:majorUnit val="6"/>
        <c:majorTimeUnit val="months"/>
      </c:dateAx>
      <c:valAx>
        <c:axId val="24594592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4594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326372165937032E-2"/>
          <c:y val="0.77354319076160005"/>
          <c:w val="0.78544881976911585"/>
          <c:h val="0.2264568092383998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'G5'!$X$7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'G5'!$X$10:$X$199</c:f>
              <c:numCache>
                <c:formatCode>General</c:formatCode>
                <c:ptCount val="190"/>
                <c:pt idx="0" formatCode="0.0">
                  <c:v>11.78066378066378</c:v>
                </c:pt>
                <c:pt idx="2" formatCode="0.0">
                  <c:v>13.684210526315788</c:v>
                </c:pt>
                <c:pt idx="3" formatCode="0.0">
                  <c:v>13.759398496240602</c:v>
                </c:pt>
                <c:pt idx="4" formatCode="0.0">
                  <c:v>10.259332454984628</c:v>
                </c:pt>
                <c:pt idx="5" formatCode="0.0">
                  <c:v>13.030303030303028</c:v>
                </c:pt>
                <c:pt idx="6" formatCode="0.0">
                  <c:v>15.454545454545453</c:v>
                </c:pt>
                <c:pt idx="7" formatCode="0.0">
                  <c:v>17.777777777777779</c:v>
                </c:pt>
                <c:pt idx="8" formatCode="0.0">
                  <c:v>20.740740740740744</c:v>
                </c:pt>
                <c:pt idx="9" formatCode="0.0">
                  <c:v>22.489393418185987</c:v>
                </c:pt>
                <c:pt idx="10" formatCode="0.0">
                  <c:v>19.166666666666668</c:v>
                </c:pt>
                <c:pt idx="11" formatCode="0.0">
                  <c:v>19.166666666666664</c:v>
                </c:pt>
                <c:pt idx="12" formatCode="0.0">
                  <c:v>18.571428571428569</c:v>
                </c:pt>
                <c:pt idx="13" formatCode="0.0">
                  <c:v>18.571428571428573</c:v>
                </c:pt>
                <c:pt idx="14" formatCode="0.0">
                  <c:v>20.888888888888889</c:v>
                </c:pt>
                <c:pt idx="15" formatCode="0.0">
                  <c:v>18.140056022408963</c:v>
                </c:pt>
                <c:pt idx="16" formatCode="0.0">
                  <c:v>20.512820512820511</c:v>
                </c:pt>
                <c:pt idx="17" formatCode="0.0">
                  <c:v>20.063492063492063</c:v>
                </c:pt>
                <c:pt idx="18" formatCode="0.0">
                  <c:v>16.25</c:v>
                </c:pt>
                <c:pt idx="19" formatCode="0.0">
                  <c:v>19.111111111111111</c:v>
                </c:pt>
                <c:pt idx="20" formatCode="0.0">
                  <c:v>17.260348583877995</c:v>
                </c:pt>
                <c:pt idx="21" formatCode="0.0">
                  <c:v>22.222222222222225</c:v>
                </c:pt>
                <c:pt idx="22" formatCode="0.0">
                  <c:v>19.966329966329965</c:v>
                </c:pt>
                <c:pt idx="23" formatCode="0.0">
                  <c:v>13.333333333333334</c:v>
                </c:pt>
                <c:pt idx="24" formatCode="0.0">
                  <c:v>16.19047619047619</c:v>
                </c:pt>
                <c:pt idx="25" formatCode="0.0">
                  <c:v>16.296296296296298</c:v>
                </c:pt>
                <c:pt idx="26" formatCode="0.0">
                  <c:v>21.481481481481481</c:v>
                </c:pt>
                <c:pt idx="27" formatCode="0.0">
                  <c:v>12.38095238095238</c:v>
                </c:pt>
                <c:pt idx="28" formatCode="0.0">
                  <c:v>19.035409035409035</c:v>
                </c:pt>
                <c:pt idx="29" formatCode="0.0">
                  <c:v>19.313131313131311</c:v>
                </c:pt>
                <c:pt idx="30" formatCode="0.0">
                  <c:v>13.80952380952381</c:v>
                </c:pt>
                <c:pt idx="31" formatCode="0.0">
                  <c:v>17.999999999999996</c:v>
                </c:pt>
                <c:pt idx="32" formatCode="0.0">
                  <c:v>18.531746031746032</c:v>
                </c:pt>
                <c:pt idx="33" formatCode="0.0">
                  <c:v>19.454545454545453</c:v>
                </c:pt>
                <c:pt idx="34" formatCode="0.0">
                  <c:v>18.666666666666664</c:v>
                </c:pt>
                <c:pt idx="35" formatCode="0.0">
                  <c:v>17.333333333333332</c:v>
                </c:pt>
                <c:pt idx="36" formatCode="0.0">
                  <c:v>19.25925925925926</c:v>
                </c:pt>
                <c:pt idx="37" formatCode="0.0">
                  <c:v>25.714285714285712</c:v>
                </c:pt>
                <c:pt idx="38" formatCode="0.0">
                  <c:v>17.777777777777779</c:v>
                </c:pt>
                <c:pt idx="39" formatCode="0.00">
                  <c:v>24.166666666666664</c:v>
                </c:pt>
                <c:pt idx="40" formatCode="0.00">
                  <c:v>23.703703703703702</c:v>
                </c:pt>
                <c:pt idx="41" formatCode="0.00">
                  <c:v>19.166666666666664</c:v>
                </c:pt>
                <c:pt idx="42" formatCode="0.00">
                  <c:v>23.333333333333332</c:v>
                </c:pt>
                <c:pt idx="43" formatCode="0.00">
                  <c:v>21.904761904761905</c:v>
                </c:pt>
                <c:pt idx="44" formatCode="0.00">
                  <c:v>25.833333333333336</c:v>
                </c:pt>
                <c:pt idx="45" formatCode="0.00">
                  <c:v>25.5555555555556</c:v>
                </c:pt>
                <c:pt idx="46" formatCode="0.00">
                  <c:v>21.9444444444444</c:v>
                </c:pt>
                <c:pt idx="47" formatCode="0.00">
                  <c:v>20.969696969697001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7D-4463-8493-38B4E9509CA1}"/>
            </c:ext>
          </c:extLst>
        </c:ser>
        <c:ser>
          <c:idx val="5"/>
          <c:order val="1"/>
          <c:tx>
            <c:strRef>
              <c:f>'G5'!$Y$7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'G5'!$Y$10:$Y$199</c:f>
              <c:numCache>
                <c:formatCode>General</c:formatCode>
                <c:ptCount val="190"/>
                <c:pt idx="0" formatCode="0.0">
                  <c:v>18.112554112554111</c:v>
                </c:pt>
                <c:pt idx="2" formatCode="0.0">
                  <c:v>17.543859649122805</c:v>
                </c:pt>
                <c:pt idx="3" formatCode="0.0">
                  <c:v>18.854636591478695</c:v>
                </c:pt>
                <c:pt idx="4" formatCode="0.0">
                  <c:v>19.548811092289352</c:v>
                </c:pt>
                <c:pt idx="5" formatCode="0.0">
                  <c:v>17.878787878787879</c:v>
                </c:pt>
                <c:pt idx="6" formatCode="0.0">
                  <c:v>18.181818181818183</c:v>
                </c:pt>
                <c:pt idx="7" formatCode="0.0">
                  <c:v>14.444444444444448</c:v>
                </c:pt>
                <c:pt idx="8" formatCode="0.0">
                  <c:v>14.819401444788442</c:v>
                </c:pt>
                <c:pt idx="9" formatCode="0.0">
                  <c:v>15.231051484921455</c:v>
                </c:pt>
                <c:pt idx="10" formatCode="0.0">
                  <c:v>12.5</c:v>
                </c:pt>
                <c:pt idx="11" formatCode="0.0">
                  <c:v>14.583333333333334</c:v>
                </c:pt>
                <c:pt idx="12" formatCode="0.0">
                  <c:v>18.571428571428573</c:v>
                </c:pt>
                <c:pt idx="13" formatCode="0.0">
                  <c:v>17.619047619047617</c:v>
                </c:pt>
                <c:pt idx="14" formatCode="0.0">
                  <c:v>19.555555555555557</c:v>
                </c:pt>
                <c:pt idx="15" formatCode="0.0">
                  <c:v>15.671335200746963</c:v>
                </c:pt>
                <c:pt idx="16" formatCode="0.0">
                  <c:v>20</c:v>
                </c:pt>
                <c:pt idx="17" formatCode="0.0">
                  <c:v>18.829365079365083</c:v>
                </c:pt>
                <c:pt idx="18" formatCode="0.0">
                  <c:v>19.166666666666668</c:v>
                </c:pt>
                <c:pt idx="19" formatCode="0.0">
                  <c:v>14.666666666666666</c:v>
                </c:pt>
                <c:pt idx="20" formatCode="0.0">
                  <c:v>12.946623093681916</c:v>
                </c:pt>
                <c:pt idx="21" formatCode="0.0">
                  <c:v>11.111111111111112</c:v>
                </c:pt>
                <c:pt idx="22" formatCode="0.0">
                  <c:v>15.265993265993266</c:v>
                </c:pt>
                <c:pt idx="23" formatCode="0.0">
                  <c:v>16.969696969696972</c:v>
                </c:pt>
                <c:pt idx="24" formatCode="0.0">
                  <c:v>10</c:v>
                </c:pt>
                <c:pt idx="25" formatCode="0.0">
                  <c:v>17.037037037037038</c:v>
                </c:pt>
                <c:pt idx="26" formatCode="0.0">
                  <c:v>15.555555555555555</c:v>
                </c:pt>
                <c:pt idx="27" formatCode="0.0">
                  <c:v>12.857142857142859</c:v>
                </c:pt>
                <c:pt idx="28" formatCode="0.0">
                  <c:v>19.780219780219781</c:v>
                </c:pt>
                <c:pt idx="29" formatCode="0.0">
                  <c:v>18.202020202020201</c:v>
                </c:pt>
                <c:pt idx="30" formatCode="0.0">
                  <c:v>12.751322751322752</c:v>
                </c:pt>
                <c:pt idx="31" formatCode="0.0">
                  <c:v>20</c:v>
                </c:pt>
                <c:pt idx="32" formatCode="0.0">
                  <c:v>10.198412698412698</c:v>
                </c:pt>
                <c:pt idx="33" formatCode="0.0">
                  <c:v>13.771043771043773</c:v>
                </c:pt>
                <c:pt idx="34" formatCode="0.0">
                  <c:v>18</c:v>
                </c:pt>
                <c:pt idx="35" formatCode="0.0">
                  <c:v>10.666666666666668</c:v>
                </c:pt>
                <c:pt idx="36" formatCode="0.0">
                  <c:v>14.074074074074074</c:v>
                </c:pt>
                <c:pt idx="37" formatCode="0.0">
                  <c:v>13.333333333333334</c:v>
                </c:pt>
                <c:pt idx="38" formatCode="0.0">
                  <c:v>7.4074074074074083</c:v>
                </c:pt>
                <c:pt idx="39" formatCode="0.00">
                  <c:v>9.1666666666666679</c:v>
                </c:pt>
                <c:pt idx="40" formatCode="0.00">
                  <c:v>13.333333333333334</c:v>
                </c:pt>
                <c:pt idx="41" formatCode="0.00">
                  <c:v>13.333333333333334</c:v>
                </c:pt>
                <c:pt idx="42" formatCode="0.00">
                  <c:v>15.000000000000002</c:v>
                </c:pt>
                <c:pt idx="43" formatCode="0.00">
                  <c:v>17.142857142857142</c:v>
                </c:pt>
                <c:pt idx="44" formatCode="0.00">
                  <c:v>18.333333333333332</c:v>
                </c:pt>
                <c:pt idx="45" formatCode="0.00">
                  <c:v>12.2222222222222</c:v>
                </c:pt>
                <c:pt idx="46" formatCode="0.00">
                  <c:v>16.1904761904762</c:v>
                </c:pt>
                <c:pt idx="47" formatCode="0.00">
                  <c:v>17.690235690235699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4B7D-4463-8493-38B4E9509CA1}"/>
            </c:ext>
          </c:extLst>
        </c:ser>
        <c:ser>
          <c:idx val="3"/>
          <c:order val="2"/>
          <c:tx>
            <c:strRef>
              <c:f>'G5'!$AC$7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'G5'!$AC$10:$AC$199</c:f>
              <c:numCache>
                <c:formatCode>General</c:formatCode>
                <c:ptCount val="190"/>
                <c:pt idx="0" formatCode="0.0">
                  <c:v>4.4617604617604618</c:v>
                </c:pt>
                <c:pt idx="2" formatCode="0.0">
                  <c:v>2.807017543859649</c:v>
                </c:pt>
                <c:pt idx="3" formatCode="0.0">
                  <c:v>11.781954887218046</c:v>
                </c:pt>
                <c:pt idx="4" formatCode="0.0">
                  <c:v>13.599316142794402</c:v>
                </c:pt>
                <c:pt idx="5" formatCode="0.0">
                  <c:v>7.5757575757575761</c:v>
                </c:pt>
                <c:pt idx="6" formatCode="0.0">
                  <c:v>10</c:v>
                </c:pt>
                <c:pt idx="7" formatCode="0.0">
                  <c:v>12.222222222222221</c:v>
                </c:pt>
                <c:pt idx="8" formatCode="0.0">
                  <c:v>15.43859649122807</c:v>
                </c:pt>
                <c:pt idx="9" formatCode="0.0">
                  <c:v>13.678477238848757</c:v>
                </c:pt>
                <c:pt idx="10" formatCode="0.0">
                  <c:v>12.916666666666668</c:v>
                </c:pt>
                <c:pt idx="11" formatCode="0.0">
                  <c:v>11.25</c:v>
                </c:pt>
                <c:pt idx="12" formatCode="0.0">
                  <c:v>13.80952380952381</c:v>
                </c:pt>
                <c:pt idx="13" formatCode="0.0">
                  <c:v>17.142857142857142</c:v>
                </c:pt>
                <c:pt idx="14" formatCode="0.0">
                  <c:v>15.111111111111109</c:v>
                </c:pt>
                <c:pt idx="15" formatCode="0.0">
                  <c:v>17.861811391223156</c:v>
                </c:pt>
                <c:pt idx="16" formatCode="0.0">
                  <c:v>19.487179487179489</c:v>
                </c:pt>
                <c:pt idx="17" formatCode="0.0">
                  <c:v>16.424603174603174</c:v>
                </c:pt>
                <c:pt idx="18" formatCode="0.0">
                  <c:v>14.583333333333334</c:v>
                </c:pt>
                <c:pt idx="19" formatCode="0.0">
                  <c:v>16</c:v>
                </c:pt>
                <c:pt idx="20" formatCode="0.0">
                  <c:v>16.225490196078432</c:v>
                </c:pt>
                <c:pt idx="21" formatCode="0.0">
                  <c:v>12.888888888888889</c:v>
                </c:pt>
                <c:pt idx="22" formatCode="0.0">
                  <c:v>20.45117845117845</c:v>
                </c:pt>
                <c:pt idx="23" formatCode="0.0">
                  <c:v>21.212121212121211</c:v>
                </c:pt>
                <c:pt idx="24" formatCode="0.0">
                  <c:v>11.904761904761905</c:v>
                </c:pt>
                <c:pt idx="25" formatCode="0.0">
                  <c:v>17.777777777777779</c:v>
                </c:pt>
                <c:pt idx="26" formatCode="0.0">
                  <c:v>14.814814814814813</c:v>
                </c:pt>
                <c:pt idx="27" formatCode="0.0">
                  <c:v>17.142857142857142</c:v>
                </c:pt>
                <c:pt idx="28" formatCode="0.0">
                  <c:v>17.216117216117219</c:v>
                </c:pt>
                <c:pt idx="29" formatCode="0.0">
                  <c:v>15.535353535353536</c:v>
                </c:pt>
                <c:pt idx="30" formatCode="0.0">
                  <c:v>9.9470899470899479</c:v>
                </c:pt>
                <c:pt idx="31" formatCode="0.0">
                  <c:v>11.333333333333334</c:v>
                </c:pt>
                <c:pt idx="32" formatCode="0.0">
                  <c:v>14.404761904761903</c:v>
                </c:pt>
                <c:pt idx="33" formatCode="0.0">
                  <c:v>7.7710437710437699</c:v>
                </c:pt>
                <c:pt idx="34" formatCode="0.0">
                  <c:v>14.666666666666664</c:v>
                </c:pt>
                <c:pt idx="35" formatCode="0.0">
                  <c:v>13.999999999999998</c:v>
                </c:pt>
                <c:pt idx="36" formatCode="0.0">
                  <c:v>14.074074074074074</c:v>
                </c:pt>
                <c:pt idx="37" formatCode="0.0">
                  <c:v>20</c:v>
                </c:pt>
                <c:pt idx="38" formatCode="0.0">
                  <c:v>14.074074074074074</c:v>
                </c:pt>
                <c:pt idx="39" formatCode="0.00">
                  <c:v>15</c:v>
                </c:pt>
                <c:pt idx="40" formatCode="0.00">
                  <c:v>14.629629629629632</c:v>
                </c:pt>
                <c:pt idx="41" formatCode="0.00">
                  <c:v>16.666666666666668</c:v>
                </c:pt>
                <c:pt idx="42" formatCode="0.00">
                  <c:v>13.333333333333334</c:v>
                </c:pt>
                <c:pt idx="43" formatCode="0.00">
                  <c:v>14.285714285714285</c:v>
                </c:pt>
                <c:pt idx="44" formatCode="0.00">
                  <c:v>12.5</c:v>
                </c:pt>
                <c:pt idx="45" formatCode="0.00">
                  <c:v>15.5555555555556</c:v>
                </c:pt>
                <c:pt idx="46" formatCode="0.00">
                  <c:v>13.6904761904762</c:v>
                </c:pt>
                <c:pt idx="47" formatCode="0.00">
                  <c:v>14.390572390572402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B7D-4463-8493-38B4E9509CA1}"/>
            </c:ext>
          </c:extLst>
        </c:ser>
        <c:ser>
          <c:idx val="0"/>
          <c:order val="3"/>
          <c:tx>
            <c:strRef>
              <c:f>'G5'!$Z$7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 w="28575" cap="rnd" cmpd="sng" algn="ctr">
              <a:solidFill>
                <a:schemeClr val="accent6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'G5'!$Z$10:$Z$199</c:f>
              <c:numCache>
                <c:formatCode>General</c:formatCode>
                <c:ptCount val="190"/>
                <c:pt idx="0" formatCode="0.0">
                  <c:v>0.95238095238095244</c:v>
                </c:pt>
                <c:pt idx="2" formatCode="0.0">
                  <c:v>0</c:v>
                </c:pt>
                <c:pt idx="3" formatCode="0.0">
                  <c:v>0</c:v>
                </c:pt>
                <c:pt idx="4" formatCode="0.0">
                  <c:v>1.7929292929292926</c:v>
                </c:pt>
                <c:pt idx="5" formatCode="0.0">
                  <c:v>1.5151515151515151</c:v>
                </c:pt>
                <c:pt idx="6" formatCode="0.0">
                  <c:v>1.5151515151515151</c:v>
                </c:pt>
                <c:pt idx="7" formatCode="0.0">
                  <c:v>2.5925925925925926</c:v>
                </c:pt>
                <c:pt idx="8" formatCode="0.0">
                  <c:v>4.4662309368191728</c:v>
                </c:pt>
                <c:pt idx="9" formatCode="0.0">
                  <c:v>2.144249512670565</c:v>
                </c:pt>
                <c:pt idx="10" formatCode="0.0">
                  <c:v>2.5</c:v>
                </c:pt>
                <c:pt idx="11" formatCode="0.0">
                  <c:v>4.166666666666667</c:v>
                </c:pt>
                <c:pt idx="12" formatCode="0.0">
                  <c:v>1.4285714285714286</c:v>
                </c:pt>
                <c:pt idx="13" formatCode="0.0">
                  <c:v>0.47619047619047616</c:v>
                </c:pt>
                <c:pt idx="14" formatCode="0.0">
                  <c:v>3.5555555555555554</c:v>
                </c:pt>
                <c:pt idx="15" formatCode="0.0">
                  <c:v>5.1876750700280114</c:v>
                </c:pt>
                <c:pt idx="16" formatCode="0.0">
                  <c:v>3.5897435897435894</c:v>
                </c:pt>
                <c:pt idx="17" formatCode="0.0">
                  <c:v>3.1111111111111112</c:v>
                </c:pt>
                <c:pt idx="18" formatCode="0.0">
                  <c:v>4.5833333333333339</c:v>
                </c:pt>
                <c:pt idx="19" formatCode="0.0">
                  <c:v>4.4444444444444446</c:v>
                </c:pt>
                <c:pt idx="20" formatCode="0.0">
                  <c:v>3.9705882352941173</c:v>
                </c:pt>
                <c:pt idx="21" formatCode="0.0">
                  <c:v>4.8888888888888893</c:v>
                </c:pt>
                <c:pt idx="22" formatCode="0.0">
                  <c:v>6</c:v>
                </c:pt>
                <c:pt idx="23" formatCode="0.0">
                  <c:v>7.2727272727272725</c:v>
                </c:pt>
                <c:pt idx="24" formatCode="0.0">
                  <c:v>5.7142857142857135</c:v>
                </c:pt>
                <c:pt idx="25" formatCode="0.0">
                  <c:v>5.9259259259259265</c:v>
                </c:pt>
                <c:pt idx="26" formatCode="0.0">
                  <c:v>7.4074074074074083</c:v>
                </c:pt>
                <c:pt idx="27" formatCode="0.0">
                  <c:v>4.7619047619047619</c:v>
                </c:pt>
                <c:pt idx="28" formatCode="0.0">
                  <c:v>6.0195360195360204</c:v>
                </c:pt>
                <c:pt idx="29" formatCode="0.0">
                  <c:v>6.8888888888888893</c:v>
                </c:pt>
                <c:pt idx="30" formatCode="0.0">
                  <c:v>5.9259259259259265</c:v>
                </c:pt>
                <c:pt idx="31" formatCode="0.0">
                  <c:v>5.333333333333333</c:v>
                </c:pt>
                <c:pt idx="32" formatCode="0.0">
                  <c:v>8.3333333333333321</c:v>
                </c:pt>
                <c:pt idx="33" formatCode="0.0">
                  <c:v>10.666666666666666</c:v>
                </c:pt>
                <c:pt idx="34" formatCode="0.0">
                  <c:v>7.333333333333333</c:v>
                </c:pt>
                <c:pt idx="35" formatCode="0.0">
                  <c:v>4</c:v>
                </c:pt>
                <c:pt idx="36" formatCode="0.0">
                  <c:v>7.4074074074074083</c:v>
                </c:pt>
                <c:pt idx="37" formatCode="0.0">
                  <c:v>6.6666666666666652</c:v>
                </c:pt>
                <c:pt idx="38" formatCode="0.0">
                  <c:v>2.9629629629629632</c:v>
                </c:pt>
                <c:pt idx="39" formatCode="0.00">
                  <c:v>4.166666666666667</c:v>
                </c:pt>
                <c:pt idx="40" formatCode="0.00">
                  <c:v>3.0555555555555558</c:v>
                </c:pt>
                <c:pt idx="41" formatCode="0.00">
                  <c:v>4.166666666666667</c:v>
                </c:pt>
                <c:pt idx="42" formatCode="0.00">
                  <c:v>5.833333333333333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0</c:v>
                </c:pt>
                <c:pt idx="46" formatCode="0.00">
                  <c:v>3.0158730158730203</c:v>
                </c:pt>
                <c:pt idx="47" formatCode="0.00">
                  <c:v>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B7D-4463-8493-38B4E9509CA1}"/>
            </c:ext>
          </c:extLst>
        </c:ser>
        <c:ser>
          <c:idx val="4"/>
          <c:order val="4"/>
          <c:tx>
            <c:strRef>
              <c:f>'G5'!$T$7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 w="28575" cap="rnd" cmpd="sng" algn="ctr">
              <a:solidFill>
                <a:schemeClr val="tx2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'G5'!$T$10:$T$199</c:f>
              <c:numCache>
                <c:formatCode>General</c:formatCode>
                <c:ptCount val="190"/>
                <c:pt idx="0" formatCode="0.0">
                  <c:v>9.24098124098124</c:v>
                </c:pt>
                <c:pt idx="2" formatCode="0.0">
                  <c:v>12.280701754385964</c:v>
                </c:pt>
                <c:pt idx="3" formatCode="0.0">
                  <c:v>11.283208020050125</c:v>
                </c:pt>
                <c:pt idx="4" formatCode="0.0">
                  <c:v>10.841583537235712</c:v>
                </c:pt>
                <c:pt idx="5" formatCode="0.0">
                  <c:v>14.848484848484853</c:v>
                </c:pt>
                <c:pt idx="6" formatCode="0.0">
                  <c:v>6.9696969696969706</c:v>
                </c:pt>
                <c:pt idx="7" formatCode="0.0">
                  <c:v>11.481481481481483</c:v>
                </c:pt>
                <c:pt idx="8" formatCode="0.0">
                  <c:v>11.429881894278179</c:v>
                </c:pt>
                <c:pt idx="9" formatCode="0.0">
                  <c:v>8.0575622061690186</c:v>
                </c:pt>
                <c:pt idx="10" formatCode="0.0">
                  <c:v>7.5</c:v>
                </c:pt>
                <c:pt idx="11" formatCode="0.0">
                  <c:v>9.1666666666666661</c:v>
                </c:pt>
                <c:pt idx="12" formatCode="0.0">
                  <c:v>14.761904761904763</c:v>
                </c:pt>
                <c:pt idx="13" formatCode="0.0">
                  <c:v>9.0476190476190474</c:v>
                </c:pt>
                <c:pt idx="14" formatCode="0.0">
                  <c:v>8.4444444444444446</c:v>
                </c:pt>
                <c:pt idx="15" formatCode="0.0">
                  <c:v>6.3753501400560229</c:v>
                </c:pt>
                <c:pt idx="16" formatCode="0.0">
                  <c:v>4.6153846153846159</c:v>
                </c:pt>
                <c:pt idx="17" formatCode="0.0">
                  <c:v>8.0992063492063497</c:v>
                </c:pt>
                <c:pt idx="18" formatCode="0.0">
                  <c:v>7.083333333333333</c:v>
                </c:pt>
                <c:pt idx="19" formatCode="0.0">
                  <c:v>7.5555555555555554</c:v>
                </c:pt>
                <c:pt idx="20" formatCode="0.0">
                  <c:v>8.7309368191721131</c:v>
                </c:pt>
                <c:pt idx="21" formatCode="0.0">
                  <c:v>9.7777777777777786</c:v>
                </c:pt>
                <c:pt idx="22" formatCode="0.0">
                  <c:v>10.148148148148149</c:v>
                </c:pt>
                <c:pt idx="23" formatCode="0.0">
                  <c:v>8.4848484848484862</c:v>
                </c:pt>
                <c:pt idx="24" formatCode="0.0">
                  <c:v>10.952380952380954</c:v>
                </c:pt>
                <c:pt idx="25" formatCode="0.0">
                  <c:v>11.851851851851853</c:v>
                </c:pt>
                <c:pt idx="26" formatCode="0.0">
                  <c:v>2.9629629629629632</c:v>
                </c:pt>
                <c:pt idx="27" formatCode="0.0">
                  <c:v>10</c:v>
                </c:pt>
                <c:pt idx="28" formatCode="0.0">
                  <c:v>6.6178266178266183</c:v>
                </c:pt>
                <c:pt idx="29" formatCode="0.0">
                  <c:v>9.1111111111111107</c:v>
                </c:pt>
                <c:pt idx="30" formatCode="0.0">
                  <c:v>8.1481481481481488</c:v>
                </c:pt>
                <c:pt idx="31" formatCode="0.0">
                  <c:v>6</c:v>
                </c:pt>
                <c:pt idx="32" formatCode="0.0">
                  <c:v>4.1269841269841265</c:v>
                </c:pt>
                <c:pt idx="33" formatCode="0.0">
                  <c:v>3.3333333333333335</c:v>
                </c:pt>
                <c:pt idx="34" formatCode="0.0">
                  <c:v>6.666666666666667</c:v>
                </c:pt>
                <c:pt idx="35" formatCode="0.0">
                  <c:v>4.6666666666666661</c:v>
                </c:pt>
                <c:pt idx="36" formatCode="0.0">
                  <c:v>5.9259259259259265</c:v>
                </c:pt>
                <c:pt idx="37" formatCode="0.0">
                  <c:v>1.9047619047619047</c:v>
                </c:pt>
                <c:pt idx="38" formatCode="0.0">
                  <c:v>7.4074074074074083</c:v>
                </c:pt>
                <c:pt idx="39" formatCode="0.00">
                  <c:v>4.1666666666666661</c:v>
                </c:pt>
                <c:pt idx="40" formatCode="0.00">
                  <c:v>4.6296296296296298</c:v>
                </c:pt>
                <c:pt idx="41" formatCode="0.00">
                  <c:v>5.833333333333333</c:v>
                </c:pt>
                <c:pt idx="42" formatCode="0.00">
                  <c:v>10</c:v>
                </c:pt>
                <c:pt idx="43" formatCode="0.00">
                  <c:v>5.7142857142857144</c:v>
                </c:pt>
                <c:pt idx="44" formatCode="0.00">
                  <c:v>5</c:v>
                </c:pt>
                <c:pt idx="45" formatCode="0.00">
                  <c:v>11.1111111111111</c:v>
                </c:pt>
                <c:pt idx="46" formatCode="0.00">
                  <c:v>3.8095238095238098</c:v>
                </c:pt>
                <c:pt idx="47" formatCode="0.00">
                  <c:v>2.9629629629629601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4B7D-4463-8493-38B4E9509CA1}"/>
            </c:ext>
          </c:extLst>
        </c:ser>
        <c:ser>
          <c:idx val="1"/>
          <c:order val="5"/>
          <c:tx>
            <c:strRef>
              <c:f>'G5'!$R$7</c:f>
              <c:strCache>
                <c:ptCount val="1"/>
                <c:pt idx="0">
                  <c:v>Comprar títulos o bonos hipotecarios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'G5'!$A$10:$A$1999</c:f>
              <c:numCache>
                <c:formatCode>mmm\-yy</c:formatCode>
                <c:ptCount val="1990"/>
                <c:pt idx="0">
                  <c:v>39722</c:v>
                </c:pt>
                <c:pt idx="1">
                  <c:v>39783</c:v>
                </c:pt>
                <c:pt idx="2">
                  <c:v>39873</c:v>
                </c:pt>
                <c:pt idx="3">
                  <c:v>39965</c:v>
                </c:pt>
                <c:pt idx="4">
                  <c:v>40057</c:v>
                </c:pt>
                <c:pt idx="5">
                  <c:v>40148</c:v>
                </c:pt>
                <c:pt idx="6">
                  <c:v>40238</c:v>
                </c:pt>
                <c:pt idx="7">
                  <c:v>40330</c:v>
                </c:pt>
                <c:pt idx="8">
                  <c:v>40422</c:v>
                </c:pt>
                <c:pt idx="9">
                  <c:v>40513</c:v>
                </c:pt>
                <c:pt idx="10">
                  <c:v>40603</c:v>
                </c:pt>
                <c:pt idx="11">
                  <c:v>40695</c:v>
                </c:pt>
                <c:pt idx="12">
                  <c:v>40787</c:v>
                </c:pt>
                <c:pt idx="13">
                  <c:v>40878</c:v>
                </c:pt>
                <c:pt idx="14">
                  <c:v>40969</c:v>
                </c:pt>
                <c:pt idx="15">
                  <c:v>41061</c:v>
                </c:pt>
                <c:pt idx="16">
                  <c:v>41153</c:v>
                </c:pt>
                <c:pt idx="17">
                  <c:v>41244</c:v>
                </c:pt>
                <c:pt idx="18">
                  <c:v>41334</c:v>
                </c:pt>
                <c:pt idx="19">
                  <c:v>41426</c:v>
                </c:pt>
                <c:pt idx="20">
                  <c:v>41518</c:v>
                </c:pt>
                <c:pt idx="21">
                  <c:v>41609</c:v>
                </c:pt>
                <c:pt idx="22">
                  <c:v>41699</c:v>
                </c:pt>
                <c:pt idx="23">
                  <c:v>41791</c:v>
                </c:pt>
                <c:pt idx="24">
                  <c:v>41883</c:v>
                </c:pt>
                <c:pt idx="25">
                  <c:v>41974</c:v>
                </c:pt>
                <c:pt idx="26">
                  <c:v>42064</c:v>
                </c:pt>
                <c:pt idx="27">
                  <c:v>42156</c:v>
                </c:pt>
                <c:pt idx="28">
                  <c:v>42248</c:v>
                </c:pt>
                <c:pt idx="29">
                  <c:v>42339</c:v>
                </c:pt>
                <c:pt idx="30">
                  <c:v>42430</c:v>
                </c:pt>
                <c:pt idx="31">
                  <c:v>42522</c:v>
                </c:pt>
                <c:pt idx="32">
                  <c:v>42614</c:v>
                </c:pt>
                <c:pt idx="33">
                  <c:v>42705</c:v>
                </c:pt>
                <c:pt idx="34">
                  <c:v>42795</c:v>
                </c:pt>
                <c:pt idx="35">
                  <c:v>42887</c:v>
                </c:pt>
                <c:pt idx="36">
                  <c:v>42979</c:v>
                </c:pt>
                <c:pt idx="37">
                  <c:v>43070</c:v>
                </c:pt>
                <c:pt idx="38">
                  <c:v>43160</c:v>
                </c:pt>
                <c:pt idx="39">
                  <c:v>43252</c:v>
                </c:pt>
                <c:pt idx="40">
                  <c:v>43344</c:v>
                </c:pt>
                <c:pt idx="41">
                  <c:v>43435</c:v>
                </c:pt>
                <c:pt idx="42">
                  <c:v>43525</c:v>
                </c:pt>
                <c:pt idx="43">
                  <c:v>43617</c:v>
                </c:pt>
                <c:pt idx="44">
                  <c:v>43709</c:v>
                </c:pt>
                <c:pt idx="45">
                  <c:v>43800</c:v>
                </c:pt>
                <c:pt idx="46">
                  <c:v>43891</c:v>
                </c:pt>
                <c:pt idx="47">
                  <c:v>43983</c:v>
                </c:pt>
              </c:numCache>
            </c:numRef>
          </c:cat>
          <c:val>
            <c:numRef>
              <c:f>'G5'!$R$10:$R$199</c:f>
              <c:numCache>
                <c:formatCode>General</c:formatCode>
                <c:ptCount val="190"/>
                <c:pt idx="0" formatCode="0.0">
                  <c:v>0</c:v>
                </c:pt>
                <c:pt idx="2" formatCode="0.0">
                  <c:v>0</c:v>
                </c:pt>
                <c:pt idx="3" formatCode="0.0">
                  <c:v>1.2857142857142858</c:v>
                </c:pt>
                <c:pt idx="4" formatCode="0.0">
                  <c:v>0.27777777777777779</c:v>
                </c:pt>
                <c:pt idx="5" formatCode="0.0">
                  <c:v>1.2121212121212122</c:v>
                </c:pt>
                <c:pt idx="6" formatCode="0.0">
                  <c:v>2.1212121212121215</c:v>
                </c:pt>
                <c:pt idx="7" formatCode="0.0">
                  <c:v>1.1111111111111112</c:v>
                </c:pt>
                <c:pt idx="8" formatCode="0.0">
                  <c:v>1.1111111111111112</c:v>
                </c:pt>
                <c:pt idx="9" formatCode="0.0">
                  <c:v>0</c:v>
                </c:pt>
                <c:pt idx="10" formatCode="0.0">
                  <c:v>0</c:v>
                </c:pt>
                <c:pt idx="11" formatCode="0.0">
                  <c:v>1.6666666666666667</c:v>
                </c:pt>
                <c:pt idx="12" formatCode="0.0">
                  <c:v>0</c:v>
                </c:pt>
                <c:pt idx="13" formatCode="0.0">
                  <c:v>0</c:v>
                </c:pt>
                <c:pt idx="14" formatCode="0.0">
                  <c:v>0.88888888888888884</c:v>
                </c:pt>
                <c:pt idx="15" formatCode="0.0">
                  <c:v>0.95238095238095233</c:v>
                </c:pt>
                <c:pt idx="16" formatCode="0.0">
                  <c:v>1.0256410256410255</c:v>
                </c:pt>
                <c:pt idx="17" formatCode="0.0">
                  <c:v>2.7023809523809521</c:v>
                </c:pt>
                <c:pt idx="18" formatCode="0.0">
                  <c:v>1.6666666666666667</c:v>
                </c:pt>
                <c:pt idx="19" formatCode="0.0">
                  <c:v>0.88888888888888884</c:v>
                </c:pt>
                <c:pt idx="20" formatCode="0.0">
                  <c:v>0.74074074074074081</c:v>
                </c:pt>
                <c:pt idx="21" formatCode="0.0">
                  <c:v>0</c:v>
                </c:pt>
                <c:pt idx="22" formatCode="0.0">
                  <c:v>0</c:v>
                </c:pt>
                <c:pt idx="23" formatCode="0.0">
                  <c:v>1.2121212121212122</c:v>
                </c:pt>
                <c:pt idx="24" formatCode="0.0">
                  <c:v>1.4285714285714284</c:v>
                </c:pt>
                <c:pt idx="25" formatCode="0.0">
                  <c:v>0</c:v>
                </c:pt>
                <c:pt idx="26" formatCode="0.0">
                  <c:v>3.7037037037037033</c:v>
                </c:pt>
                <c:pt idx="27" formatCode="0.0">
                  <c:v>4.2857142857142856</c:v>
                </c:pt>
                <c:pt idx="28" formatCode="0.0">
                  <c:v>2.5641025641025639</c:v>
                </c:pt>
                <c:pt idx="29" formatCode="0.0">
                  <c:v>1.7777777777777777</c:v>
                </c:pt>
                <c:pt idx="30" formatCode="0.0">
                  <c:v>5.3439153439153442</c:v>
                </c:pt>
                <c:pt idx="31" formatCode="0.0">
                  <c:v>2</c:v>
                </c:pt>
                <c:pt idx="32" formatCode="0.0">
                  <c:v>2.7380952380952381</c:v>
                </c:pt>
                <c:pt idx="33" formatCode="0.0">
                  <c:v>8.7407407407407405</c:v>
                </c:pt>
                <c:pt idx="34" formatCode="0.0">
                  <c:v>1.3333333333333333</c:v>
                </c:pt>
                <c:pt idx="35" formatCode="0.0">
                  <c:v>5.333333333333333</c:v>
                </c:pt>
                <c:pt idx="36" formatCode="0.0">
                  <c:v>3.7037037037037033</c:v>
                </c:pt>
                <c:pt idx="37" formatCode="0.0">
                  <c:v>4.7619047619047619</c:v>
                </c:pt>
                <c:pt idx="38" formatCode="0.0">
                  <c:v>4.4444444444444438</c:v>
                </c:pt>
                <c:pt idx="39" formatCode="0.00">
                  <c:v>4.1666666666666661</c:v>
                </c:pt>
                <c:pt idx="40" formatCode="0.00">
                  <c:v>0</c:v>
                </c:pt>
                <c:pt idx="41" formatCode="0.00">
                  <c:v>4.1666666666666661</c:v>
                </c:pt>
                <c:pt idx="42" formatCode="0.00">
                  <c:v>4.1666666666666661</c:v>
                </c:pt>
                <c:pt idx="43" formatCode="0.00">
                  <c:v>5.7142857142857144</c:v>
                </c:pt>
                <c:pt idx="44" formatCode="0.00">
                  <c:v>2.5</c:v>
                </c:pt>
                <c:pt idx="45" formatCode="0.00">
                  <c:v>0</c:v>
                </c:pt>
                <c:pt idx="46" formatCode="0.00">
                  <c:v>4.92063492063492</c:v>
                </c:pt>
                <c:pt idx="47" formatCode="0.00">
                  <c:v>3.7037037037037002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4B7D-4463-8493-38B4E9509C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81013600"/>
        <c:axId val="681014160"/>
      </c:lineChart>
      <c:dateAx>
        <c:axId val="681013600"/>
        <c:scaling>
          <c:orientation val="minMax"/>
          <c:min val="41426"/>
        </c:scaling>
        <c:delete val="0"/>
        <c:axPos val="b"/>
        <c:numFmt formatCode="mmm\-yy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681014160"/>
        <c:crosses val="autoZero"/>
        <c:auto val="0"/>
        <c:lblOffset val="100"/>
        <c:baseTimeUnit val="months"/>
        <c:majorUnit val="6"/>
        <c:majorTimeUnit val="months"/>
      </c:dateAx>
      <c:valAx>
        <c:axId val="68101416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681013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2"/>
          <c:order val="0"/>
          <c:tx>
            <c:strRef>
              <c:f>'G5'!$I$7</c:f>
              <c:strCache>
                <c:ptCount val="1"/>
                <c:pt idx="0">
                  <c:v>Prestar para consumo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'G5'!$I$13:$I$199</c:f>
              <c:numCache>
                <c:formatCode>0.0</c:formatCode>
                <c:ptCount val="187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  <c:pt idx="39" formatCode="0.00">
                  <c:v>19.117647058823529</c:v>
                </c:pt>
                <c:pt idx="40" formatCode="0.00">
                  <c:v>21.642857142857146</c:v>
                </c:pt>
                <c:pt idx="41" formatCode="0.00">
                  <c:v>21.428571428571431</c:v>
                </c:pt>
                <c:pt idx="42" formatCode="0.00">
                  <c:v>26.6666666666667</c:v>
                </c:pt>
                <c:pt idx="43" formatCode="0.00">
                  <c:v>16.8888888888889</c:v>
                </c:pt>
                <c:pt idx="44" formatCode="0.00">
                  <c:v>24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EE59-486C-925B-0461D189FCB1}"/>
            </c:ext>
          </c:extLst>
        </c:ser>
        <c:ser>
          <c:idx val="5"/>
          <c:order val="1"/>
          <c:tx>
            <c:strRef>
              <c:f>'G5'!$L$7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 w="28575" cap="rnd" cmpd="sng" algn="ctr">
              <a:solidFill>
                <a:schemeClr val="accent3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'G5'!$L$13:$L$199</c:f>
              <c:numCache>
                <c:formatCode>0.0</c:formatCode>
                <c:ptCount val="187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  <c:pt idx="39" formatCode="0.00">
                  <c:v>8.0833333333333339</c:v>
                </c:pt>
                <c:pt idx="40" formatCode="0.00">
                  <c:v>6.6984126984126977</c:v>
                </c:pt>
                <c:pt idx="41" formatCode="0.00">
                  <c:v>4.7619047619047619</c:v>
                </c:pt>
                <c:pt idx="42" formatCode="0.00">
                  <c:v>5.5555555555555598</c:v>
                </c:pt>
                <c:pt idx="43" formatCode="0.00">
                  <c:v>7.1111111111111098</c:v>
                </c:pt>
                <c:pt idx="44" formatCode="0.00">
                  <c:v>5.3333333333333304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EE59-486C-925B-0461D189FCB1}"/>
            </c:ext>
          </c:extLst>
        </c:ser>
        <c:ser>
          <c:idx val="0"/>
          <c:order val="2"/>
          <c:tx>
            <c:strRef>
              <c:f>'G5'!$J$7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'G5'!$J$13:$J$199</c:f>
              <c:numCache>
                <c:formatCode>0.0</c:formatCode>
                <c:ptCount val="187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  <c:pt idx="39" formatCode="0.00">
                  <c:v>15.102941176470589</c:v>
                </c:pt>
                <c:pt idx="40" formatCode="0.00">
                  <c:v>8.3412698412698418</c:v>
                </c:pt>
                <c:pt idx="41" formatCode="0.00">
                  <c:v>12.38095238095238</c:v>
                </c:pt>
                <c:pt idx="42" formatCode="0.00">
                  <c:v>12.7777777777778</c:v>
                </c:pt>
                <c:pt idx="43" formatCode="0.00">
                  <c:v>14.6666666666667</c:v>
                </c:pt>
                <c:pt idx="44" formatCode="0.00">
                  <c:v>18.6666666666667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EE59-486C-925B-0461D189FCB1}"/>
            </c:ext>
          </c:extLst>
        </c:ser>
        <c:ser>
          <c:idx val="1"/>
          <c:order val="3"/>
          <c:tx>
            <c:strRef>
              <c:f>'G5'!$M$7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 w="28575" cap="rnd" cmpd="sng" algn="ctr">
              <a:solidFill>
                <a:schemeClr val="accent5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'G5'!$M$13:$M$199</c:f>
              <c:numCache>
                <c:formatCode>0.0</c:formatCode>
                <c:ptCount val="187"/>
                <c:pt idx="0">
                  <c:v>6.666666666666667</c:v>
                </c:pt>
                <c:pt idx="1">
                  <c:v>5.1656920077972703</c:v>
                </c:pt>
                <c:pt idx="2">
                  <c:v>3.9733115468409581</c:v>
                </c:pt>
                <c:pt idx="3">
                  <c:v>8.1699346405228752</c:v>
                </c:pt>
                <c:pt idx="4">
                  <c:v>5.5555555555555554</c:v>
                </c:pt>
                <c:pt idx="5">
                  <c:v>2.807017543859649</c:v>
                </c:pt>
                <c:pt idx="6">
                  <c:v>4.3137254901960782</c:v>
                </c:pt>
                <c:pt idx="7">
                  <c:v>4.2105263157894743</c:v>
                </c:pt>
                <c:pt idx="8">
                  <c:v>2.2222222222222223</c:v>
                </c:pt>
                <c:pt idx="9">
                  <c:v>5.3968253968253972</c:v>
                </c:pt>
                <c:pt idx="10">
                  <c:v>7.9971139971139973</c:v>
                </c:pt>
                <c:pt idx="11">
                  <c:v>6.9841269841269842</c:v>
                </c:pt>
                <c:pt idx="12">
                  <c:v>7.4068504594820377</c:v>
                </c:pt>
                <c:pt idx="13">
                  <c:v>9.0193864106907586</c:v>
                </c:pt>
                <c:pt idx="14">
                  <c:v>3.278743961352657</c:v>
                </c:pt>
                <c:pt idx="15">
                  <c:v>4.5454545454545459</c:v>
                </c:pt>
                <c:pt idx="16">
                  <c:v>5.9649122807017543</c:v>
                </c:pt>
                <c:pt idx="17">
                  <c:v>10.15873015873016</c:v>
                </c:pt>
                <c:pt idx="18">
                  <c:v>9.2592592592592595</c:v>
                </c:pt>
                <c:pt idx="19">
                  <c:v>9.9081035923141165</c:v>
                </c:pt>
                <c:pt idx="20">
                  <c:v>6.666666666666667</c:v>
                </c:pt>
                <c:pt idx="21">
                  <c:v>12.5</c:v>
                </c:pt>
                <c:pt idx="22">
                  <c:v>6.1538461538461542</c:v>
                </c:pt>
                <c:pt idx="23">
                  <c:v>13.333333333333334</c:v>
                </c:pt>
                <c:pt idx="24">
                  <c:v>11.764705882352942</c:v>
                </c:pt>
                <c:pt idx="25">
                  <c:v>18.571428571428569</c:v>
                </c:pt>
                <c:pt idx="26">
                  <c:v>19.111111111111111</c:v>
                </c:pt>
                <c:pt idx="27">
                  <c:v>7.6486928104575167</c:v>
                </c:pt>
                <c:pt idx="28">
                  <c:v>9.541337002637313</c:v>
                </c:pt>
                <c:pt idx="29">
                  <c:v>9.9841269841269842</c:v>
                </c:pt>
                <c:pt idx="30">
                  <c:v>13.460317460317459</c:v>
                </c:pt>
                <c:pt idx="31">
                  <c:v>9.0793650793650791</c:v>
                </c:pt>
                <c:pt idx="32">
                  <c:v>11.712962962962964</c:v>
                </c:pt>
                <c:pt idx="33">
                  <c:v>10.144335511982572</c:v>
                </c:pt>
                <c:pt idx="34">
                  <c:v>8.3838383838383859</c:v>
                </c:pt>
                <c:pt idx="35">
                  <c:v>5.0130718954248366</c:v>
                </c:pt>
                <c:pt idx="36" formatCode="0.00">
                  <c:v>5.454545454545455</c:v>
                </c:pt>
                <c:pt idx="37" formatCode="0.00">
                  <c:v>8.101343101343101</c:v>
                </c:pt>
                <c:pt idx="38" formatCode="0.00">
                  <c:v>6.25</c:v>
                </c:pt>
                <c:pt idx="39" formatCode="0.00">
                  <c:v>7.4509803921568629</c:v>
                </c:pt>
                <c:pt idx="40" formatCode="0.00">
                  <c:v>7.0555555555555562</c:v>
                </c:pt>
                <c:pt idx="41" formatCode="0.00">
                  <c:v>6.1904761904761898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7.3333333333333304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EE59-486C-925B-0461D189FCB1}"/>
            </c:ext>
          </c:extLst>
        </c:ser>
        <c:ser>
          <c:idx val="3"/>
          <c:order val="4"/>
          <c:tx>
            <c:strRef>
              <c:f>'G5'!$N$7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 w="28575" cap="rnd" cmpd="sng" algn="ctr">
              <a:solidFill>
                <a:schemeClr val="accent4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'G5'!$N$13:$N$199</c:f>
              <c:numCache>
                <c:formatCode>0.0</c:formatCode>
                <c:ptCount val="187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  <c:pt idx="39" formatCode="0.00">
                  <c:v>12.166666666666666</c:v>
                </c:pt>
                <c:pt idx="40" formatCode="0.00">
                  <c:v>15.111111111111111</c:v>
                </c:pt>
                <c:pt idx="41" formatCode="0.00">
                  <c:v>10.476190476190474</c:v>
                </c:pt>
                <c:pt idx="42" formatCode="0.00">
                  <c:v>15</c:v>
                </c:pt>
                <c:pt idx="43" formatCode="0.00">
                  <c:v>18.2222222222222</c:v>
                </c:pt>
                <c:pt idx="44" formatCode="0.00">
                  <c:v>18.6666666666667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EE59-486C-925B-0461D189FCB1}"/>
            </c:ext>
          </c:extLst>
        </c:ser>
        <c:ser>
          <c:idx val="4"/>
          <c:order val="5"/>
          <c:tx>
            <c:strRef>
              <c:f>'G5'!$D$7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 w="28575" cap="rnd" cmpd="sng" algn="ctr">
              <a:solidFill>
                <a:schemeClr val="accent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'G5'!$A$13:$A$199</c:f>
              <c:numCache>
                <c:formatCode>mmm\-yy</c:formatCode>
                <c:ptCount val="187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'G5'!$D$13:$D$199</c:f>
              <c:numCache>
                <c:formatCode>0.0</c:formatCode>
                <c:ptCount val="187"/>
                <c:pt idx="0">
                  <c:v>4.2105263157894726</c:v>
                </c:pt>
                <c:pt idx="1">
                  <c:v>5.9568856782479074</c:v>
                </c:pt>
                <c:pt idx="2">
                  <c:v>4.8529411764705888</c:v>
                </c:pt>
                <c:pt idx="3">
                  <c:v>4.4880174291938992</c:v>
                </c:pt>
                <c:pt idx="4">
                  <c:v>4.0740740740740735</c:v>
                </c:pt>
                <c:pt idx="5">
                  <c:v>4.5614035087719298</c:v>
                </c:pt>
                <c:pt idx="6">
                  <c:v>3.5294117647058822</c:v>
                </c:pt>
                <c:pt idx="7">
                  <c:v>1.0526315789473684</c:v>
                </c:pt>
                <c:pt idx="8">
                  <c:v>2.2222222222222219</c:v>
                </c:pt>
                <c:pt idx="9">
                  <c:v>2.5396825396825395</c:v>
                </c:pt>
                <c:pt idx="10">
                  <c:v>2.1789321789321789</c:v>
                </c:pt>
                <c:pt idx="11">
                  <c:v>1.5873015873015872</c:v>
                </c:pt>
                <c:pt idx="12">
                  <c:v>3.6875522138680035</c:v>
                </c:pt>
                <c:pt idx="13">
                  <c:v>3.8892025848547584</c:v>
                </c:pt>
                <c:pt idx="14">
                  <c:v>1.9362318840579711</c:v>
                </c:pt>
                <c:pt idx="15">
                  <c:v>2.4242424242424243</c:v>
                </c:pt>
                <c:pt idx="16">
                  <c:v>2.1052631578947367</c:v>
                </c:pt>
                <c:pt idx="17">
                  <c:v>2.5396825396825395</c:v>
                </c:pt>
                <c:pt idx="18">
                  <c:v>2.2222222222222223</c:v>
                </c:pt>
                <c:pt idx="19">
                  <c:v>2.355889724310777</c:v>
                </c:pt>
                <c:pt idx="20">
                  <c:v>1.1111111111111112</c:v>
                </c:pt>
                <c:pt idx="21">
                  <c:v>1.6666666666666667</c:v>
                </c:pt>
                <c:pt idx="22">
                  <c:v>4.615384615384615</c:v>
                </c:pt>
                <c:pt idx="23">
                  <c:v>2.6666666666666665</c:v>
                </c:pt>
                <c:pt idx="24">
                  <c:v>0.39215686274509803</c:v>
                </c:pt>
                <c:pt idx="25">
                  <c:v>3.8095238095238098</c:v>
                </c:pt>
                <c:pt idx="26">
                  <c:v>2.2222222222222223</c:v>
                </c:pt>
                <c:pt idx="27">
                  <c:v>4.0931372549019605</c:v>
                </c:pt>
                <c:pt idx="28">
                  <c:v>4.0442609792454984</c:v>
                </c:pt>
                <c:pt idx="29">
                  <c:v>1.3333333333333333</c:v>
                </c:pt>
                <c:pt idx="30">
                  <c:v>0.41666666666666669</c:v>
                </c:pt>
                <c:pt idx="31">
                  <c:v>3.1746031746031744</c:v>
                </c:pt>
                <c:pt idx="32">
                  <c:v>5.6700779727095512</c:v>
                </c:pt>
                <c:pt idx="33">
                  <c:v>5.0108932461873641</c:v>
                </c:pt>
                <c:pt idx="34">
                  <c:v>5.8181818181818192</c:v>
                </c:pt>
                <c:pt idx="35">
                  <c:v>2.4575163398692812</c:v>
                </c:pt>
                <c:pt idx="36" formatCode="0.00">
                  <c:v>1.2121212121212122</c:v>
                </c:pt>
                <c:pt idx="37" formatCode="0.00">
                  <c:v>1.5384615384615385</c:v>
                </c:pt>
                <c:pt idx="38" formatCode="0.00">
                  <c:v>2.0833333333333335</c:v>
                </c:pt>
                <c:pt idx="39" formatCode="0.00">
                  <c:v>3.3186274509803924</c:v>
                </c:pt>
                <c:pt idx="40" formatCode="0.00">
                  <c:v>5.6984126984126986</c:v>
                </c:pt>
                <c:pt idx="41" formatCode="0.00">
                  <c:v>2.3809523809523809</c:v>
                </c:pt>
                <c:pt idx="42" formatCode="0.00">
                  <c:v>2.7777777777777799</c:v>
                </c:pt>
                <c:pt idx="43" formatCode="0.00">
                  <c:v>5.7777777777777803</c:v>
                </c:pt>
                <c:pt idx="44" formatCode="0.00">
                  <c:v>3.3333333333333299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E59-486C-925B-0461D189FC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548640"/>
        <c:axId val="429549200"/>
      </c:lineChart>
      <c:dateAx>
        <c:axId val="429548640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29549200"/>
        <c:crosses val="autoZero"/>
        <c:auto val="1"/>
        <c:lblOffset val="100"/>
        <c:baseTimeUnit val="months"/>
        <c:majorUnit val="6"/>
        <c:majorTimeUnit val="months"/>
      </c:dateAx>
      <c:valAx>
        <c:axId val="42954920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Times New Roman" pitchFamily="18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429548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7837219657887593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'G6'!$X$8:$X$198</c:f>
              <c:numCache>
                <c:formatCode>0.00</c:formatCode>
                <c:ptCount val="191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4">
                  <c:v>57.142857142857139</c:v>
                </c:pt>
                <c:pt idx="5">
                  <c:v>28.571428571428569</c:v>
                </c:pt>
                <c:pt idx="6">
                  <c:v>33.333333333333329</c:v>
                </c:pt>
                <c:pt idx="7">
                  <c:v>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57.142857142857139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16.666666666666664</c:v>
                </c:pt>
                <c:pt idx="14">
                  <c:v>57.142857142857139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0</c:v>
                </c:pt>
                <c:pt idx="18">
                  <c:v>16.666666666666664</c:v>
                </c:pt>
                <c:pt idx="19">
                  <c:v>57.142857142857139</c:v>
                </c:pt>
                <c:pt idx="20">
                  <c:v>14.285714285714285</c:v>
                </c:pt>
                <c:pt idx="21">
                  <c:v>-14.285714285714285</c:v>
                </c:pt>
                <c:pt idx="22">
                  <c:v>14.285714285714285</c:v>
                </c:pt>
                <c:pt idx="23">
                  <c:v>14.285714285714285</c:v>
                </c:pt>
                <c:pt idx="24">
                  <c:v>0</c:v>
                </c:pt>
                <c:pt idx="25">
                  <c:v>40</c:v>
                </c:pt>
                <c:pt idx="26">
                  <c:v>0</c:v>
                </c:pt>
                <c:pt idx="27">
                  <c:v>25</c:v>
                </c:pt>
                <c:pt idx="28">
                  <c:v>75</c:v>
                </c:pt>
                <c:pt idx="29">
                  <c:v>40</c:v>
                </c:pt>
                <c:pt idx="30">
                  <c:v>-20</c:v>
                </c:pt>
                <c:pt idx="31">
                  <c:v>40</c:v>
                </c:pt>
                <c:pt idx="32">
                  <c:v>60</c:v>
                </c:pt>
                <c:pt idx="33">
                  <c:v>0</c:v>
                </c:pt>
                <c:pt idx="34">
                  <c:v>25</c:v>
                </c:pt>
                <c:pt idx="35">
                  <c:v>40</c:v>
                </c:pt>
                <c:pt idx="36">
                  <c:v>75</c:v>
                </c:pt>
                <c:pt idx="37">
                  <c:v>50</c:v>
                </c:pt>
                <c:pt idx="38">
                  <c:v>-33.333333333333329</c:v>
                </c:pt>
                <c:pt idx="39">
                  <c:v>0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50</c:v>
                </c:pt>
                <c:pt idx="44">
                  <c:v>40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501-4E76-BBAE-AF33B8E46E69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'G6'!$Y$8:$Y$198</c:f>
              <c:numCache>
                <c:formatCode>0.00</c:formatCode>
                <c:ptCount val="191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4">
                  <c:v>57.142857142857139</c:v>
                </c:pt>
                <c:pt idx="5">
                  <c:v>14.285714285714285</c:v>
                </c:pt>
                <c:pt idx="6">
                  <c:v>33.3333333333333</c:v>
                </c:pt>
                <c:pt idx="7">
                  <c:v>14.285714285714285</c:v>
                </c:pt>
                <c:pt idx="8">
                  <c:v>42.857142857142854</c:v>
                </c:pt>
                <c:pt idx="9">
                  <c:v>14.285714285714285</c:v>
                </c:pt>
                <c:pt idx="10">
                  <c:v>42.857142857142854</c:v>
                </c:pt>
                <c:pt idx="11">
                  <c:v>66.666666666666657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42.857142857142854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14.285714285714285</c:v>
                </c:pt>
                <c:pt idx="18">
                  <c:v>0</c:v>
                </c:pt>
                <c:pt idx="19">
                  <c:v>57.142857142857139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42.857142857142854</c:v>
                </c:pt>
                <c:pt idx="23">
                  <c:v>71.428571428571431</c:v>
                </c:pt>
                <c:pt idx="24">
                  <c:v>50</c:v>
                </c:pt>
                <c:pt idx="25">
                  <c:v>60</c:v>
                </c:pt>
                <c:pt idx="26">
                  <c:v>50</c:v>
                </c:pt>
                <c:pt idx="27">
                  <c:v>100</c:v>
                </c:pt>
                <c:pt idx="28">
                  <c:v>100</c:v>
                </c:pt>
                <c:pt idx="29">
                  <c:v>60</c:v>
                </c:pt>
                <c:pt idx="30">
                  <c:v>40</c:v>
                </c:pt>
                <c:pt idx="31">
                  <c:v>60</c:v>
                </c:pt>
                <c:pt idx="32">
                  <c:v>80</c:v>
                </c:pt>
                <c:pt idx="33">
                  <c:v>-40</c:v>
                </c:pt>
                <c:pt idx="34">
                  <c:v>25</c:v>
                </c:pt>
                <c:pt idx="35">
                  <c:v>60</c:v>
                </c:pt>
                <c:pt idx="36">
                  <c:v>50</c:v>
                </c:pt>
                <c:pt idx="37">
                  <c:v>75</c:v>
                </c:pt>
                <c:pt idx="38">
                  <c:v>-33.333333333333329</c:v>
                </c:pt>
                <c:pt idx="39">
                  <c:v>25</c:v>
                </c:pt>
                <c:pt idx="40">
                  <c:v>50</c:v>
                </c:pt>
                <c:pt idx="41">
                  <c:v>0</c:v>
                </c:pt>
                <c:pt idx="42">
                  <c:v>25</c:v>
                </c:pt>
                <c:pt idx="43">
                  <c:v>-25</c:v>
                </c:pt>
                <c:pt idx="44">
                  <c:v>60</c:v>
                </c:pt>
                <c:pt idx="45">
                  <c:v>40</c:v>
                </c:pt>
                <c:pt idx="46">
                  <c:v>50</c:v>
                </c:pt>
                <c:pt idx="47">
                  <c:v>0</c:v>
                </c:pt>
                <c:pt idx="48">
                  <c:v>0</c:v>
                </c:pt>
                <c:pt idx="49">
                  <c:v>-50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501-4E76-BBAE-AF33B8E46E69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'G6'!$Z$8:$Z$198</c:f>
              <c:numCache>
                <c:formatCode>0.00</c:formatCode>
                <c:ptCount val="191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4">
                  <c:v>42.857142857142854</c:v>
                </c:pt>
                <c:pt idx="5">
                  <c:v>0</c:v>
                </c:pt>
                <c:pt idx="6">
                  <c:v>33.333333333333329</c:v>
                </c:pt>
                <c:pt idx="7">
                  <c:v>42.857142857142854</c:v>
                </c:pt>
                <c:pt idx="8">
                  <c:v>42.857142857142854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83.333333333333343</c:v>
                </c:pt>
                <c:pt idx="12">
                  <c:v>85.714285714285708</c:v>
                </c:pt>
                <c:pt idx="13">
                  <c:v>50</c:v>
                </c:pt>
                <c:pt idx="14">
                  <c:v>57.142857142857139</c:v>
                </c:pt>
                <c:pt idx="15">
                  <c:v>85.714285714285708</c:v>
                </c:pt>
                <c:pt idx="16">
                  <c:v>57.142857142857139</c:v>
                </c:pt>
                <c:pt idx="17">
                  <c:v>42.857142857142854</c:v>
                </c:pt>
                <c:pt idx="18">
                  <c:v>16.666666666666664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71.428571428571431</c:v>
                </c:pt>
                <c:pt idx="24">
                  <c:v>50</c:v>
                </c:pt>
                <c:pt idx="25">
                  <c:v>80</c:v>
                </c:pt>
                <c:pt idx="26">
                  <c:v>50</c:v>
                </c:pt>
                <c:pt idx="27">
                  <c:v>100</c:v>
                </c:pt>
                <c:pt idx="28">
                  <c:v>75</c:v>
                </c:pt>
                <c:pt idx="29">
                  <c:v>40</c:v>
                </c:pt>
                <c:pt idx="30">
                  <c:v>40</c:v>
                </c:pt>
                <c:pt idx="31">
                  <c:v>80</c:v>
                </c:pt>
                <c:pt idx="32">
                  <c:v>60</c:v>
                </c:pt>
                <c:pt idx="33">
                  <c:v>-40</c:v>
                </c:pt>
                <c:pt idx="34">
                  <c:v>0</c:v>
                </c:pt>
                <c:pt idx="35">
                  <c:v>60</c:v>
                </c:pt>
                <c:pt idx="36">
                  <c:v>50</c:v>
                </c:pt>
                <c:pt idx="37">
                  <c:v>50</c:v>
                </c:pt>
                <c:pt idx="38">
                  <c:v>-66.666666666666657</c:v>
                </c:pt>
                <c:pt idx="39">
                  <c:v>50</c:v>
                </c:pt>
                <c:pt idx="40">
                  <c:v>50</c:v>
                </c:pt>
                <c:pt idx="41">
                  <c:v>25</c:v>
                </c:pt>
                <c:pt idx="42">
                  <c:v>50</c:v>
                </c:pt>
                <c:pt idx="43">
                  <c:v>25</c:v>
                </c:pt>
                <c:pt idx="44">
                  <c:v>60</c:v>
                </c:pt>
                <c:pt idx="45">
                  <c:v>20</c:v>
                </c:pt>
                <c:pt idx="46">
                  <c:v>50</c:v>
                </c:pt>
                <c:pt idx="47">
                  <c:v>25</c:v>
                </c:pt>
                <c:pt idx="48">
                  <c:v>0</c:v>
                </c:pt>
                <c:pt idx="49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501-4E76-BBAE-AF33B8E46E69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'G6'!$AC$8:$AC$198</c:f>
              <c:numCache>
                <c:formatCode>0.00</c:formatCode>
                <c:ptCount val="191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4">
                  <c:v>14.285714285714285</c:v>
                </c:pt>
                <c:pt idx="5">
                  <c:v>0</c:v>
                </c:pt>
                <c:pt idx="6">
                  <c:v>16.666666666666664</c:v>
                </c:pt>
                <c:pt idx="7">
                  <c:v>0</c:v>
                </c:pt>
                <c:pt idx="8">
                  <c:v>14.285714285714285</c:v>
                </c:pt>
                <c:pt idx="9">
                  <c:v>-28.571428571428569</c:v>
                </c:pt>
                <c:pt idx="10">
                  <c:v>-14.285714285714285</c:v>
                </c:pt>
                <c:pt idx="11">
                  <c:v>83.333333333333343</c:v>
                </c:pt>
                <c:pt idx="12">
                  <c:v>14.285714285714285</c:v>
                </c:pt>
                <c:pt idx="13">
                  <c:v>0</c:v>
                </c:pt>
                <c:pt idx="14">
                  <c:v>14.285714285714285</c:v>
                </c:pt>
                <c:pt idx="15">
                  <c:v>14.285714285714285</c:v>
                </c:pt>
                <c:pt idx="16">
                  <c:v>-28.999999999999996</c:v>
                </c:pt>
                <c:pt idx="17">
                  <c:v>14.285714285714285</c:v>
                </c:pt>
                <c:pt idx="18">
                  <c:v>-17</c:v>
                </c:pt>
                <c:pt idx="19">
                  <c:v>0</c:v>
                </c:pt>
                <c:pt idx="20">
                  <c:v>28.571428571428569</c:v>
                </c:pt>
                <c:pt idx="21">
                  <c:v>0</c:v>
                </c:pt>
                <c:pt idx="22">
                  <c:v>0</c:v>
                </c:pt>
                <c:pt idx="23">
                  <c:v>28.571428571428569</c:v>
                </c:pt>
                <c:pt idx="24">
                  <c:v>16.666666666666664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0</c:v>
                </c:pt>
                <c:pt idx="31">
                  <c:v>20</c:v>
                </c:pt>
                <c:pt idx="32">
                  <c:v>60</c:v>
                </c:pt>
                <c:pt idx="33">
                  <c:v>20</c:v>
                </c:pt>
                <c:pt idx="34">
                  <c:v>0</c:v>
                </c:pt>
                <c:pt idx="35">
                  <c:v>60</c:v>
                </c:pt>
                <c:pt idx="36">
                  <c:v>75</c:v>
                </c:pt>
                <c:pt idx="37">
                  <c:v>0</c:v>
                </c:pt>
                <c:pt idx="38">
                  <c:v>-33.333333333333329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0</c:v>
                </c:pt>
                <c:pt idx="43">
                  <c:v>25</c:v>
                </c:pt>
                <c:pt idx="44">
                  <c:v>20</c:v>
                </c:pt>
                <c:pt idx="45">
                  <c:v>20</c:v>
                </c:pt>
                <c:pt idx="46">
                  <c:v>25</c:v>
                </c:pt>
                <c:pt idx="47">
                  <c:v>0</c:v>
                </c:pt>
                <c:pt idx="48">
                  <c:v>50</c:v>
                </c:pt>
                <c:pt idx="49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501-4E76-BBAE-AF33B8E46E69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'G6'!$AB$8:$AB$198</c:f>
              <c:numCache>
                <c:formatCode>0.00</c:formatCode>
                <c:ptCount val="191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4">
                  <c:v>-42.857142857142854</c:v>
                </c:pt>
                <c:pt idx="5">
                  <c:v>-57.142857142857139</c:v>
                </c:pt>
                <c:pt idx="6">
                  <c:v>-50</c:v>
                </c:pt>
                <c:pt idx="7">
                  <c:v>-42.857142857142854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0</c:v>
                </c:pt>
                <c:pt idx="12">
                  <c:v>-28.571428571428569</c:v>
                </c:pt>
                <c:pt idx="13">
                  <c:v>-83.333333333333343</c:v>
                </c:pt>
                <c:pt idx="14">
                  <c:v>-42.857142857142854</c:v>
                </c:pt>
                <c:pt idx="15">
                  <c:v>-57.142857142857139</c:v>
                </c:pt>
                <c:pt idx="16">
                  <c:v>-71.428571428571431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-71.428571428571431</c:v>
                </c:pt>
                <c:pt idx="20">
                  <c:v>-71.428571428571431</c:v>
                </c:pt>
                <c:pt idx="21">
                  <c:v>-85.714285714285708</c:v>
                </c:pt>
                <c:pt idx="22">
                  <c:v>-57.142857142857096</c:v>
                </c:pt>
                <c:pt idx="23">
                  <c:v>-100</c:v>
                </c:pt>
                <c:pt idx="24">
                  <c:v>-33.333333333333329</c:v>
                </c:pt>
                <c:pt idx="25">
                  <c:v>-60</c:v>
                </c:pt>
                <c:pt idx="26">
                  <c:v>-100</c:v>
                </c:pt>
                <c:pt idx="27">
                  <c:v>-50</c:v>
                </c:pt>
                <c:pt idx="28">
                  <c:v>-50</c:v>
                </c:pt>
                <c:pt idx="29">
                  <c:v>-40</c:v>
                </c:pt>
                <c:pt idx="30">
                  <c:v>-60</c:v>
                </c:pt>
                <c:pt idx="31">
                  <c:v>-20</c:v>
                </c:pt>
                <c:pt idx="32">
                  <c:v>-60</c:v>
                </c:pt>
                <c:pt idx="33">
                  <c:v>20</c:v>
                </c:pt>
                <c:pt idx="34">
                  <c:v>-75</c:v>
                </c:pt>
                <c:pt idx="35">
                  <c:v>-60</c:v>
                </c:pt>
                <c:pt idx="36">
                  <c:v>-75</c:v>
                </c:pt>
                <c:pt idx="37">
                  <c:v>-75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-50</c:v>
                </c:pt>
                <c:pt idx="42">
                  <c:v>-25</c:v>
                </c:pt>
                <c:pt idx="43">
                  <c:v>-25</c:v>
                </c:pt>
                <c:pt idx="44">
                  <c:v>-20</c:v>
                </c:pt>
                <c:pt idx="45">
                  <c:v>-40</c:v>
                </c:pt>
                <c:pt idx="46">
                  <c:v>-50</c:v>
                </c:pt>
                <c:pt idx="47">
                  <c:v>-25</c:v>
                </c:pt>
                <c:pt idx="48">
                  <c:v>-100</c:v>
                </c:pt>
                <c:pt idx="49">
                  <c:v>-50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C501-4E76-BBAE-AF33B8E46E69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'G6'!$AD$8:$AD$198</c:f>
              <c:numCache>
                <c:formatCode>0.00</c:formatCode>
                <c:ptCount val="191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4">
                  <c:v>0</c:v>
                </c:pt>
                <c:pt idx="5">
                  <c:v>-71.428571428571431</c:v>
                </c:pt>
                <c:pt idx="6">
                  <c:v>-83.333333333333343</c:v>
                </c:pt>
                <c:pt idx="7">
                  <c:v>-85.714285714285708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-57.142857142857139</c:v>
                </c:pt>
                <c:pt idx="11">
                  <c:v>-33.333333333333329</c:v>
                </c:pt>
                <c:pt idx="12">
                  <c:v>-42.857142857142854</c:v>
                </c:pt>
                <c:pt idx="13">
                  <c:v>-33.333333333333329</c:v>
                </c:pt>
                <c:pt idx="14">
                  <c:v>-71.428571428571431</c:v>
                </c:pt>
                <c:pt idx="15">
                  <c:v>-71.428571428571431</c:v>
                </c:pt>
                <c:pt idx="16">
                  <c:v>-86</c:v>
                </c:pt>
                <c:pt idx="17">
                  <c:v>-42.857142857142854</c:v>
                </c:pt>
                <c:pt idx="18">
                  <c:v>-50</c:v>
                </c:pt>
                <c:pt idx="19">
                  <c:v>-57.142857142857139</c:v>
                </c:pt>
                <c:pt idx="20">
                  <c:v>-71.428571428571431</c:v>
                </c:pt>
                <c:pt idx="21">
                  <c:v>-50</c:v>
                </c:pt>
                <c:pt idx="22">
                  <c:v>-71.428571428571431</c:v>
                </c:pt>
                <c:pt idx="23">
                  <c:v>-28.571428571428569</c:v>
                </c:pt>
                <c:pt idx="24">
                  <c:v>-16.666666666666664</c:v>
                </c:pt>
                <c:pt idx="25">
                  <c:v>0</c:v>
                </c:pt>
                <c:pt idx="26">
                  <c:v>-25</c:v>
                </c:pt>
                <c:pt idx="27">
                  <c:v>0</c:v>
                </c:pt>
                <c:pt idx="28">
                  <c:v>25</c:v>
                </c:pt>
                <c:pt idx="29">
                  <c:v>0</c:v>
                </c:pt>
                <c:pt idx="30">
                  <c:v>-20</c:v>
                </c:pt>
                <c:pt idx="31">
                  <c:v>-20</c:v>
                </c:pt>
                <c:pt idx="32">
                  <c:v>20</c:v>
                </c:pt>
                <c:pt idx="33">
                  <c:v>60</c:v>
                </c:pt>
                <c:pt idx="34">
                  <c:v>0</c:v>
                </c:pt>
                <c:pt idx="35">
                  <c:v>-20</c:v>
                </c:pt>
                <c:pt idx="36">
                  <c:v>0</c:v>
                </c:pt>
                <c:pt idx="37">
                  <c:v>-50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-25</c:v>
                </c:pt>
                <c:pt idx="42">
                  <c:v>-25</c:v>
                </c:pt>
                <c:pt idx="43">
                  <c:v>0</c:v>
                </c:pt>
                <c:pt idx="44">
                  <c:v>-20</c:v>
                </c:pt>
                <c:pt idx="45">
                  <c:v>-20</c:v>
                </c:pt>
                <c:pt idx="46">
                  <c:v>0</c:v>
                </c:pt>
                <c:pt idx="47">
                  <c:v>-25</c:v>
                </c:pt>
                <c:pt idx="48">
                  <c:v>50</c:v>
                </c:pt>
                <c:pt idx="49">
                  <c:v>-50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C501-4E76-BBAE-AF33B8E46E69}"/>
            </c:ext>
          </c:extLst>
        </c:ser>
        <c:ser>
          <c:idx val="6"/>
          <c:order val="6"/>
          <c:tx>
            <c:strRef>
              <c:f>'G6'!$AG$7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'G6'!$AG$8:$AG$198</c:f>
              <c:numCache>
                <c:formatCode>0.00</c:formatCode>
                <c:ptCount val="191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4">
                  <c:v>42.857142857142854</c:v>
                </c:pt>
                <c:pt idx="5">
                  <c:v>28.571428571428569</c:v>
                </c:pt>
                <c:pt idx="6">
                  <c:v>50</c:v>
                </c:pt>
                <c:pt idx="7">
                  <c:v>-28.571428571428569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57.142857142857139</c:v>
                </c:pt>
                <c:pt idx="11">
                  <c:v>100</c:v>
                </c:pt>
                <c:pt idx="12">
                  <c:v>42.857142857142854</c:v>
                </c:pt>
                <c:pt idx="13">
                  <c:v>83.333333333333343</c:v>
                </c:pt>
                <c:pt idx="14">
                  <c:v>57.142857142857139</c:v>
                </c:pt>
                <c:pt idx="15">
                  <c:v>71.428571428571431</c:v>
                </c:pt>
                <c:pt idx="16">
                  <c:v>85.714285714285708</c:v>
                </c:pt>
                <c:pt idx="17">
                  <c:v>14.285714285714285</c:v>
                </c:pt>
                <c:pt idx="18">
                  <c:v>16.666666666666664</c:v>
                </c:pt>
                <c:pt idx="19">
                  <c:v>28.571428571428569</c:v>
                </c:pt>
                <c:pt idx="20">
                  <c:v>71.428571428571431</c:v>
                </c:pt>
                <c:pt idx="21">
                  <c:v>57.142857142857139</c:v>
                </c:pt>
                <c:pt idx="22">
                  <c:v>57.142857142857139</c:v>
                </c:pt>
                <c:pt idx="23">
                  <c:v>42.857142857142854</c:v>
                </c:pt>
                <c:pt idx="24">
                  <c:v>50</c:v>
                </c:pt>
                <c:pt idx="25">
                  <c:v>40</c:v>
                </c:pt>
                <c:pt idx="26">
                  <c:v>25</c:v>
                </c:pt>
                <c:pt idx="27">
                  <c:v>75</c:v>
                </c:pt>
                <c:pt idx="28">
                  <c:v>100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40</c:v>
                </c:pt>
                <c:pt idx="33">
                  <c:v>0</c:v>
                </c:pt>
                <c:pt idx="34">
                  <c:v>50</c:v>
                </c:pt>
                <c:pt idx="35">
                  <c:v>40</c:v>
                </c:pt>
                <c:pt idx="36">
                  <c:v>100</c:v>
                </c:pt>
                <c:pt idx="37">
                  <c:v>75</c:v>
                </c:pt>
                <c:pt idx="38">
                  <c:v>0</c:v>
                </c:pt>
                <c:pt idx="39">
                  <c:v>50</c:v>
                </c:pt>
                <c:pt idx="40">
                  <c:v>100</c:v>
                </c:pt>
                <c:pt idx="41">
                  <c:v>25</c:v>
                </c:pt>
                <c:pt idx="42">
                  <c:v>75</c:v>
                </c:pt>
                <c:pt idx="43">
                  <c:v>50</c:v>
                </c:pt>
                <c:pt idx="44">
                  <c:v>60</c:v>
                </c:pt>
                <c:pt idx="45">
                  <c:v>20</c:v>
                </c:pt>
                <c:pt idx="46">
                  <c:v>75</c:v>
                </c:pt>
                <c:pt idx="47">
                  <c:v>75</c:v>
                </c:pt>
                <c:pt idx="48">
                  <c:v>50</c:v>
                </c:pt>
                <c:pt idx="49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C501-4E76-BBAE-AF33B8E46E69}"/>
            </c:ext>
          </c:extLst>
        </c:ser>
        <c:ser>
          <c:idx val="7"/>
          <c:order val="7"/>
          <c:tx>
            <c:strRef>
              <c:f>'G6'!$AE$7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'G6'!$AE$8:$AE$198</c:f>
              <c:numCache>
                <c:formatCode>0.00</c:formatCode>
                <c:ptCount val="191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4">
                  <c:v>14.285714285714285</c:v>
                </c:pt>
                <c:pt idx="5">
                  <c:v>-42.857142857142854</c:v>
                </c:pt>
                <c:pt idx="6">
                  <c:v>-33.333333333333329</c:v>
                </c:pt>
                <c:pt idx="7">
                  <c:v>-42.857142857142854</c:v>
                </c:pt>
                <c:pt idx="8">
                  <c:v>-14.285714285714285</c:v>
                </c:pt>
                <c:pt idx="9">
                  <c:v>-42.857142857142854</c:v>
                </c:pt>
                <c:pt idx="10">
                  <c:v>-42.857142857142854</c:v>
                </c:pt>
                <c:pt idx="11">
                  <c:v>16.666666666666664</c:v>
                </c:pt>
                <c:pt idx="12">
                  <c:v>-14.285714285714285</c:v>
                </c:pt>
                <c:pt idx="13">
                  <c:v>16.666666666666664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28.571428571428569</c:v>
                </c:pt>
                <c:pt idx="17">
                  <c:v>0</c:v>
                </c:pt>
                <c:pt idx="18">
                  <c:v>-33.333333333333329</c:v>
                </c:pt>
                <c:pt idx="19">
                  <c:v>0</c:v>
                </c:pt>
                <c:pt idx="20">
                  <c:v>0</c:v>
                </c:pt>
                <c:pt idx="21">
                  <c:v>-28.571428571428569</c:v>
                </c:pt>
                <c:pt idx="22">
                  <c:v>0</c:v>
                </c:pt>
                <c:pt idx="23">
                  <c:v>-14.285714285714285</c:v>
                </c:pt>
                <c:pt idx="24">
                  <c:v>0</c:v>
                </c:pt>
                <c:pt idx="25">
                  <c:v>20</c:v>
                </c:pt>
                <c:pt idx="26">
                  <c:v>-25</c:v>
                </c:pt>
                <c:pt idx="27">
                  <c:v>-75</c:v>
                </c:pt>
                <c:pt idx="28">
                  <c:v>-25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-80</c:v>
                </c:pt>
                <c:pt idx="33">
                  <c:v>-20</c:v>
                </c:pt>
                <c:pt idx="34">
                  <c:v>-100</c:v>
                </c:pt>
                <c:pt idx="35">
                  <c:v>-60</c:v>
                </c:pt>
                <c:pt idx="36">
                  <c:v>-25</c:v>
                </c:pt>
                <c:pt idx="37">
                  <c:v>-50</c:v>
                </c:pt>
                <c:pt idx="38">
                  <c:v>-100</c:v>
                </c:pt>
                <c:pt idx="39">
                  <c:v>-50</c:v>
                </c:pt>
                <c:pt idx="40">
                  <c:v>-75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-60</c:v>
                </c:pt>
                <c:pt idx="45">
                  <c:v>-40</c:v>
                </c:pt>
                <c:pt idx="46">
                  <c:v>-50</c:v>
                </c:pt>
                <c:pt idx="47">
                  <c:v>-75</c:v>
                </c:pt>
                <c:pt idx="48">
                  <c:v>-50</c:v>
                </c:pt>
                <c:pt idx="49">
                  <c:v>-50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C501-4E76-BBAE-AF33B8E46E69}"/>
            </c:ext>
          </c:extLst>
        </c:ser>
        <c:ser>
          <c:idx val="8"/>
          <c:order val="8"/>
          <c:tx>
            <c:strRef>
              <c:f>'G6'!$AA$7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'G6'!$AA$8:$AA$198</c:f>
              <c:numCache>
                <c:formatCode>0.00</c:formatCode>
                <c:ptCount val="191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4">
                  <c:v>-14.285714285714285</c:v>
                </c:pt>
                <c:pt idx="5">
                  <c:v>-71.428571428571431</c:v>
                </c:pt>
                <c:pt idx="6">
                  <c:v>-50</c:v>
                </c:pt>
                <c:pt idx="7">
                  <c:v>-14.285714285714285</c:v>
                </c:pt>
                <c:pt idx="8">
                  <c:v>0</c:v>
                </c:pt>
                <c:pt idx="9">
                  <c:v>14.285714285714285</c:v>
                </c:pt>
                <c:pt idx="10">
                  <c:v>0</c:v>
                </c:pt>
                <c:pt idx="11">
                  <c:v>33.333333333333329</c:v>
                </c:pt>
                <c:pt idx="12">
                  <c:v>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28.571428571428569</c:v>
                </c:pt>
                <c:pt idx="16">
                  <c:v>14.285714285714285</c:v>
                </c:pt>
                <c:pt idx="17">
                  <c:v>0</c:v>
                </c:pt>
                <c:pt idx="18">
                  <c:v>-33.333333333333329</c:v>
                </c:pt>
                <c:pt idx="19">
                  <c:v>14.285714285714285</c:v>
                </c:pt>
                <c:pt idx="20">
                  <c:v>14.285714285714285</c:v>
                </c:pt>
                <c:pt idx="21">
                  <c:v>57.142857142857139</c:v>
                </c:pt>
                <c:pt idx="22">
                  <c:v>14.285714285714285</c:v>
                </c:pt>
                <c:pt idx="23">
                  <c:v>0</c:v>
                </c:pt>
                <c:pt idx="24">
                  <c:v>16.666666666666664</c:v>
                </c:pt>
                <c:pt idx="25">
                  <c:v>40</c:v>
                </c:pt>
                <c:pt idx="26">
                  <c:v>25</c:v>
                </c:pt>
                <c:pt idx="27">
                  <c:v>0</c:v>
                </c:pt>
                <c:pt idx="28">
                  <c:v>25</c:v>
                </c:pt>
                <c:pt idx="29">
                  <c:v>-20</c:v>
                </c:pt>
                <c:pt idx="30">
                  <c:v>-40</c:v>
                </c:pt>
                <c:pt idx="31">
                  <c:v>0</c:v>
                </c:pt>
                <c:pt idx="32">
                  <c:v>20</c:v>
                </c:pt>
                <c:pt idx="33">
                  <c:v>40</c:v>
                </c:pt>
                <c:pt idx="34">
                  <c:v>25</c:v>
                </c:pt>
                <c:pt idx="35">
                  <c:v>-40</c:v>
                </c:pt>
                <c:pt idx="36">
                  <c:v>-25</c:v>
                </c:pt>
                <c:pt idx="37">
                  <c:v>-25</c:v>
                </c:pt>
                <c:pt idx="38">
                  <c:v>-33.333333333333329</c:v>
                </c:pt>
                <c:pt idx="39">
                  <c:v>-25</c:v>
                </c:pt>
                <c:pt idx="40">
                  <c:v>-25</c:v>
                </c:pt>
                <c:pt idx="41">
                  <c:v>-50</c:v>
                </c:pt>
                <c:pt idx="42">
                  <c:v>-25</c:v>
                </c:pt>
                <c:pt idx="43">
                  <c:v>-75</c:v>
                </c:pt>
                <c:pt idx="44">
                  <c:v>-60</c:v>
                </c:pt>
                <c:pt idx="45">
                  <c:v>-80</c:v>
                </c:pt>
                <c:pt idx="46">
                  <c:v>-75</c:v>
                </c:pt>
                <c:pt idx="47">
                  <c:v>-50</c:v>
                </c:pt>
                <c:pt idx="48">
                  <c:v>-100</c:v>
                </c:pt>
                <c:pt idx="49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C501-4E76-BBAE-AF33B8E46E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7952496"/>
        <c:axId val="577953056"/>
      </c:lineChart>
      <c:dateAx>
        <c:axId val="577952496"/>
        <c:scaling>
          <c:orientation val="minMax"/>
          <c:min val="41426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577953056"/>
        <c:crosses val="autoZero"/>
        <c:auto val="0"/>
        <c:lblOffset val="100"/>
        <c:baseTimeUnit val="months"/>
        <c:majorUnit val="6"/>
        <c:majorTimeUnit val="months"/>
      </c:dateAx>
      <c:valAx>
        <c:axId val="577953056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57795249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9516666666666674E-2"/>
          <c:y val="0.87002443660059747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667829279560755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'G6'!$M$8:$M$198</c:f>
              <c:numCache>
                <c:formatCode>0.00</c:formatCode>
                <c:ptCount val="191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4">
                  <c:v>60</c:v>
                </c:pt>
                <c:pt idx="5">
                  <c:v>59.090909090909093</c:v>
                </c:pt>
                <c:pt idx="6">
                  <c:v>59.090909090909093</c:v>
                </c:pt>
                <c:pt idx="7">
                  <c:v>36.363636363636367</c:v>
                </c:pt>
                <c:pt idx="8">
                  <c:v>50</c:v>
                </c:pt>
                <c:pt idx="9">
                  <c:v>55.555555555555557</c:v>
                </c:pt>
                <c:pt idx="10">
                  <c:v>77.777777777777786</c:v>
                </c:pt>
                <c:pt idx="11">
                  <c:v>83.333333333333343</c:v>
                </c:pt>
                <c:pt idx="12">
                  <c:v>93.75</c:v>
                </c:pt>
                <c:pt idx="13">
                  <c:v>93.75</c:v>
                </c:pt>
                <c:pt idx="14">
                  <c:v>100</c:v>
                </c:pt>
                <c:pt idx="15">
                  <c:v>78.571428571428569</c:v>
                </c:pt>
                <c:pt idx="16">
                  <c:v>80</c:v>
                </c:pt>
                <c:pt idx="17">
                  <c:v>86.666666666666671</c:v>
                </c:pt>
                <c:pt idx="18">
                  <c:v>92.307692307692307</c:v>
                </c:pt>
                <c:pt idx="19">
                  <c:v>93.333333333333329</c:v>
                </c:pt>
                <c:pt idx="20">
                  <c:v>75</c:v>
                </c:pt>
                <c:pt idx="21">
                  <c:v>73.333333333333329</c:v>
                </c:pt>
                <c:pt idx="22">
                  <c:v>52.941176470588239</c:v>
                </c:pt>
                <c:pt idx="23">
                  <c:v>14.285714285714285</c:v>
                </c:pt>
                <c:pt idx="24">
                  <c:v>30</c:v>
                </c:pt>
                <c:pt idx="25">
                  <c:v>27.27272727272727</c:v>
                </c:pt>
                <c:pt idx="26">
                  <c:v>57.142857142857139</c:v>
                </c:pt>
                <c:pt idx="27">
                  <c:v>44.444444444444443</c:v>
                </c:pt>
                <c:pt idx="28">
                  <c:v>66.666666666666657</c:v>
                </c:pt>
                <c:pt idx="29">
                  <c:v>42.857142857142854</c:v>
                </c:pt>
                <c:pt idx="30">
                  <c:v>69.230769230769226</c:v>
                </c:pt>
                <c:pt idx="31">
                  <c:v>63.636363636363633</c:v>
                </c:pt>
                <c:pt idx="32">
                  <c:v>44.444444444444443</c:v>
                </c:pt>
                <c:pt idx="33">
                  <c:v>70</c:v>
                </c:pt>
                <c:pt idx="34">
                  <c:v>75</c:v>
                </c:pt>
                <c:pt idx="35">
                  <c:v>90</c:v>
                </c:pt>
                <c:pt idx="36">
                  <c:v>60</c:v>
                </c:pt>
                <c:pt idx="37">
                  <c:v>50</c:v>
                </c:pt>
                <c:pt idx="38">
                  <c:v>66.666666666666657</c:v>
                </c:pt>
                <c:pt idx="39">
                  <c:v>57.142857142857103</c:v>
                </c:pt>
                <c:pt idx="40">
                  <c:v>55.555555555555557</c:v>
                </c:pt>
                <c:pt idx="41">
                  <c:v>62.5</c:v>
                </c:pt>
                <c:pt idx="42">
                  <c:v>33.333333333333329</c:v>
                </c:pt>
                <c:pt idx="43">
                  <c:v>62.5</c:v>
                </c:pt>
                <c:pt idx="44">
                  <c:v>25</c:v>
                </c:pt>
                <c:pt idx="45">
                  <c:v>71.428571428571431</c:v>
                </c:pt>
                <c:pt idx="46">
                  <c:v>0</c:v>
                </c:pt>
                <c:pt idx="47">
                  <c:v>50</c:v>
                </c:pt>
                <c:pt idx="48">
                  <c:v>42.857142857142897</c:v>
                </c:pt>
                <c:pt idx="4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360-4914-B9C5-9CC538F922B8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'G6'!$N$8:$N$198</c:f>
              <c:numCache>
                <c:formatCode>0.00</c:formatCode>
                <c:ptCount val="191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4">
                  <c:v>65</c:v>
                </c:pt>
                <c:pt idx="5">
                  <c:v>68.181818181818173</c:v>
                </c:pt>
                <c:pt idx="6">
                  <c:v>68.181818181818173</c:v>
                </c:pt>
                <c:pt idx="7">
                  <c:v>50</c:v>
                </c:pt>
                <c:pt idx="8">
                  <c:v>50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88.888888888888886</c:v>
                </c:pt>
                <c:pt idx="12">
                  <c:v>81.25</c:v>
                </c:pt>
                <c:pt idx="13">
                  <c:v>93.75</c:v>
                </c:pt>
                <c:pt idx="14">
                  <c:v>92.857142857142861</c:v>
                </c:pt>
                <c:pt idx="15">
                  <c:v>78.571428571428569</c:v>
                </c:pt>
                <c:pt idx="16">
                  <c:v>80</c:v>
                </c:pt>
                <c:pt idx="17">
                  <c:v>73.333333333333329</c:v>
                </c:pt>
                <c:pt idx="18">
                  <c:v>84.615384615384613</c:v>
                </c:pt>
                <c:pt idx="19">
                  <c:v>100</c:v>
                </c:pt>
                <c:pt idx="20">
                  <c:v>93.75</c:v>
                </c:pt>
                <c:pt idx="21">
                  <c:v>73.333333333333329</c:v>
                </c:pt>
                <c:pt idx="22">
                  <c:v>64.705882352941174</c:v>
                </c:pt>
                <c:pt idx="23">
                  <c:v>42.857142857142854</c:v>
                </c:pt>
                <c:pt idx="24">
                  <c:v>70</c:v>
                </c:pt>
                <c:pt idx="25">
                  <c:v>81.818181818181827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35.714285714285715</c:v>
                </c:pt>
                <c:pt idx="30">
                  <c:v>76.923076923076934</c:v>
                </c:pt>
                <c:pt idx="31">
                  <c:v>63.636363636363633</c:v>
                </c:pt>
                <c:pt idx="32">
                  <c:v>11.111111111111111</c:v>
                </c:pt>
                <c:pt idx="33">
                  <c:v>40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50</c:v>
                </c:pt>
                <c:pt idx="38">
                  <c:v>11.111111111111111</c:v>
                </c:pt>
                <c:pt idx="39">
                  <c:v>71.428571428571431</c:v>
                </c:pt>
                <c:pt idx="40">
                  <c:v>33.333333333333329</c:v>
                </c:pt>
                <c:pt idx="41">
                  <c:v>25</c:v>
                </c:pt>
                <c:pt idx="42">
                  <c:v>55.555555555555557</c:v>
                </c:pt>
                <c:pt idx="43">
                  <c:v>50</c:v>
                </c:pt>
                <c:pt idx="44">
                  <c:v>0</c:v>
                </c:pt>
                <c:pt idx="45">
                  <c:v>42.857142857142854</c:v>
                </c:pt>
                <c:pt idx="46">
                  <c:v>12.5</c:v>
                </c:pt>
                <c:pt idx="47">
                  <c:v>33.3333333333333</c:v>
                </c:pt>
                <c:pt idx="48">
                  <c:v>71.428571428571402</c:v>
                </c:pt>
                <c:pt idx="49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360-4914-B9C5-9CC538F922B8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'G6'!$O$8:$O$198</c:f>
              <c:numCache>
                <c:formatCode>0.00</c:formatCode>
                <c:ptCount val="191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13.636363636363635</c:v>
                </c:pt>
                <c:pt idx="8">
                  <c:v>40.909090909090914</c:v>
                </c:pt>
                <c:pt idx="9">
                  <c:v>33.333333333333329</c:v>
                </c:pt>
                <c:pt idx="10">
                  <c:v>72.222222222222214</c:v>
                </c:pt>
                <c:pt idx="11">
                  <c:v>72.222222222222214</c:v>
                </c:pt>
                <c:pt idx="12">
                  <c:v>62.5</c:v>
                </c:pt>
                <c:pt idx="13">
                  <c:v>68.75</c:v>
                </c:pt>
                <c:pt idx="14">
                  <c:v>78.571428571428569</c:v>
                </c:pt>
                <c:pt idx="15">
                  <c:v>85.714285714285708</c:v>
                </c:pt>
                <c:pt idx="16">
                  <c:v>73.333333333333329</c:v>
                </c:pt>
                <c:pt idx="17">
                  <c:v>60</c:v>
                </c:pt>
                <c:pt idx="18">
                  <c:v>76.923076923076934</c:v>
                </c:pt>
                <c:pt idx="19">
                  <c:v>80</c:v>
                </c:pt>
                <c:pt idx="20">
                  <c:v>100</c:v>
                </c:pt>
                <c:pt idx="21">
                  <c:v>66.666666666666657</c:v>
                </c:pt>
                <c:pt idx="22">
                  <c:v>70.588235294117652</c:v>
                </c:pt>
                <c:pt idx="23">
                  <c:v>21.428571428571427</c:v>
                </c:pt>
                <c:pt idx="24">
                  <c:v>80</c:v>
                </c:pt>
                <c:pt idx="25">
                  <c:v>54.54545454545454</c:v>
                </c:pt>
                <c:pt idx="26">
                  <c:v>57.142857142857139</c:v>
                </c:pt>
                <c:pt idx="27">
                  <c:v>66.666666666666657</c:v>
                </c:pt>
                <c:pt idx="28">
                  <c:v>66.666666666666657</c:v>
                </c:pt>
                <c:pt idx="29">
                  <c:v>57.142857142857139</c:v>
                </c:pt>
                <c:pt idx="30">
                  <c:v>38.461538461538467</c:v>
                </c:pt>
                <c:pt idx="31">
                  <c:v>63.636363636363633</c:v>
                </c:pt>
                <c:pt idx="32">
                  <c:v>33.333333333333329</c:v>
                </c:pt>
                <c:pt idx="33">
                  <c:v>80</c:v>
                </c:pt>
                <c:pt idx="34">
                  <c:v>50</c:v>
                </c:pt>
                <c:pt idx="35">
                  <c:v>80</c:v>
                </c:pt>
                <c:pt idx="36">
                  <c:v>50</c:v>
                </c:pt>
                <c:pt idx="37">
                  <c:v>40</c:v>
                </c:pt>
                <c:pt idx="38">
                  <c:v>22.222222222222221</c:v>
                </c:pt>
                <c:pt idx="39">
                  <c:v>42.857142857142854</c:v>
                </c:pt>
                <c:pt idx="40">
                  <c:v>55.555555555555557</c:v>
                </c:pt>
                <c:pt idx="41">
                  <c:v>37.5</c:v>
                </c:pt>
                <c:pt idx="42">
                  <c:v>66.666666666666657</c:v>
                </c:pt>
                <c:pt idx="43">
                  <c:v>62.5</c:v>
                </c:pt>
                <c:pt idx="44">
                  <c:v>37.5</c:v>
                </c:pt>
                <c:pt idx="45">
                  <c:v>57.142857142857139</c:v>
                </c:pt>
                <c:pt idx="46">
                  <c:v>50</c:v>
                </c:pt>
                <c:pt idx="47">
                  <c:v>66.6666666666667</c:v>
                </c:pt>
                <c:pt idx="48">
                  <c:v>71.428571428571402</c:v>
                </c:pt>
                <c:pt idx="49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A360-4914-B9C5-9CC538F922B8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'G6'!$R$8:$R$54</c:f>
              <c:numCache>
                <c:formatCode>0.00</c:formatCode>
                <c:ptCount val="47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4">
                  <c:v>30</c:v>
                </c:pt>
                <c:pt idx="5">
                  <c:v>45.454545454545453</c:v>
                </c:pt>
                <c:pt idx="6">
                  <c:v>45.454545454545453</c:v>
                </c:pt>
                <c:pt idx="7">
                  <c:v>36.363636363636367</c:v>
                </c:pt>
                <c:pt idx="8">
                  <c:v>68.181818181818173</c:v>
                </c:pt>
                <c:pt idx="9">
                  <c:v>38.888888888888893</c:v>
                </c:pt>
                <c:pt idx="10">
                  <c:v>50</c:v>
                </c:pt>
                <c:pt idx="11">
                  <c:v>50</c:v>
                </c:pt>
                <c:pt idx="12">
                  <c:v>37.5</c:v>
                </c:pt>
                <c:pt idx="13">
                  <c:v>68.75</c:v>
                </c:pt>
                <c:pt idx="14">
                  <c:v>57.142857142857139</c:v>
                </c:pt>
                <c:pt idx="15">
                  <c:v>35.714285714285715</c:v>
                </c:pt>
                <c:pt idx="16">
                  <c:v>40</c:v>
                </c:pt>
                <c:pt idx="17">
                  <c:v>40</c:v>
                </c:pt>
                <c:pt idx="18">
                  <c:v>46</c:v>
                </c:pt>
                <c:pt idx="19">
                  <c:v>40</c:v>
                </c:pt>
                <c:pt idx="20">
                  <c:v>68.75</c:v>
                </c:pt>
                <c:pt idx="21">
                  <c:v>33.333333333333329</c:v>
                </c:pt>
                <c:pt idx="22">
                  <c:v>52.941176470588239</c:v>
                </c:pt>
                <c:pt idx="23">
                  <c:v>7.1428571428571423</c:v>
                </c:pt>
                <c:pt idx="24">
                  <c:v>30</c:v>
                </c:pt>
                <c:pt idx="25">
                  <c:v>27.27272727272727</c:v>
                </c:pt>
                <c:pt idx="26">
                  <c:v>28.571428571428569</c:v>
                </c:pt>
                <c:pt idx="27">
                  <c:v>66.666666666666657</c:v>
                </c:pt>
                <c:pt idx="28">
                  <c:v>55.555555555555557</c:v>
                </c:pt>
                <c:pt idx="29">
                  <c:v>35.714285714285715</c:v>
                </c:pt>
                <c:pt idx="30">
                  <c:v>15.384615384615385</c:v>
                </c:pt>
                <c:pt idx="31">
                  <c:v>36.363636363636367</c:v>
                </c:pt>
                <c:pt idx="32">
                  <c:v>-22.222222222222221</c:v>
                </c:pt>
                <c:pt idx="33">
                  <c:v>70</c:v>
                </c:pt>
                <c:pt idx="34">
                  <c:v>50</c:v>
                </c:pt>
                <c:pt idx="35">
                  <c:v>60</c:v>
                </c:pt>
                <c:pt idx="36">
                  <c:v>10</c:v>
                </c:pt>
                <c:pt idx="37">
                  <c:v>30</c:v>
                </c:pt>
                <c:pt idx="38">
                  <c:v>-11.111111111111111</c:v>
                </c:pt>
                <c:pt idx="39">
                  <c:v>57.142857142857139</c:v>
                </c:pt>
                <c:pt idx="40">
                  <c:v>11.111111111111111</c:v>
                </c:pt>
                <c:pt idx="41">
                  <c:v>-25</c:v>
                </c:pt>
                <c:pt idx="42">
                  <c:v>22.222222222222221</c:v>
                </c:pt>
                <c:pt idx="43">
                  <c:v>12.5</c:v>
                </c:pt>
                <c:pt idx="44">
                  <c:v>37.5</c:v>
                </c:pt>
                <c:pt idx="45">
                  <c:v>42.857142857142854</c:v>
                </c:pt>
                <c:pt idx="46">
                  <c:v>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A360-4914-B9C5-9CC538F922B8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'G6'!$Q$8:$Q$198</c:f>
              <c:numCache>
                <c:formatCode>0.00</c:formatCode>
                <c:ptCount val="191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4">
                  <c:v>-25</c:v>
                </c:pt>
                <c:pt idx="5">
                  <c:v>-40.909090909090914</c:v>
                </c:pt>
                <c:pt idx="6">
                  <c:v>-40.909090909090914</c:v>
                </c:pt>
                <c:pt idx="7">
                  <c:v>-54.54545454545454</c:v>
                </c:pt>
                <c:pt idx="8">
                  <c:v>-31.818181818181817</c:v>
                </c:pt>
                <c:pt idx="9">
                  <c:v>-55.555555555555557</c:v>
                </c:pt>
                <c:pt idx="10">
                  <c:v>-50</c:v>
                </c:pt>
                <c:pt idx="11">
                  <c:v>-61.111111111111114</c:v>
                </c:pt>
                <c:pt idx="12">
                  <c:v>-68.75</c:v>
                </c:pt>
                <c:pt idx="13">
                  <c:v>-62.5</c:v>
                </c:pt>
                <c:pt idx="14">
                  <c:v>-57.142857142857139</c:v>
                </c:pt>
                <c:pt idx="15">
                  <c:v>-57.142857142857139</c:v>
                </c:pt>
                <c:pt idx="16">
                  <c:v>-53.333333333333336</c:v>
                </c:pt>
                <c:pt idx="17">
                  <c:v>-66.666666666666657</c:v>
                </c:pt>
                <c:pt idx="18">
                  <c:v>-69.230769230769226</c:v>
                </c:pt>
                <c:pt idx="19">
                  <c:v>-60</c:v>
                </c:pt>
                <c:pt idx="20">
                  <c:v>-56.25</c:v>
                </c:pt>
                <c:pt idx="21">
                  <c:v>-53.333333333333336</c:v>
                </c:pt>
                <c:pt idx="22">
                  <c:v>-58.82352941176471</c:v>
                </c:pt>
                <c:pt idx="23">
                  <c:v>-50</c:v>
                </c:pt>
                <c:pt idx="24">
                  <c:v>-80</c:v>
                </c:pt>
                <c:pt idx="25">
                  <c:v>-72.727272727272734</c:v>
                </c:pt>
                <c:pt idx="26">
                  <c:v>-50</c:v>
                </c:pt>
                <c:pt idx="27">
                  <c:v>-77.777777777777786</c:v>
                </c:pt>
                <c:pt idx="28">
                  <c:v>-77.777777777777786</c:v>
                </c:pt>
                <c:pt idx="29">
                  <c:v>-28.571428571428569</c:v>
                </c:pt>
                <c:pt idx="30">
                  <c:v>-84.615384615384613</c:v>
                </c:pt>
                <c:pt idx="31">
                  <c:v>-54.54545454545454</c:v>
                </c:pt>
                <c:pt idx="32">
                  <c:v>-55.555555555555557</c:v>
                </c:pt>
                <c:pt idx="33">
                  <c:v>-50</c:v>
                </c:pt>
                <c:pt idx="34">
                  <c:v>-50</c:v>
                </c:pt>
                <c:pt idx="35">
                  <c:v>-60</c:v>
                </c:pt>
                <c:pt idx="36">
                  <c:v>-50</c:v>
                </c:pt>
                <c:pt idx="37">
                  <c:v>-80</c:v>
                </c:pt>
                <c:pt idx="38">
                  <c:v>-33.333333333333329</c:v>
                </c:pt>
                <c:pt idx="39">
                  <c:v>-28.571428571428569</c:v>
                </c:pt>
                <c:pt idx="40">
                  <c:v>-55.555555555555557</c:v>
                </c:pt>
                <c:pt idx="41">
                  <c:v>-25</c:v>
                </c:pt>
                <c:pt idx="42">
                  <c:v>-33.333333333333329</c:v>
                </c:pt>
                <c:pt idx="43">
                  <c:v>-50</c:v>
                </c:pt>
                <c:pt idx="44">
                  <c:v>-25</c:v>
                </c:pt>
                <c:pt idx="45">
                  <c:v>0</c:v>
                </c:pt>
                <c:pt idx="46">
                  <c:v>25</c:v>
                </c:pt>
                <c:pt idx="47">
                  <c:v>-33.3333333333333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A360-4914-B9C5-9CC538F922B8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'G6'!$S$8:$S$198</c:f>
              <c:numCache>
                <c:formatCode>0.00</c:formatCode>
                <c:ptCount val="191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4">
                  <c:v>-30</c:v>
                </c:pt>
                <c:pt idx="5">
                  <c:v>-59.090909090909093</c:v>
                </c:pt>
                <c:pt idx="6">
                  <c:v>-59.090909090909093</c:v>
                </c:pt>
                <c:pt idx="7">
                  <c:v>-50</c:v>
                </c:pt>
                <c:pt idx="8">
                  <c:v>-9.0909090909090917</c:v>
                </c:pt>
                <c:pt idx="9">
                  <c:v>-38.888888888888893</c:v>
                </c:pt>
                <c:pt idx="10">
                  <c:v>-33.333333333333329</c:v>
                </c:pt>
                <c:pt idx="11">
                  <c:v>-50</c:v>
                </c:pt>
                <c:pt idx="12">
                  <c:v>25</c:v>
                </c:pt>
                <c:pt idx="13">
                  <c:v>-25</c:v>
                </c:pt>
                <c:pt idx="14">
                  <c:v>28.571428571428569</c:v>
                </c:pt>
                <c:pt idx="15">
                  <c:v>-7.1428571428571423</c:v>
                </c:pt>
                <c:pt idx="16">
                  <c:v>-20</c:v>
                </c:pt>
                <c:pt idx="17">
                  <c:v>0</c:v>
                </c:pt>
                <c:pt idx="18">
                  <c:v>7.6923076923076925</c:v>
                </c:pt>
                <c:pt idx="19">
                  <c:v>13.333333333333334</c:v>
                </c:pt>
                <c:pt idx="20">
                  <c:v>0</c:v>
                </c:pt>
                <c:pt idx="21">
                  <c:v>6.666666666666667</c:v>
                </c:pt>
                <c:pt idx="22">
                  <c:v>0</c:v>
                </c:pt>
                <c:pt idx="23">
                  <c:v>0</c:v>
                </c:pt>
                <c:pt idx="24">
                  <c:v>-30</c:v>
                </c:pt>
                <c:pt idx="25">
                  <c:v>-9.0909090909090917</c:v>
                </c:pt>
                <c:pt idx="26">
                  <c:v>14.285714285714285</c:v>
                </c:pt>
                <c:pt idx="27">
                  <c:v>22.222222222222221</c:v>
                </c:pt>
                <c:pt idx="28">
                  <c:v>44.444444444444443</c:v>
                </c:pt>
                <c:pt idx="29">
                  <c:v>21.428571428571427</c:v>
                </c:pt>
                <c:pt idx="30">
                  <c:v>-7.6923076923076925</c:v>
                </c:pt>
                <c:pt idx="31">
                  <c:v>27.27272727272727</c:v>
                </c:pt>
                <c:pt idx="32">
                  <c:v>-11.111111111111111</c:v>
                </c:pt>
                <c:pt idx="33">
                  <c:v>30</c:v>
                </c:pt>
                <c:pt idx="34">
                  <c:v>37.5</c:v>
                </c:pt>
                <c:pt idx="35">
                  <c:v>30</c:v>
                </c:pt>
                <c:pt idx="36">
                  <c:v>0</c:v>
                </c:pt>
                <c:pt idx="37">
                  <c:v>20</c:v>
                </c:pt>
                <c:pt idx="38">
                  <c:v>44.444444444444443</c:v>
                </c:pt>
                <c:pt idx="39">
                  <c:v>14.285714285714285</c:v>
                </c:pt>
                <c:pt idx="40">
                  <c:v>44.444444444444443</c:v>
                </c:pt>
                <c:pt idx="41">
                  <c:v>12.5</c:v>
                </c:pt>
                <c:pt idx="42">
                  <c:v>22.222222222222221</c:v>
                </c:pt>
                <c:pt idx="43">
                  <c:v>50</c:v>
                </c:pt>
                <c:pt idx="44">
                  <c:v>37.5</c:v>
                </c:pt>
                <c:pt idx="45">
                  <c:v>71.428571428571431</c:v>
                </c:pt>
                <c:pt idx="46">
                  <c:v>25</c:v>
                </c:pt>
                <c:pt idx="47">
                  <c:v>50</c:v>
                </c:pt>
                <c:pt idx="48">
                  <c:v>85.714285714285694</c:v>
                </c:pt>
                <c:pt idx="49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A360-4914-B9C5-9CC538F922B8}"/>
            </c:ext>
          </c:extLst>
        </c:ser>
        <c:ser>
          <c:idx val="6"/>
          <c:order val="6"/>
          <c:tx>
            <c:strRef>
              <c:f>'G6'!$V$7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'G6'!$V$8:$V$198</c:f>
              <c:numCache>
                <c:formatCode>0.00</c:formatCode>
                <c:ptCount val="191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4">
                  <c:v>0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9.0909090909090917</c:v>
                </c:pt>
                <c:pt idx="8">
                  <c:v>31.818181818181817</c:v>
                </c:pt>
                <c:pt idx="9">
                  <c:v>27.777777777777779</c:v>
                </c:pt>
                <c:pt idx="10">
                  <c:v>44.444444444444443</c:v>
                </c:pt>
                <c:pt idx="11">
                  <c:v>66.666666666666657</c:v>
                </c:pt>
                <c:pt idx="12">
                  <c:v>62.5</c:v>
                </c:pt>
                <c:pt idx="13">
                  <c:v>75</c:v>
                </c:pt>
                <c:pt idx="14">
                  <c:v>64.285714285714292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66.666666666666657</c:v>
                </c:pt>
                <c:pt idx="18">
                  <c:v>61.53846153846154</c:v>
                </c:pt>
                <c:pt idx="19">
                  <c:v>60</c:v>
                </c:pt>
                <c:pt idx="20">
                  <c:v>50</c:v>
                </c:pt>
                <c:pt idx="21">
                  <c:v>40</c:v>
                </c:pt>
                <c:pt idx="22">
                  <c:v>47.058823529411761</c:v>
                </c:pt>
                <c:pt idx="23">
                  <c:v>50</c:v>
                </c:pt>
                <c:pt idx="24">
                  <c:v>60</c:v>
                </c:pt>
                <c:pt idx="25">
                  <c:v>63.636363636363633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77.777777777777786</c:v>
                </c:pt>
                <c:pt idx="29">
                  <c:v>50</c:v>
                </c:pt>
                <c:pt idx="30">
                  <c:v>30.76923076923077</c:v>
                </c:pt>
                <c:pt idx="31">
                  <c:v>36.363636363636367</c:v>
                </c:pt>
                <c:pt idx="32">
                  <c:v>44.444444444444443</c:v>
                </c:pt>
                <c:pt idx="33">
                  <c:v>30</c:v>
                </c:pt>
                <c:pt idx="34">
                  <c:v>50</c:v>
                </c:pt>
                <c:pt idx="35">
                  <c:v>-10</c:v>
                </c:pt>
                <c:pt idx="36">
                  <c:v>40</c:v>
                </c:pt>
                <c:pt idx="37">
                  <c:v>20</c:v>
                </c:pt>
                <c:pt idx="38">
                  <c:v>22.222222222222221</c:v>
                </c:pt>
                <c:pt idx="39">
                  <c:v>57.142857142857139</c:v>
                </c:pt>
                <c:pt idx="40">
                  <c:v>22.222222222222221</c:v>
                </c:pt>
                <c:pt idx="41">
                  <c:v>25</c:v>
                </c:pt>
                <c:pt idx="42">
                  <c:v>22.222222222222221</c:v>
                </c:pt>
                <c:pt idx="43">
                  <c:v>50</c:v>
                </c:pt>
                <c:pt idx="44">
                  <c:v>-25</c:v>
                </c:pt>
                <c:pt idx="45">
                  <c:v>42.857142857142854</c:v>
                </c:pt>
                <c:pt idx="46">
                  <c:v>50</c:v>
                </c:pt>
                <c:pt idx="47">
                  <c:v>33.3333333333333</c:v>
                </c:pt>
                <c:pt idx="48">
                  <c:v>57.142857142857096</c:v>
                </c:pt>
                <c:pt idx="49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A360-4914-B9C5-9CC538F922B8}"/>
            </c:ext>
          </c:extLst>
        </c:ser>
        <c:ser>
          <c:idx val="7"/>
          <c:order val="7"/>
          <c:tx>
            <c:strRef>
              <c:f>'G6'!$T$7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'G6'!$T$8:$T$198</c:f>
              <c:numCache>
                <c:formatCode>0.00</c:formatCode>
                <c:ptCount val="191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4">
                  <c:v>-30</c:v>
                </c:pt>
                <c:pt idx="5">
                  <c:v>-31.818181818181817</c:v>
                </c:pt>
                <c:pt idx="6">
                  <c:v>-31.818181818181817</c:v>
                </c:pt>
                <c:pt idx="7">
                  <c:v>0</c:v>
                </c:pt>
                <c:pt idx="8">
                  <c:v>22.727272727272727</c:v>
                </c:pt>
                <c:pt idx="9">
                  <c:v>-5.5555555555555554</c:v>
                </c:pt>
                <c:pt idx="10">
                  <c:v>11.111111111111111</c:v>
                </c:pt>
                <c:pt idx="11">
                  <c:v>5.5555555555555554</c:v>
                </c:pt>
                <c:pt idx="12">
                  <c:v>31.25</c:v>
                </c:pt>
                <c:pt idx="13">
                  <c:v>25</c:v>
                </c:pt>
                <c:pt idx="14">
                  <c:v>64.285714285714292</c:v>
                </c:pt>
                <c:pt idx="15">
                  <c:v>42.857142857142854</c:v>
                </c:pt>
                <c:pt idx="16">
                  <c:v>40</c:v>
                </c:pt>
                <c:pt idx="17">
                  <c:v>13.333333333333334</c:v>
                </c:pt>
                <c:pt idx="18">
                  <c:v>61.53846153846154</c:v>
                </c:pt>
                <c:pt idx="19">
                  <c:v>46.666666666666664</c:v>
                </c:pt>
                <c:pt idx="20">
                  <c:v>50</c:v>
                </c:pt>
                <c:pt idx="21">
                  <c:v>26.666666666666668</c:v>
                </c:pt>
                <c:pt idx="22">
                  <c:v>29.411764705882355</c:v>
                </c:pt>
                <c:pt idx="23">
                  <c:v>46.153846153846153</c:v>
                </c:pt>
                <c:pt idx="24">
                  <c:v>0</c:v>
                </c:pt>
                <c:pt idx="25">
                  <c:v>9.0909090909090917</c:v>
                </c:pt>
                <c:pt idx="26">
                  <c:v>35.714285714285715</c:v>
                </c:pt>
                <c:pt idx="27">
                  <c:v>22.222222222222221</c:v>
                </c:pt>
                <c:pt idx="28">
                  <c:v>-11.111111111111111</c:v>
                </c:pt>
                <c:pt idx="29">
                  <c:v>14.285714285714285</c:v>
                </c:pt>
                <c:pt idx="30">
                  <c:v>-38.461538461538467</c:v>
                </c:pt>
                <c:pt idx="31">
                  <c:v>-27.27272727272727</c:v>
                </c:pt>
                <c:pt idx="32">
                  <c:v>0</c:v>
                </c:pt>
                <c:pt idx="33">
                  <c:v>-80</c:v>
                </c:pt>
                <c:pt idx="34">
                  <c:v>-25</c:v>
                </c:pt>
                <c:pt idx="35">
                  <c:v>-20</c:v>
                </c:pt>
                <c:pt idx="36">
                  <c:v>-10</c:v>
                </c:pt>
                <c:pt idx="37">
                  <c:v>-10</c:v>
                </c:pt>
                <c:pt idx="38">
                  <c:v>11.111111111111111</c:v>
                </c:pt>
                <c:pt idx="39">
                  <c:v>42.857142857142854</c:v>
                </c:pt>
                <c:pt idx="40">
                  <c:v>33.333333333333329</c:v>
                </c:pt>
                <c:pt idx="41">
                  <c:v>-25</c:v>
                </c:pt>
                <c:pt idx="42">
                  <c:v>0</c:v>
                </c:pt>
                <c:pt idx="43">
                  <c:v>37.5</c:v>
                </c:pt>
                <c:pt idx="44">
                  <c:v>37.5</c:v>
                </c:pt>
                <c:pt idx="45">
                  <c:v>28.571428571428569</c:v>
                </c:pt>
                <c:pt idx="46">
                  <c:v>12.5</c:v>
                </c:pt>
                <c:pt idx="47">
                  <c:v>-16.6666666666667</c:v>
                </c:pt>
                <c:pt idx="48">
                  <c:v>-14.285714285714299</c:v>
                </c:pt>
                <c:pt idx="49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A360-4914-B9C5-9CC538F922B8}"/>
            </c:ext>
          </c:extLst>
        </c:ser>
        <c:ser>
          <c:idx val="9"/>
          <c:order val="8"/>
          <c:tx>
            <c:strRef>
              <c:f>'G6'!$P$7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'G6'!$P$8:$P$198</c:f>
              <c:numCache>
                <c:formatCode>0.00</c:formatCode>
                <c:ptCount val="191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4">
                  <c:v>-30</c:v>
                </c:pt>
                <c:pt idx="5">
                  <c:v>-9.0909090909090917</c:v>
                </c:pt>
                <c:pt idx="6">
                  <c:v>-9.0909090909090917</c:v>
                </c:pt>
                <c:pt idx="7">
                  <c:v>0</c:v>
                </c:pt>
                <c:pt idx="8">
                  <c:v>27.27272727272727</c:v>
                </c:pt>
                <c:pt idx="9">
                  <c:v>5.5555555555555554</c:v>
                </c:pt>
                <c:pt idx="10">
                  <c:v>33.333333333333329</c:v>
                </c:pt>
                <c:pt idx="11">
                  <c:v>50</c:v>
                </c:pt>
                <c:pt idx="12">
                  <c:v>43.75</c:v>
                </c:pt>
                <c:pt idx="13">
                  <c:v>43.75</c:v>
                </c:pt>
                <c:pt idx="14">
                  <c:v>57.142857142857139</c:v>
                </c:pt>
                <c:pt idx="15">
                  <c:v>14.285714285714285</c:v>
                </c:pt>
                <c:pt idx="16">
                  <c:v>20</c:v>
                </c:pt>
                <c:pt idx="17">
                  <c:v>40</c:v>
                </c:pt>
                <c:pt idx="18">
                  <c:v>46.153846153846153</c:v>
                </c:pt>
                <c:pt idx="19">
                  <c:v>53.333333333333336</c:v>
                </c:pt>
                <c:pt idx="20">
                  <c:v>43.75</c:v>
                </c:pt>
                <c:pt idx="21">
                  <c:v>26.666666666666668</c:v>
                </c:pt>
                <c:pt idx="22">
                  <c:v>47.058823529411761</c:v>
                </c:pt>
                <c:pt idx="23">
                  <c:v>50</c:v>
                </c:pt>
                <c:pt idx="24">
                  <c:v>30</c:v>
                </c:pt>
                <c:pt idx="25">
                  <c:v>36.363636363636367</c:v>
                </c:pt>
                <c:pt idx="26">
                  <c:v>64.285714285714292</c:v>
                </c:pt>
                <c:pt idx="27">
                  <c:v>66.666666666666657</c:v>
                </c:pt>
                <c:pt idx="28">
                  <c:v>22.222222222222221</c:v>
                </c:pt>
                <c:pt idx="29">
                  <c:v>57.142857142857139</c:v>
                </c:pt>
                <c:pt idx="30">
                  <c:v>23.076923076923077</c:v>
                </c:pt>
                <c:pt idx="31">
                  <c:v>27.27272727272727</c:v>
                </c:pt>
                <c:pt idx="32">
                  <c:v>22.222222222222221</c:v>
                </c:pt>
                <c:pt idx="33">
                  <c:v>60</c:v>
                </c:pt>
                <c:pt idx="34">
                  <c:v>62.5</c:v>
                </c:pt>
                <c:pt idx="35">
                  <c:v>40</c:v>
                </c:pt>
                <c:pt idx="36">
                  <c:v>10</c:v>
                </c:pt>
                <c:pt idx="37">
                  <c:v>-10</c:v>
                </c:pt>
                <c:pt idx="38">
                  <c:v>-11.111111111111111</c:v>
                </c:pt>
                <c:pt idx="39">
                  <c:v>42.857142857142854</c:v>
                </c:pt>
                <c:pt idx="40">
                  <c:v>-11.111111111111111</c:v>
                </c:pt>
                <c:pt idx="41">
                  <c:v>-12.5</c:v>
                </c:pt>
                <c:pt idx="42">
                  <c:v>0</c:v>
                </c:pt>
                <c:pt idx="43">
                  <c:v>12.5</c:v>
                </c:pt>
                <c:pt idx="44">
                  <c:v>25</c:v>
                </c:pt>
                <c:pt idx="45">
                  <c:v>57.142857142857139</c:v>
                </c:pt>
                <c:pt idx="46">
                  <c:v>12.5</c:v>
                </c:pt>
                <c:pt idx="47">
                  <c:v>0</c:v>
                </c:pt>
                <c:pt idx="48">
                  <c:v>14.285714285714299</c:v>
                </c:pt>
                <c:pt idx="49">
                  <c:v>-30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A360-4914-B9C5-9CC538F922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5891520"/>
        <c:axId val="235892080"/>
      </c:lineChart>
      <c:dateAx>
        <c:axId val="235891520"/>
        <c:scaling>
          <c:orientation val="minMax"/>
          <c:min val="41426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235892080"/>
        <c:crosses val="autoZero"/>
        <c:auto val="0"/>
        <c:lblOffset val="100"/>
        <c:baseTimeUnit val="months"/>
        <c:majorUnit val="6"/>
        <c:majorTimeUnit val="months"/>
      </c:dateAx>
      <c:valAx>
        <c:axId val="23589208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23589152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108002161286E-2"/>
          <c:y val="0.7931430679664311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4891448957742527E-2"/>
          <c:y val="0.10985571994345344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'G6'!$B$7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'G6'!$B$8:$B$198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  <c:pt idx="44">
                  <c:v>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33.3333333333333</c:v>
                </c:pt>
                <c:pt idx="49">
                  <c:v>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A5F-4CFD-BC81-AAF239399BCA}"/>
            </c:ext>
          </c:extLst>
        </c:ser>
        <c:ser>
          <c:idx val="1"/>
          <c:order val="1"/>
          <c:tx>
            <c:strRef>
              <c:f>'G6'!$C$7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'G6'!$C$8:$C$198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  <c:pt idx="44">
                  <c:v>93.75</c:v>
                </c:pt>
                <c:pt idx="45">
                  <c:v>66.666666666666657</c:v>
                </c:pt>
                <c:pt idx="46">
                  <c:v>64.285714285714292</c:v>
                </c:pt>
                <c:pt idx="47">
                  <c:v>75</c:v>
                </c:pt>
                <c:pt idx="48">
                  <c:v>40</c:v>
                </c:pt>
                <c:pt idx="49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A5F-4CFD-BC81-AAF239399BCA}"/>
            </c:ext>
          </c:extLst>
        </c:ser>
        <c:ser>
          <c:idx val="2"/>
          <c:order val="2"/>
          <c:tx>
            <c:strRef>
              <c:f>'G6'!$D$7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'G6'!$D$8:$D$198</c:f>
              <c:numCache>
                <c:formatCode>0.00</c:formatCode>
                <c:ptCount val="191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  <c:pt idx="44">
                  <c:v>68.75</c:v>
                </c:pt>
                <c:pt idx="45">
                  <c:v>60</c:v>
                </c:pt>
                <c:pt idx="46">
                  <c:v>64.285714285714292</c:v>
                </c:pt>
                <c:pt idx="47">
                  <c:v>50</c:v>
                </c:pt>
                <c:pt idx="48">
                  <c:v>40</c:v>
                </c:pt>
                <c:pt idx="49">
                  <c:v>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A5F-4CFD-BC81-AAF239399BCA}"/>
            </c:ext>
          </c:extLst>
        </c:ser>
        <c:ser>
          <c:idx val="3"/>
          <c:order val="3"/>
          <c:tx>
            <c:strRef>
              <c:f>'G6'!$G$7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'G6'!$G$8:$G$198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26.666666666666668</c:v>
                </c:pt>
                <c:pt idx="46">
                  <c:v>14.285714285714285</c:v>
                </c:pt>
                <c:pt idx="47">
                  <c:v>25</c:v>
                </c:pt>
                <c:pt idx="48">
                  <c:v>20</c:v>
                </c:pt>
                <c:pt idx="49">
                  <c:v>70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A5F-4CFD-BC81-AAF239399BCA}"/>
            </c:ext>
          </c:extLst>
        </c:ser>
        <c:ser>
          <c:idx val="4"/>
          <c:order val="4"/>
          <c:tx>
            <c:strRef>
              <c:f>'G6'!$F$7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'G6'!$F$8:$F$198</c:f>
              <c:numCache>
                <c:formatCode>0.00</c:formatCode>
                <c:ptCount val="191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  <c:pt idx="44">
                  <c:v>-50</c:v>
                </c:pt>
                <c:pt idx="45">
                  <c:v>-40</c:v>
                </c:pt>
                <c:pt idx="46">
                  <c:v>-50</c:v>
                </c:pt>
                <c:pt idx="47">
                  <c:v>-58.3333333333333</c:v>
                </c:pt>
                <c:pt idx="48">
                  <c:v>-40</c:v>
                </c:pt>
                <c:pt idx="49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0A5F-4CFD-BC81-AAF239399BCA}"/>
            </c:ext>
          </c:extLst>
        </c:ser>
        <c:ser>
          <c:idx val="5"/>
          <c:order val="5"/>
          <c:tx>
            <c:strRef>
              <c:f>'G6'!$H$7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'G6'!$H$8:$H$198</c:f>
              <c:numCache>
                <c:formatCode>0.00</c:formatCode>
                <c:ptCount val="191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  <c:pt idx="44">
                  <c:v>68.75</c:v>
                </c:pt>
                <c:pt idx="45">
                  <c:v>60</c:v>
                </c:pt>
                <c:pt idx="46">
                  <c:v>35.714285714285715</c:v>
                </c:pt>
                <c:pt idx="47">
                  <c:v>50</c:v>
                </c:pt>
                <c:pt idx="48">
                  <c:v>26.6666666666667</c:v>
                </c:pt>
                <c:pt idx="49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0A5F-4CFD-BC81-AAF239399BCA}"/>
            </c:ext>
          </c:extLst>
        </c:ser>
        <c:ser>
          <c:idx val="6"/>
          <c:order val="6"/>
          <c:tx>
            <c:strRef>
              <c:f>'G6'!$K$7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'G6'!$K$8:$K$198</c:f>
              <c:numCache>
                <c:formatCode>0.00</c:formatCode>
                <c:ptCount val="191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  <c:pt idx="44">
                  <c:v>62.5</c:v>
                </c:pt>
                <c:pt idx="45">
                  <c:v>66.666666666666657</c:v>
                </c:pt>
                <c:pt idx="46">
                  <c:v>92.857142857142861</c:v>
                </c:pt>
                <c:pt idx="47">
                  <c:v>66.6666666666667</c:v>
                </c:pt>
                <c:pt idx="48">
                  <c:v>46.6666666666667</c:v>
                </c:pt>
                <c:pt idx="49">
                  <c:v>60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0A5F-4CFD-BC81-AAF239399BCA}"/>
            </c:ext>
          </c:extLst>
        </c:ser>
        <c:ser>
          <c:idx val="7"/>
          <c:order val="7"/>
          <c:tx>
            <c:strRef>
              <c:f>'G6'!$I$7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'G6'!$I$8:$I$198</c:f>
              <c:numCache>
                <c:formatCode>0.00</c:formatCode>
                <c:ptCount val="191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  <c:pt idx="44">
                  <c:v>25</c:v>
                </c:pt>
                <c:pt idx="45">
                  <c:v>-20</c:v>
                </c:pt>
                <c:pt idx="46">
                  <c:v>0</c:v>
                </c:pt>
                <c:pt idx="47">
                  <c:v>8.3333333333333304</c:v>
                </c:pt>
                <c:pt idx="48">
                  <c:v>-13.3333333333333</c:v>
                </c:pt>
                <c:pt idx="49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0A5F-4CFD-BC81-AAF239399BCA}"/>
            </c:ext>
          </c:extLst>
        </c:ser>
        <c:ser>
          <c:idx val="9"/>
          <c:order val="8"/>
          <c:tx>
            <c:strRef>
              <c:f>'G6'!$E$7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'G6'!$A$8:$A$198</c:f>
              <c:numCache>
                <c:formatCode>mmm\-yy</c:formatCode>
                <c:ptCount val="191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'G6'!$E$8:$E$198</c:f>
              <c:numCache>
                <c:formatCode>0.00</c:formatCode>
                <c:ptCount val="191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  <c:pt idx="44">
                  <c:v>-37.5</c:v>
                </c:pt>
                <c:pt idx="45">
                  <c:v>-26.666666666666668</c:v>
                </c:pt>
                <c:pt idx="46">
                  <c:v>-57.142857142857139</c:v>
                </c:pt>
                <c:pt idx="47">
                  <c:v>-8.3333333333333304</c:v>
                </c:pt>
                <c:pt idx="48">
                  <c:v>20</c:v>
                </c:pt>
                <c:pt idx="49">
                  <c:v>-30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8-0A5F-4CFD-BC81-AAF239399B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6409392"/>
        <c:axId val="496409952"/>
      </c:lineChart>
      <c:dateAx>
        <c:axId val="496409392"/>
        <c:scaling>
          <c:orientation val="minMax"/>
          <c:min val="41426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496409952"/>
        <c:crosses val="autoZero"/>
        <c:auto val="0"/>
        <c:lblOffset val="100"/>
        <c:baseTimeUnit val="months"/>
        <c:majorUnit val="6"/>
        <c:majorTimeUnit val="months"/>
      </c:dateAx>
      <c:valAx>
        <c:axId val="4964099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4964093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'G7'!$F$7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'G7'!$F$8:$F$198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>
                  <c:v>18.75</c:v>
                </c:pt>
                <c:pt idx="17">
                  <c:v>7.6923076923076925</c:v>
                </c:pt>
                <c:pt idx="18">
                  <c:v>43.75</c:v>
                </c:pt>
                <c:pt idx="19">
                  <c:v>43.75</c:v>
                </c:pt>
                <c:pt idx="20">
                  <c:v>37.5</c:v>
                </c:pt>
                <c:pt idx="21">
                  <c:v>42.857142857142854</c:v>
                </c:pt>
                <c:pt idx="22">
                  <c:v>41.6666666666667</c:v>
                </c:pt>
                <c:pt idx="23">
                  <c:v>6.6666666666666696</c:v>
                </c:pt>
                <c:pt idx="24">
                  <c:v>-30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'G7'!$G$7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'G7'!$G$8:$G$198</c:f>
              <c:numCache>
                <c:formatCode>0.0</c:formatCode>
                <c:ptCount val="191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>
                  <c:v>17.204591583147476</c:v>
                </c:pt>
                <c:pt idx="17">
                  <c:v>6.8934328873853872</c:v>
                </c:pt>
                <c:pt idx="18">
                  <c:v>33.260665849472069</c:v>
                </c:pt>
                <c:pt idx="19">
                  <c:v>28.175026317480427</c:v>
                </c:pt>
                <c:pt idx="20">
                  <c:v>33.289667300177904</c:v>
                </c:pt>
                <c:pt idx="21">
                  <c:v>18.602808943139127</c:v>
                </c:pt>
                <c:pt idx="22">
                  <c:v>1.3479495942907058</c:v>
                </c:pt>
                <c:pt idx="23">
                  <c:v>14.978535535797302</c:v>
                </c:pt>
                <c:pt idx="24">
                  <c:v>4.7630403679963891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'G7'!$H$7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'G7'!$H$8:$H$198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>
                  <c:v>-6.25</c:v>
                </c:pt>
                <c:pt idx="17">
                  <c:v>0</c:v>
                </c:pt>
                <c:pt idx="18">
                  <c:v>0</c:v>
                </c:pt>
                <c:pt idx="19">
                  <c:v>6.25</c:v>
                </c:pt>
                <c:pt idx="20">
                  <c:v>18.75</c:v>
                </c:pt>
                <c:pt idx="21">
                  <c:v>7.1428571428571423</c:v>
                </c:pt>
                <c:pt idx="22">
                  <c:v>16.6666666666667</c:v>
                </c:pt>
                <c:pt idx="23">
                  <c:v>-6.6666666666666696</c:v>
                </c:pt>
                <c:pt idx="24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'G7'!$I$7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'G7'!$I$8:$I$198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6.25</c:v>
                </c:pt>
                <c:pt idx="19">
                  <c:v>12.5</c:v>
                </c:pt>
                <c:pt idx="20">
                  <c:v>12.5</c:v>
                </c:pt>
                <c:pt idx="21">
                  <c:v>0</c:v>
                </c:pt>
                <c:pt idx="22">
                  <c:v>0</c:v>
                </c:pt>
                <c:pt idx="23">
                  <c:v>6.6666666666666696</c:v>
                </c:pt>
                <c:pt idx="24">
                  <c:v>-30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921184"/>
        <c:axId val="235921744"/>
      </c:lineChart>
      <c:dateAx>
        <c:axId val="235921184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35921744"/>
        <c:crosses val="autoZero"/>
        <c:auto val="1"/>
        <c:lblOffset val="100"/>
        <c:baseTimeUnit val="months"/>
        <c:majorUnit val="6"/>
        <c:majorTimeUnit val="months"/>
      </c:dateAx>
      <c:valAx>
        <c:axId val="23592174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3592118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9465034722222221"/>
          <c:w val="0.83736548556430435"/>
          <c:h val="0.6593840277777777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'G1'!$F$9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'G1'!$F$10:$F$200</c:f>
              <c:numCache>
                <c:formatCode>0.00</c:formatCode>
                <c:ptCount val="191"/>
                <c:pt idx="0">
                  <c:v>15.807002992318186</c:v>
                </c:pt>
                <c:pt idx="1">
                  <c:v>12.901753802658455</c:v>
                </c:pt>
                <c:pt idx="2">
                  <c:v>12.03972712035446</c:v>
                </c:pt>
                <c:pt idx="3">
                  <c:v>13.416494164694015</c:v>
                </c:pt>
                <c:pt idx="4">
                  <c:v>15.146484936709292</c:v>
                </c:pt>
                <c:pt idx="5">
                  <c:v>17.247590670906575</c:v>
                </c:pt>
                <c:pt idx="6">
                  <c:v>18.072797840063302</c:v>
                </c:pt>
                <c:pt idx="7">
                  <c:v>18.068356679364239</c:v>
                </c:pt>
                <c:pt idx="8">
                  <c:v>18.067946453589421</c:v>
                </c:pt>
                <c:pt idx="9">
                  <c:v>18.53881102265067</c:v>
                </c:pt>
                <c:pt idx="10">
                  <c:v>18.854658317031479</c:v>
                </c:pt>
                <c:pt idx="11">
                  <c:v>19.605885243100253</c:v>
                </c:pt>
                <c:pt idx="12">
                  <c:v>19.548337112925672</c:v>
                </c:pt>
                <c:pt idx="13">
                  <c:v>18.505233329470737</c:v>
                </c:pt>
                <c:pt idx="14">
                  <c:v>14.970220953125546</c:v>
                </c:pt>
                <c:pt idx="15">
                  <c:v>14.392454026487478</c:v>
                </c:pt>
                <c:pt idx="16">
                  <c:v>13.492320437681604</c:v>
                </c:pt>
                <c:pt idx="17">
                  <c:v>14.006276861594236</c:v>
                </c:pt>
                <c:pt idx="18">
                  <c:v>17.839543061624653</c:v>
                </c:pt>
                <c:pt idx="19" formatCode="#,##0.00">
                  <c:v>19.50880318589563</c:v>
                </c:pt>
                <c:pt idx="20">
                  <c:v>20.666383546701184</c:v>
                </c:pt>
                <c:pt idx="21">
                  <c:v>21.341333460558086</c:v>
                </c:pt>
                <c:pt idx="22">
                  <c:v>20.008281773937142</c:v>
                </c:pt>
                <c:pt idx="23">
                  <c:v>17.936039866260735</c:v>
                </c:pt>
                <c:pt idx="24">
                  <c:v>16.408591596900312</c:v>
                </c:pt>
                <c:pt idx="25">
                  <c:v>14.914200100468289</c:v>
                </c:pt>
                <c:pt idx="26">
                  <c:v>15.168597769156644</c:v>
                </c:pt>
                <c:pt idx="27">
                  <c:v>15.494874032045679</c:v>
                </c:pt>
                <c:pt idx="28">
                  <c:v>13.869902697622338</c:v>
                </c:pt>
                <c:pt idx="29">
                  <c:v>13.86146195545428</c:v>
                </c:pt>
                <c:pt idx="30">
                  <c:v>12.863270374170742</c:v>
                </c:pt>
                <c:pt idx="31">
                  <c:v>12.239347639546171</c:v>
                </c:pt>
                <c:pt idx="32">
                  <c:v>13.623680768969294</c:v>
                </c:pt>
                <c:pt idx="33">
                  <c:v>12.542011877396209</c:v>
                </c:pt>
                <c:pt idx="34">
                  <c:v>11.948598824568846</c:v>
                </c:pt>
                <c:pt idx="35">
                  <c:v>11.728199929720319</c:v>
                </c:pt>
                <c:pt idx="36">
                  <c:v>11.270318466858708</c:v>
                </c:pt>
                <c:pt idx="37">
                  <c:v>11.583066251675467</c:v>
                </c:pt>
                <c:pt idx="38">
                  <c:v>11.579527772516606</c:v>
                </c:pt>
                <c:pt idx="39">
                  <c:v>11.010956863875808</c:v>
                </c:pt>
                <c:pt idx="40">
                  <c:v>10.611641712864884</c:v>
                </c:pt>
                <c:pt idx="41">
                  <c:v>10.029241186275728</c:v>
                </c:pt>
                <c:pt idx="42">
                  <c:v>10.2992705589719</c:v>
                </c:pt>
                <c:pt idx="43">
                  <c:v>10.022523251554528</c:v>
                </c:pt>
                <c:pt idx="44">
                  <c:v>9.6124418620297405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497743872"/>
        <c:axId val="497743312"/>
      </c:barChart>
      <c:lineChart>
        <c:grouping val="standard"/>
        <c:varyColors val="0"/>
        <c:ser>
          <c:idx val="1"/>
          <c:order val="0"/>
          <c:tx>
            <c:strRef>
              <c:f>'G1'!$G$9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AA3-42E3-A74C-961CED51AD8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'G1'!$G$10:$G$200</c:f>
              <c:numCache>
                <c:formatCode>0.00</c:formatCode>
                <c:ptCount val="191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0.38972447961707002</c:v>
                </c:pt>
                <c:pt idx="40">
                  <c:v>-18.491389965742062</c:v>
                </c:pt>
                <c:pt idx="41">
                  <c:v>13.137938700473795</c:v>
                </c:pt>
                <c:pt idx="42">
                  <c:v>21.112939820166325</c:v>
                </c:pt>
                <c:pt idx="43">
                  <c:v>8.3840316942582991</c:v>
                </c:pt>
                <c:pt idx="44">
                  <c:v>-19.831848874125463</c:v>
                </c:pt>
                <c:pt idx="45">
                  <c:v>-29.77273866619441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742192"/>
        <c:axId val="497742752"/>
      </c:lineChart>
      <c:dateAx>
        <c:axId val="497742192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497742752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7742752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7742192"/>
        <c:crosses val="autoZero"/>
        <c:crossBetween val="between"/>
      </c:valAx>
      <c:valAx>
        <c:axId val="497743312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497743872"/>
        <c:crosses val="max"/>
        <c:crossBetween val="between"/>
      </c:valAx>
      <c:dateAx>
        <c:axId val="49774387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49774331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8056583836111406E-2"/>
          <c:y val="9.897390965771044E-2"/>
          <c:w val="0.89671268364181733"/>
          <c:h val="0.76847409803671662"/>
        </c:manualLayout>
      </c:layout>
      <c:lineChart>
        <c:grouping val="standard"/>
        <c:varyColors val="0"/>
        <c:ser>
          <c:idx val="0"/>
          <c:order val="0"/>
          <c:tx>
            <c:strRef>
              <c:f>'G7'!$J$7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'G7'!$J$8:$J$198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>
                  <c:v>22.222222222222221</c:v>
                </c:pt>
                <c:pt idx="17">
                  <c:v>22.222222222222221</c:v>
                </c:pt>
                <c:pt idx="18">
                  <c:v>0</c:v>
                </c:pt>
                <c:pt idx="19">
                  <c:v>33.333333333333329</c:v>
                </c:pt>
                <c:pt idx="20">
                  <c:v>14.285714285714285</c:v>
                </c:pt>
                <c:pt idx="21">
                  <c:v>75</c:v>
                </c:pt>
                <c:pt idx="22">
                  <c:v>83.3333333333333</c:v>
                </c:pt>
                <c:pt idx="23">
                  <c:v>28.571428571428598</c:v>
                </c:pt>
                <c:pt idx="24">
                  <c:v>-50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'G7'!$K$7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'G7'!$K$8:$K$198</c:f>
              <c:numCache>
                <c:formatCode>0.0</c:formatCode>
                <c:ptCount val="191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>
                  <c:v>-13.308734067583462</c:v>
                </c:pt>
                <c:pt idx="17">
                  <c:v>-9.5036049741939941</c:v>
                </c:pt>
                <c:pt idx="18">
                  <c:v>-2.4401636561402684</c:v>
                </c:pt>
                <c:pt idx="19">
                  <c:v>25.377762721448477</c:v>
                </c:pt>
                <c:pt idx="20">
                  <c:v>33.135030919506299</c:v>
                </c:pt>
                <c:pt idx="21">
                  <c:v>16.132678125922112</c:v>
                </c:pt>
                <c:pt idx="22">
                  <c:v>9.7805657487822462</c:v>
                </c:pt>
                <c:pt idx="23">
                  <c:v>-3.391166855669566</c:v>
                </c:pt>
                <c:pt idx="24">
                  <c:v>-31.530948509098462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'G7'!$L$7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'G7'!$L$8:$L$198</c:f>
              <c:numCache>
                <c:formatCode>0.0</c:formatCode>
                <c:ptCount val="191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>
                  <c:v>22.222222222222221</c:v>
                </c:pt>
                <c:pt idx="17">
                  <c:v>11.111111111111111</c:v>
                </c:pt>
                <c:pt idx="18">
                  <c:v>22.222222222222221</c:v>
                </c:pt>
                <c:pt idx="19">
                  <c:v>11.111111111111111</c:v>
                </c:pt>
                <c:pt idx="20">
                  <c:v>0</c:v>
                </c:pt>
                <c:pt idx="21">
                  <c:v>25</c:v>
                </c:pt>
                <c:pt idx="22">
                  <c:v>33.3333333333333</c:v>
                </c:pt>
                <c:pt idx="23">
                  <c:v>0</c:v>
                </c:pt>
                <c:pt idx="24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'G7'!$M$7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'G7'!$M$8:$M$198</c:f>
              <c:numCache>
                <c:formatCode>0.0</c:formatCode>
                <c:ptCount val="191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>
                  <c:v>0</c:v>
                </c:pt>
                <c:pt idx="17">
                  <c:v>11.111111111111111</c:v>
                </c:pt>
                <c:pt idx="18">
                  <c:v>11.111111111111111</c:v>
                </c:pt>
                <c:pt idx="19">
                  <c:v>0</c:v>
                </c:pt>
                <c:pt idx="20">
                  <c:v>14.285714285714301</c:v>
                </c:pt>
                <c:pt idx="21">
                  <c:v>12.5</c:v>
                </c:pt>
                <c:pt idx="22">
                  <c:v>0</c:v>
                </c:pt>
                <c:pt idx="23">
                  <c:v>-28.571428571428598</c:v>
                </c:pt>
                <c:pt idx="24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926224"/>
        <c:axId val="235926784"/>
      </c:lineChart>
      <c:dateAx>
        <c:axId val="235926224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235926784"/>
        <c:crosses val="autoZero"/>
        <c:auto val="1"/>
        <c:lblOffset val="100"/>
        <c:baseTimeUnit val="months"/>
        <c:majorUnit val="6"/>
        <c:majorTimeUnit val="months"/>
      </c:dateAx>
      <c:valAx>
        <c:axId val="2359267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235926224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'G7'!$N$7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'G7'!$N$8:$N$198</c:f>
              <c:numCache>
                <c:formatCode>0.0</c:formatCode>
                <c:ptCount val="191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>
                  <c:v>-25</c:v>
                </c:pt>
                <c:pt idx="17">
                  <c:v>50</c:v>
                </c:pt>
                <c:pt idx="18">
                  <c:v>50</c:v>
                </c:pt>
                <c:pt idx="19">
                  <c:v>80</c:v>
                </c:pt>
                <c:pt idx="20">
                  <c:v>60</c:v>
                </c:pt>
                <c:pt idx="21">
                  <c:v>80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'G7'!$O$7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'G7'!$O$8:$O$198</c:f>
              <c:numCache>
                <c:formatCode>0.0</c:formatCode>
                <c:ptCount val="191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>
                  <c:v>-17.65083521439982</c:v>
                </c:pt>
                <c:pt idx="17">
                  <c:v>-15.944696966280119</c:v>
                </c:pt>
                <c:pt idx="18">
                  <c:v>8.3037231820149415</c:v>
                </c:pt>
                <c:pt idx="19">
                  <c:v>52.951248501685363</c:v>
                </c:pt>
                <c:pt idx="20">
                  <c:v>20.011559360280099</c:v>
                </c:pt>
                <c:pt idx="21">
                  <c:v>12.410479914641751</c:v>
                </c:pt>
                <c:pt idx="22">
                  <c:v>21.375486526756919</c:v>
                </c:pt>
                <c:pt idx="23">
                  <c:v>-19.875378361869821</c:v>
                </c:pt>
                <c:pt idx="24">
                  <c:v>-49.157995436594568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'G7'!$P$7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'G7'!$P$8:$P$198</c:f>
              <c:numCache>
                <c:formatCode>0.0</c:formatCode>
                <c:ptCount val="191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>
                  <c:v>75</c:v>
                </c:pt>
                <c:pt idx="17">
                  <c:v>50</c:v>
                </c:pt>
                <c:pt idx="18">
                  <c:v>25</c:v>
                </c:pt>
                <c:pt idx="19">
                  <c:v>60</c:v>
                </c:pt>
                <c:pt idx="20">
                  <c:v>40</c:v>
                </c:pt>
                <c:pt idx="21">
                  <c:v>-20</c:v>
                </c:pt>
                <c:pt idx="22">
                  <c:v>25</c:v>
                </c:pt>
                <c:pt idx="23">
                  <c:v>-50</c:v>
                </c:pt>
                <c:pt idx="24">
                  <c:v>-75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'G7'!$Q$7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'G7'!$A$8:$A$198</c:f>
              <c:numCache>
                <c:formatCode>mmm\-yy</c:formatCode>
                <c:ptCount val="191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  <c:pt idx="19">
                  <c:v>43525</c:v>
                </c:pt>
                <c:pt idx="20">
                  <c:v>43617</c:v>
                </c:pt>
                <c:pt idx="21">
                  <c:v>43709</c:v>
                </c:pt>
                <c:pt idx="22">
                  <c:v>43800</c:v>
                </c:pt>
                <c:pt idx="23">
                  <c:v>43891</c:v>
                </c:pt>
                <c:pt idx="24">
                  <c:v>43983</c:v>
                </c:pt>
              </c:numCache>
            </c:numRef>
          </c:cat>
          <c:val>
            <c:numRef>
              <c:f>'G7'!$Q$8:$Q$198</c:f>
              <c:numCache>
                <c:formatCode>0.0</c:formatCode>
                <c:ptCount val="191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>
                  <c:v>-25</c:v>
                </c:pt>
                <c:pt idx="17">
                  <c:v>25</c:v>
                </c:pt>
                <c:pt idx="18">
                  <c:v>0</c:v>
                </c:pt>
                <c:pt idx="19">
                  <c:v>80</c:v>
                </c:pt>
                <c:pt idx="20">
                  <c:v>80</c:v>
                </c:pt>
                <c:pt idx="21">
                  <c:v>40</c:v>
                </c:pt>
                <c:pt idx="22">
                  <c:v>75</c:v>
                </c:pt>
                <c:pt idx="23">
                  <c:v>-100</c:v>
                </c:pt>
                <c:pt idx="24">
                  <c:v>-75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5383360"/>
        <c:axId val="495383920"/>
      </c:lineChart>
      <c:dateAx>
        <c:axId val="495383360"/>
        <c:scaling>
          <c:orientation val="minMax"/>
          <c:min val="41791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495383920"/>
        <c:crosses val="autoZero"/>
        <c:auto val="1"/>
        <c:lblOffset val="100"/>
        <c:baseTimeUnit val="months"/>
        <c:majorUnit val="6"/>
        <c:majorTimeUnit val="months"/>
      </c:dateAx>
      <c:valAx>
        <c:axId val="4953839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49538336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'G8'!$B$8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F17-480C-8856-E2A3C168E62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F17-480C-8856-E2A3C168E62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'G8'!$A$9:$A$12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'G8'!$B$9:$B$12</c:f>
              <c:numCache>
                <c:formatCode>0.00</c:formatCode>
                <c:ptCount val="4"/>
                <c:pt idx="0">
                  <c:v>34.2222222222222</c:v>
                </c:pt>
                <c:pt idx="1">
                  <c:v>15.9166666666667</c:v>
                </c:pt>
                <c:pt idx="2">
                  <c:v>5.5</c:v>
                </c:pt>
                <c:pt idx="3">
                  <c:v>15.4444444444444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'G8'!$C$8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F17-480C-8856-E2A3C168E62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F17-480C-8856-E2A3C168E62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F17-480C-8856-E2A3C168E623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3F17-480C-8856-E2A3C168E62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'G8'!$C$9:$C$12</c:f>
              <c:numCache>
                <c:formatCode>0.00</c:formatCode>
                <c:ptCount val="4"/>
                <c:pt idx="0">
                  <c:v>40.642857142857103</c:v>
                </c:pt>
                <c:pt idx="1">
                  <c:v>28.9444444444444</c:v>
                </c:pt>
                <c:pt idx="2">
                  <c:v>9.5714285714285694</c:v>
                </c:pt>
                <c:pt idx="3">
                  <c:v>5.8666666666666698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'G8'!$D$8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3F17-480C-8856-E2A3C168E623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3F17-480C-8856-E2A3C168E623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3F17-480C-8856-E2A3C168E623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'G8'!$D$9:$D$12</c:f>
              <c:numCache>
                <c:formatCode>0.00</c:formatCode>
                <c:ptCount val="4"/>
                <c:pt idx="0">
                  <c:v>17.25</c:v>
                </c:pt>
                <c:pt idx="1">
                  <c:v>23.75</c:v>
                </c:pt>
                <c:pt idx="2">
                  <c:v>9.25</c:v>
                </c:pt>
                <c:pt idx="3">
                  <c:v>38.725000000000001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1915424"/>
        <c:axId val="681915984"/>
      </c:barChart>
      <c:catAx>
        <c:axId val="68191542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681915984"/>
        <c:crosses val="autoZero"/>
        <c:auto val="1"/>
        <c:lblAlgn val="ctr"/>
        <c:lblOffset val="100"/>
        <c:noMultiLvlLbl val="0"/>
      </c:catAx>
      <c:valAx>
        <c:axId val="681915984"/>
        <c:scaling>
          <c:orientation val="minMax"/>
          <c:max val="4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crossAx val="68191542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'G8'!$B$16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'G8'!$B$17:$B$20</c:f>
              <c:numCache>
                <c:formatCode>0.00</c:formatCode>
                <c:ptCount val="4"/>
                <c:pt idx="0">
                  <c:v>35.115384615384613</c:v>
                </c:pt>
                <c:pt idx="1">
                  <c:v>21.23076923076923</c:v>
                </c:pt>
                <c:pt idx="2">
                  <c:v>15.045454545454545</c:v>
                </c:pt>
                <c:pt idx="3">
                  <c:v>17.627272727272729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'G8'!$C$16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'G8'!$C$17:$C$20</c:f>
              <c:numCache>
                <c:formatCode>0.00</c:formatCode>
                <c:ptCount val="4"/>
                <c:pt idx="0">
                  <c:v>33.75</c:v>
                </c:pt>
                <c:pt idx="1">
                  <c:v>22</c:v>
                </c:pt>
                <c:pt idx="2">
                  <c:v>4.5</c:v>
                </c:pt>
                <c:pt idx="3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'G8'!$D$16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'G8'!$A$17:$A$20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'G8'!$D$17:$D$20</c:f>
              <c:numCache>
                <c:formatCode>0.00</c:formatCode>
                <c:ptCount val="4"/>
                <c:pt idx="0">
                  <c:v>3.5</c:v>
                </c:pt>
                <c:pt idx="1">
                  <c:v>7.5</c:v>
                </c:pt>
                <c:pt idx="2">
                  <c:v>1</c:v>
                </c:pt>
                <c:pt idx="3">
                  <c:v>13.5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681919904"/>
        <c:axId val="681920464"/>
      </c:barChart>
      <c:catAx>
        <c:axId val="6819199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681920464"/>
        <c:crosses val="autoZero"/>
        <c:auto val="1"/>
        <c:lblAlgn val="ctr"/>
        <c:lblOffset val="100"/>
        <c:noMultiLvlLbl val="0"/>
      </c:catAx>
      <c:valAx>
        <c:axId val="681920464"/>
        <c:scaling>
          <c:orientation val="minMax"/>
          <c:max val="4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68191990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'G9'!$B$5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9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079-48D5-976F-FE456E9425D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'G9'!$B$6:$B$196</c:f>
              <c:numCache>
                <c:formatCode>0.00</c:formatCode>
                <c:ptCount val="191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>
                  <c:v>0</c:v>
                </c:pt>
                <c:pt idx="44">
                  <c:v>15.384615384615385</c:v>
                </c:pt>
                <c:pt idx="45">
                  <c:v>-16.666666666666664</c:v>
                </c:pt>
                <c:pt idx="46">
                  <c:v>0</c:v>
                </c:pt>
                <c:pt idx="47">
                  <c:v>-8.3333333333333304</c:v>
                </c:pt>
                <c:pt idx="48">
                  <c:v>-14.285714285714334</c:v>
                </c:pt>
                <c:pt idx="49">
                  <c:v>-66.6666666666667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6959296"/>
        <c:axId val="576959856"/>
      </c:lineChart>
      <c:dateAx>
        <c:axId val="576959296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7695985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5769598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769592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'G9'!$C$5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9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411-4DDE-AF8B-D2542BC17C5A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C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'G9'!$C$6:$C$196</c:f>
              <c:numCache>
                <c:formatCode>0.00</c:formatCode>
                <c:ptCount val="191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>
                  <c:v>0</c:v>
                </c:pt>
                <c:pt idx="44">
                  <c:v>13.333333333333334</c:v>
                </c:pt>
                <c:pt idx="45">
                  <c:v>-27.27272727272727</c:v>
                </c:pt>
                <c:pt idx="46">
                  <c:v>0</c:v>
                </c:pt>
                <c:pt idx="47">
                  <c:v>9.0909090909090917</c:v>
                </c:pt>
                <c:pt idx="48">
                  <c:v>-35.714285714285701</c:v>
                </c:pt>
                <c:pt idx="49">
                  <c:v>-62.5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6962096"/>
        <c:axId val="576962656"/>
      </c:lineChart>
      <c:dateAx>
        <c:axId val="576962096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7696265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5769626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769620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'G9'!$D$5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9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858A-4076-9AF9-471063BF5CB8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'G9'!$D$6:$D$196</c:f>
              <c:numCache>
                <c:formatCode>0.00</c:formatCode>
                <c:ptCount val="191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>
                  <c:v>-20</c:v>
                </c:pt>
                <c:pt idx="44">
                  <c:v>33.333333333333329</c:v>
                </c:pt>
                <c:pt idx="45">
                  <c:v>0</c:v>
                </c:pt>
                <c:pt idx="46">
                  <c:v>25</c:v>
                </c:pt>
                <c:pt idx="47">
                  <c:v>16.66666666666665</c:v>
                </c:pt>
                <c:pt idx="48">
                  <c:v>14.28571428571429</c:v>
                </c:pt>
                <c:pt idx="49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6964896"/>
        <c:axId val="576965456"/>
      </c:lineChart>
      <c:dateAx>
        <c:axId val="576964896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76965456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5769654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769648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txPr>
        <a:bodyPr/>
        <a:lstStyle/>
        <a:p>
          <a:pPr>
            <a:defRPr>
              <a:latin typeface="ZapfHumnst BT" panose="020B0502050508020304" pitchFamily="34" charset="0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9"/>
              <c:tx>
                <c:rich>
                  <a:bodyPr/>
                  <a:lstStyle/>
                  <a:p>
                    <a:fld id="{AA24C914-5FFC-4317-8272-84FD51C3F610}" type="VALUE">
                      <a:rPr lang="en-US">
                        <a:solidFill>
                          <a:srgbClr val="EAC000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E17-45BB-9D8C-102C2FC76E24}"/>
                </c:ext>
                <c:ext xmlns:c15="http://schemas.microsoft.com/office/drawing/2012/chart" uri="{CE6537A1-D6FC-4f65-9D91-7224C49458BB}"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'G9'!$A$6:$A$196</c:f>
              <c:numCache>
                <c:formatCode>mmm\-yy</c:formatCode>
                <c:ptCount val="191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</c:numCache>
            </c:numRef>
          </c:cat>
          <c:val>
            <c:numRef>
              <c:f>'G9'!$E$6:$E$196</c:f>
              <c:numCache>
                <c:formatCode>0.00</c:formatCode>
                <c:ptCount val="191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  <c:pt idx="44">
                  <c:v>25</c:v>
                </c:pt>
                <c:pt idx="45">
                  <c:v>-33.333333333333329</c:v>
                </c:pt>
                <c:pt idx="46">
                  <c:v>0</c:v>
                </c:pt>
                <c:pt idx="47">
                  <c:v>0</c:v>
                </c:pt>
                <c:pt idx="48">
                  <c:v>-28.571428571428605</c:v>
                </c:pt>
                <c:pt idx="49">
                  <c:v>-60.000000000000007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6967696"/>
        <c:axId val="576968256"/>
      </c:lineChart>
      <c:dateAx>
        <c:axId val="576967696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76968256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57696825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100">
                    <a:latin typeface="ZapfHumnst BT" panose="020B0502050508020304" pitchFamily="34" charset="0"/>
                  </a:defRPr>
                </a:pPr>
                <a:r>
                  <a:rPr lang="es-CO" sz="110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76967696"/>
        <c:crosses val="autoZero"/>
        <c:crossBetween val="between"/>
      </c:valAx>
      <c:spPr>
        <a:noFill/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'G10'!$B$8:$B$184</c:f>
              <c:numCache>
                <c:formatCode>0.0%</c:formatCode>
                <c:ptCount val="177"/>
                <c:pt idx="0">
                  <c:v>0.42857139999999999</c:v>
                </c:pt>
                <c:pt idx="1">
                  <c:v>0.6</c:v>
                </c:pt>
                <c:pt idx="2">
                  <c:v>0.41176469999999998</c:v>
                </c:pt>
                <c:pt idx="3">
                  <c:v>0.71400000000000008</c:v>
                </c:pt>
                <c:pt idx="4">
                  <c:v>0.5</c:v>
                </c:pt>
                <c:pt idx="5">
                  <c:v>0.52600000000000002</c:v>
                </c:pt>
                <c:pt idx="6">
                  <c:v>0.27800000000000002</c:v>
                </c:pt>
                <c:pt idx="7">
                  <c:v>0.41200000000000003</c:v>
                </c:pt>
                <c:pt idx="8">
                  <c:v>0.222</c:v>
                </c:pt>
                <c:pt idx="9">
                  <c:v>0.16699999999999998</c:v>
                </c:pt>
                <c:pt idx="10">
                  <c:v>5.2631578947368418E-2</c:v>
                </c:pt>
                <c:pt idx="11">
                  <c:v>0</c:v>
                </c:pt>
                <c:pt idx="12">
                  <c:v>0.10526315789473684</c:v>
                </c:pt>
                <c:pt idx="13">
                  <c:v>0.22222222222222221</c:v>
                </c:pt>
                <c:pt idx="14">
                  <c:v>0.14285714285714285</c:v>
                </c:pt>
                <c:pt idx="15">
                  <c:v>0.19047619047619047</c:v>
                </c:pt>
                <c:pt idx="16">
                  <c:v>0.28599999999999998</c:v>
                </c:pt>
                <c:pt idx="17">
                  <c:v>0.26300000000000001</c:v>
                </c:pt>
                <c:pt idx="18">
                  <c:v>0.28599999999999998</c:v>
                </c:pt>
                <c:pt idx="19">
                  <c:v>0.39100000000000001</c:v>
                </c:pt>
                <c:pt idx="20">
                  <c:v>0.45</c:v>
                </c:pt>
                <c:pt idx="21">
                  <c:v>0.5</c:v>
                </c:pt>
                <c:pt idx="22">
                  <c:v>0.31578947368421051</c:v>
                </c:pt>
                <c:pt idx="23">
                  <c:v>0.41176470588235292</c:v>
                </c:pt>
                <c:pt idx="24">
                  <c:v>0.36842105263157893</c:v>
                </c:pt>
                <c:pt idx="25">
                  <c:v>0.29411764705882354</c:v>
                </c:pt>
                <c:pt idx="26">
                  <c:v>0.3125</c:v>
                </c:pt>
                <c:pt idx="27">
                  <c:v>0.15384615384615385</c:v>
                </c:pt>
                <c:pt idx="28">
                  <c:v>0.38461538461538464</c:v>
                </c:pt>
                <c:pt idx="29">
                  <c:v>0.4375</c:v>
                </c:pt>
                <c:pt idx="30">
                  <c:v>0.5714285714285714</c:v>
                </c:pt>
                <c:pt idx="31">
                  <c:v>0.66666666666666663</c:v>
                </c:pt>
                <c:pt idx="32">
                  <c:v>0.53333333333333333</c:v>
                </c:pt>
                <c:pt idx="33">
                  <c:v>0.53333333333333333</c:v>
                </c:pt>
                <c:pt idx="34">
                  <c:v>0.7142857142857143</c:v>
                </c:pt>
                <c:pt idx="35">
                  <c:v>0.41666666666666663</c:v>
                </c:pt>
                <c:pt idx="36">
                  <c:v>0.33333333333333331</c:v>
                </c:pt>
                <c:pt idx="37">
                  <c:v>0.5625</c:v>
                </c:pt>
                <c:pt idx="38">
                  <c:v>0.4375</c:v>
                </c:pt>
                <c:pt idx="39">
                  <c:v>0.60000000000000009</c:v>
                </c:pt>
                <c:pt idx="40">
                  <c:v>0.2857142857142857</c:v>
                </c:pt>
                <c:pt idx="41">
                  <c:v>0.4</c:v>
                </c:pt>
                <c:pt idx="42">
                  <c:v>0.30769230769230771</c:v>
                </c:pt>
                <c:pt idx="43">
                  <c:v>6.6666666666666666E-2</c:v>
                </c:pt>
                <c:pt idx="44">
                  <c:v>6.6666666666666666E-2</c:v>
                </c:pt>
                <c:pt idx="45">
                  <c:v>0.45454545454545459</c:v>
                </c:pt>
                <c:pt idx="46">
                  <c:v>0.25</c:v>
                </c:pt>
                <c:pt idx="47">
                  <c:v>9.0909090909090912E-2</c:v>
                </c:pt>
                <c:pt idx="48">
                  <c:v>0.42857142857142844</c:v>
                </c:pt>
                <c:pt idx="49">
                  <c:v>0.75</c:v>
                </c:pt>
                <c:pt idx="50">
                  <c:v>0.625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1F4-4BCB-A5A3-242308A3ADC2}"/>
            </c:ext>
          </c:extLst>
        </c:ser>
        <c:ser>
          <c:idx val="1"/>
          <c:order val="1"/>
          <c:tx>
            <c:strRef>
              <c:f>'G10'!$C$7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'G10'!$C$8:$C$184</c:f>
              <c:numCache>
                <c:formatCode>0.0%</c:formatCode>
                <c:ptCount val="177"/>
                <c:pt idx="0">
                  <c:v>0.57142859999999995</c:v>
                </c:pt>
                <c:pt idx="1">
                  <c:v>0.4</c:v>
                </c:pt>
                <c:pt idx="2">
                  <c:v>0.58823530000000002</c:v>
                </c:pt>
                <c:pt idx="3">
                  <c:v>0.28600000000000003</c:v>
                </c:pt>
                <c:pt idx="4">
                  <c:v>0.5</c:v>
                </c:pt>
                <c:pt idx="5">
                  <c:v>0.47399999999999998</c:v>
                </c:pt>
                <c:pt idx="6">
                  <c:v>0.72199999999999998</c:v>
                </c:pt>
                <c:pt idx="7">
                  <c:v>0.52900000000000003</c:v>
                </c:pt>
                <c:pt idx="8">
                  <c:v>0.77800000000000002</c:v>
                </c:pt>
                <c:pt idx="9">
                  <c:v>0.77700000000000002</c:v>
                </c:pt>
                <c:pt idx="10">
                  <c:v>0.89473684210526316</c:v>
                </c:pt>
                <c:pt idx="11">
                  <c:v>0.88235294117647056</c:v>
                </c:pt>
                <c:pt idx="12">
                  <c:v>0.73684210526315785</c:v>
                </c:pt>
                <c:pt idx="13">
                  <c:v>0.66666666666666663</c:v>
                </c:pt>
                <c:pt idx="14">
                  <c:v>0.76190476190476186</c:v>
                </c:pt>
                <c:pt idx="15">
                  <c:v>0.76190476190476186</c:v>
                </c:pt>
                <c:pt idx="16">
                  <c:v>0.66600000000000004</c:v>
                </c:pt>
                <c:pt idx="17">
                  <c:v>0.73699999999999999</c:v>
                </c:pt>
                <c:pt idx="18">
                  <c:v>0.61899999999999999</c:v>
                </c:pt>
                <c:pt idx="19">
                  <c:v>0.60899999999999999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0.68421052631578949</c:v>
                </c:pt>
                <c:pt idx="23">
                  <c:v>0.47058823529411764</c:v>
                </c:pt>
                <c:pt idx="24">
                  <c:v>0.52631578947368418</c:v>
                </c:pt>
                <c:pt idx="25">
                  <c:v>0.6470588235294118</c:v>
                </c:pt>
                <c:pt idx="26">
                  <c:v>0.6875</c:v>
                </c:pt>
                <c:pt idx="27">
                  <c:v>0.61538461538461542</c:v>
                </c:pt>
                <c:pt idx="28">
                  <c:v>0.61538461538461542</c:v>
                </c:pt>
                <c:pt idx="29">
                  <c:v>0.5</c:v>
                </c:pt>
                <c:pt idx="30">
                  <c:v>0.42857142857142855</c:v>
                </c:pt>
                <c:pt idx="31">
                  <c:v>0.33333333333333331</c:v>
                </c:pt>
                <c:pt idx="32">
                  <c:v>0.46666666666666667</c:v>
                </c:pt>
                <c:pt idx="33">
                  <c:v>0.46666666666666667</c:v>
                </c:pt>
                <c:pt idx="34">
                  <c:v>0.21428571428571427</c:v>
                </c:pt>
                <c:pt idx="35">
                  <c:v>0.5</c:v>
                </c:pt>
                <c:pt idx="36">
                  <c:v>0.66666666666666663</c:v>
                </c:pt>
                <c:pt idx="37">
                  <c:v>0.375</c:v>
                </c:pt>
                <c:pt idx="38">
                  <c:v>0.4375</c:v>
                </c:pt>
                <c:pt idx="39">
                  <c:v>0.4</c:v>
                </c:pt>
                <c:pt idx="40">
                  <c:v>0.7142857142857143</c:v>
                </c:pt>
                <c:pt idx="41">
                  <c:v>0.6</c:v>
                </c:pt>
                <c:pt idx="42">
                  <c:v>0.69230769230769229</c:v>
                </c:pt>
                <c:pt idx="43">
                  <c:v>0.8666666666666667</c:v>
                </c:pt>
                <c:pt idx="44">
                  <c:v>0.73333333333333328</c:v>
                </c:pt>
                <c:pt idx="45">
                  <c:v>0.36363636363636365</c:v>
                </c:pt>
                <c:pt idx="46">
                  <c:v>0.5</c:v>
                </c:pt>
                <c:pt idx="47">
                  <c:v>0.72727272727272729</c:v>
                </c:pt>
                <c:pt idx="48">
                  <c:v>0.50000000000000022</c:v>
                </c:pt>
                <c:pt idx="49">
                  <c:v>0.125</c:v>
                </c:pt>
                <c:pt idx="50">
                  <c:v>0.25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1F4-4BCB-A5A3-242308A3ADC2}"/>
            </c:ext>
          </c:extLst>
        </c:ser>
        <c:ser>
          <c:idx val="2"/>
          <c:order val="2"/>
          <c:tx>
            <c:strRef>
              <c:f>'G10'!$D$7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'G10'!$A$8:$A$184</c:f>
              <c:numCache>
                <c:formatCode>mmm\-yy</c:formatCode>
                <c:ptCount val="177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'G10'!$D$8:$D$184</c:f>
              <c:numCache>
                <c:formatCode>0.0%</c:formatCode>
                <c:ptCount val="1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5.9000000000000004E-2</c:v>
                </c:pt>
                <c:pt idx="8">
                  <c:v>0</c:v>
                </c:pt>
                <c:pt idx="9">
                  <c:v>5.5999999999999994E-2</c:v>
                </c:pt>
                <c:pt idx="10">
                  <c:v>5.2631578947368418E-2</c:v>
                </c:pt>
                <c:pt idx="11">
                  <c:v>0.11764705882352941</c:v>
                </c:pt>
                <c:pt idx="12">
                  <c:v>0.15789473684210525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4.8000000000000001E-2</c:v>
                </c:pt>
                <c:pt idx="17">
                  <c:v>0</c:v>
                </c:pt>
                <c:pt idx="18">
                  <c:v>9.5000000000000001E-2</c:v>
                </c:pt>
                <c:pt idx="19">
                  <c:v>0</c:v>
                </c:pt>
                <c:pt idx="20">
                  <c:v>0.05</c:v>
                </c:pt>
                <c:pt idx="21">
                  <c:v>5.5555555555555552E-2</c:v>
                </c:pt>
                <c:pt idx="22">
                  <c:v>0</c:v>
                </c:pt>
                <c:pt idx="23">
                  <c:v>0.11764705882352941</c:v>
                </c:pt>
                <c:pt idx="24">
                  <c:v>0.10526315789473684</c:v>
                </c:pt>
                <c:pt idx="25">
                  <c:v>5.8823529411764705E-2</c:v>
                </c:pt>
                <c:pt idx="26">
                  <c:v>0</c:v>
                </c:pt>
                <c:pt idx="27">
                  <c:v>0.23076923076923078</c:v>
                </c:pt>
                <c:pt idx="28">
                  <c:v>0</c:v>
                </c:pt>
                <c:pt idx="29">
                  <c:v>6.25E-2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7.1428571428571425E-2</c:v>
                </c:pt>
                <c:pt idx="35">
                  <c:v>8.3333333333333329E-2</c:v>
                </c:pt>
                <c:pt idx="36">
                  <c:v>0</c:v>
                </c:pt>
                <c:pt idx="37">
                  <c:v>6.25E-2</c:v>
                </c:pt>
                <c:pt idx="38">
                  <c:v>0.125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6.6666666666666666E-2</c:v>
                </c:pt>
                <c:pt idx="44">
                  <c:v>0.2</c:v>
                </c:pt>
                <c:pt idx="45">
                  <c:v>0.18181818181818182</c:v>
                </c:pt>
                <c:pt idx="46">
                  <c:v>0.25</c:v>
                </c:pt>
                <c:pt idx="47">
                  <c:v>0.18181818181818182</c:v>
                </c:pt>
                <c:pt idx="48">
                  <c:v>7.1428571428571425E-2</c:v>
                </c:pt>
                <c:pt idx="49">
                  <c:v>0.125</c:v>
                </c:pt>
                <c:pt idx="50">
                  <c:v>0.125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61F4-4BCB-A5A3-242308A3AD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576971616"/>
        <c:axId val="576972176"/>
      </c:barChart>
      <c:dateAx>
        <c:axId val="576971616"/>
        <c:scaling>
          <c:orientation val="minMax"/>
          <c:max val="44075"/>
          <c:min val="4151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76972176"/>
        <c:crosses val="autoZero"/>
        <c:auto val="1"/>
        <c:lblOffset val="100"/>
        <c:baseTimeUnit val="months"/>
        <c:majorUnit val="12"/>
        <c:majorTimeUnit val="months"/>
        <c:minorUnit val="1"/>
        <c:minorTimeUnit val="months"/>
      </c:dateAx>
      <c:valAx>
        <c:axId val="576972176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57697161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6460223691331761"/>
          <c:h val="0.76127121024608113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'G11'!$B$7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</c:numCache>
            </c:numRef>
          </c:cat>
          <c:val>
            <c:numRef>
              <c:f>'G11'!$B$20:$B$200</c:f>
              <c:numCache>
                <c:formatCode>0.0%</c:formatCode>
                <c:ptCount val="181"/>
                <c:pt idx="0">
                  <c:v>0.15789473684210525</c:v>
                </c:pt>
                <c:pt idx="1">
                  <c:v>0.33333333333333331</c:v>
                </c:pt>
                <c:pt idx="2">
                  <c:v>0.33333333333333331</c:v>
                </c:pt>
                <c:pt idx="3">
                  <c:v>0.42857142857142855</c:v>
                </c:pt>
                <c:pt idx="4">
                  <c:v>0.42857142857142855</c:v>
                </c:pt>
                <c:pt idx="5">
                  <c:v>0.55555555555555547</c:v>
                </c:pt>
                <c:pt idx="6">
                  <c:v>0.49931224209078406</c:v>
                </c:pt>
                <c:pt idx="7">
                  <c:v>0.60855949895615868</c:v>
                </c:pt>
                <c:pt idx="8">
                  <c:v>0.6</c:v>
                </c:pt>
                <c:pt idx="9">
                  <c:v>0.4375</c:v>
                </c:pt>
                <c:pt idx="10">
                  <c:v>0.36842105263157893</c:v>
                </c:pt>
                <c:pt idx="11">
                  <c:v>0.3125</c:v>
                </c:pt>
                <c:pt idx="12">
                  <c:v>0.11764705882352941</c:v>
                </c:pt>
                <c:pt idx="13">
                  <c:v>0.29411764705882354</c:v>
                </c:pt>
                <c:pt idx="14">
                  <c:v>0.2857142857142857</c:v>
                </c:pt>
                <c:pt idx="15">
                  <c:v>0.25</c:v>
                </c:pt>
                <c:pt idx="16">
                  <c:v>0.30769230769230771</c:v>
                </c:pt>
                <c:pt idx="17">
                  <c:v>0.46666666666666667</c:v>
                </c:pt>
                <c:pt idx="18">
                  <c:v>0.66666666666666663</c:v>
                </c:pt>
                <c:pt idx="19">
                  <c:v>0.46153846153846156</c:v>
                </c:pt>
                <c:pt idx="20">
                  <c:v>0.46153846153846156</c:v>
                </c:pt>
                <c:pt idx="21">
                  <c:v>0.53333333333333333</c:v>
                </c:pt>
                <c:pt idx="22">
                  <c:v>0.6</c:v>
                </c:pt>
                <c:pt idx="23">
                  <c:v>0.42857142857142855</c:v>
                </c:pt>
                <c:pt idx="24">
                  <c:v>0.46153846153846156</c:v>
                </c:pt>
                <c:pt idx="25">
                  <c:v>0.69230769230769229</c:v>
                </c:pt>
                <c:pt idx="26">
                  <c:v>0.69230769230769229</c:v>
                </c:pt>
                <c:pt idx="27">
                  <c:v>0.77777777777777779</c:v>
                </c:pt>
                <c:pt idx="28">
                  <c:v>0.33333333333333331</c:v>
                </c:pt>
                <c:pt idx="29">
                  <c:v>0.1111111111111111</c:v>
                </c:pt>
                <c:pt idx="30">
                  <c:v>0.125</c:v>
                </c:pt>
                <c:pt idx="31">
                  <c:v>7.6923076923076927E-2</c:v>
                </c:pt>
                <c:pt idx="32">
                  <c:v>7.6923076923076927E-2</c:v>
                </c:pt>
                <c:pt idx="33">
                  <c:v>0.33333333333333331</c:v>
                </c:pt>
                <c:pt idx="34">
                  <c:v>0.27272727272727271</c:v>
                </c:pt>
                <c:pt idx="35">
                  <c:v>0.1666666666666666</c:v>
                </c:pt>
                <c:pt idx="36">
                  <c:v>0.28571428571428592</c:v>
                </c:pt>
                <c:pt idx="37">
                  <c:v>0.66666666666666696</c:v>
                </c:pt>
                <c:pt idx="38">
                  <c:v>0.66666666666666696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97B-4713-8B81-3B184212EE37}"/>
            </c:ext>
          </c:extLst>
        </c:ser>
        <c:ser>
          <c:idx val="1"/>
          <c:order val="1"/>
          <c:tx>
            <c:strRef>
              <c:f>'G11'!$C$7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</c:numCache>
            </c:numRef>
          </c:cat>
          <c:val>
            <c:numRef>
              <c:f>'G11'!$C$20:$C$200</c:f>
              <c:numCache>
                <c:formatCode>0.0%</c:formatCode>
                <c:ptCount val="181"/>
                <c:pt idx="0">
                  <c:v>0.63157894736842102</c:v>
                </c:pt>
                <c:pt idx="1">
                  <c:v>0.5</c:v>
                </c:pt>
                <c:pt idx="2">
                  <c:v>0.47619047619047616</c:v>
                </c:pt>
                <c:pt idx="3">
                  <c:v>0.38095238095238093</c:v>
                </c:pt>
                <c:pt idx="4">
                  <c:v>0.33333333333333331</c:v>
                </c:pt>
                <c:pt idx="5">
                  <c:v>0.38888888888888884</c:v>
                </c:pt>
                <c:pt idx="6">
                  <c:v>0.501</c:v>
                </c:pt>
                <c:pt idx="7">
                  <c:v>0.26096033402922758</c:v>
                </c:pt>
                <c:pt idx="8">
                  <c:v>0.3</c:v>
                </c:pt>
                <c:pt idx="9">
                  <c:v>0.5</c:v>
                </c:pt>
                <c:pt idx="10">
                  <c:v>0.47368421052631576</c:v>
                </c:pt>
                <c:pt idx="11">
                  <c:v>0.5</c:v>
                </c:pt>
                <c:pt idx="12">
                  <c:v>0.6470588235294118</c:v>
                </c:pt>
                <c:pt idx="13">
                  <c:v>0.58823529411764708</c:v>
                </c:pt>
                <c:pt idx="14">
                  <c:v>0.6428571428571429</c:v>
                </c:pt>
                <c:pt idx="15">
                  <c:v>0.5</c:v>
                </c:pt>
                <c:pt idx="16">
                  <c:v>0.61538461538461542</c:v>
                </c:pt>
                <c:pt idx="17">
                  <c:v>0.53333333333333333</c:v>
                </c:pt>
                <c:pt idx="18">
                  <c:v>0.33333333333333331</c:v>
                </c:pt>
                <c:pt idx="19">
                  <c:v>0.53846153846153844</c:v>
                </c:pt>
                <c:pt idx="20">
                  <c:v>0.46153846153846156</c:v>
                </c:pt>
                <c:pt idx="21">
                  <c:v>0.46666666666666667</c:v>
                </c:pt>
                <c:pt idx="22">
                  <c:v>0.33333333333333331</c:v>
                </c:pt>
                <c:pt idx="23">
                  <c:v>0.5714285714285714</c:v>
                </c:pt>
                <c:pt idx="24">
                  <c:v>0.30769230769230771</c:v>
                </c:pt>
                <c:pt idx="25">
                  <c:v>0.30769230769230771</c:v>
                </c:pt>
                <c:pt idx="26">
                  <c:v>0.30769230769230771</c:v>
                </c:pt>
                <c:pt idx="27">
                  <c:v>0.22222222222222221</c:v>
                </c:pt>
                <c:pt idx="28">
                  <c:v>0.58333333333333337</c:v>
                </c:pt>
                <c:pt idx="29">
                  <c:v>0.88888888888888884</c:v>
                </c:pt>
                <c:pt idx="30">
                  <c:v>0.875</c:v>
                </c:pt>
                <c:pt idx="31">
                  <c:v>0.84615384615384615</c:v>
                </c:pt>
                <c:pt idx="32">
                  <c:v>0.69230769230769229</c:v>
                </c:pt>
                <c:pt idx="33">
                  <c:v>0.5</c:v>
                </c:pt>
                <c:pt idx="34">
                  <c:v>0.45454545454545453</c:v>
                </c:pt>
                <c:pt idx="35">
                  <c:v>0.75</c:v>
                </c:pt>
                <c:pt idx="36">
                  <c:v>0.57142857142857151</c:v>
                </c:pt>
                <c:pt idx="37">
                  <c:v>0.33333333333333298</c:v>
                </c:pt>
                <c:pt idx="38">
                  <c:v>0.33333333333333298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97B-4713-8B81-3B184212EE37}"/>
            </c:ext>
          </c:extLst>
        </c:ser>
        <c:ser>
          <c:idx val="2"/>
          <c:order val="2"/>
          <c:tx>
            <c:strRef>
              <c:f>'G11'!$D$7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'G11'!$A$20:$A$200</c:f>
              <c:numCache>
                <c:formatCode>mmm\-yy</c:formatCode>
                <c:ptCount val="181"/>
                <c:pt idx="0">
                  <c:v>40603</c:v>
                </c:pt>
                <c:pt idx="1">
                  <c:v>40695</c:v>
                </c:pt>
                <c:pt idx="2">
                  <c:v>40787</c:v>
                </c:pt>
                <c:pt idx="3">
                  <c:v>40878</c:v>
                </c:pt>
                <c:pt idx="4">
                  <c:v>40969</c:v>
                </c:pt>
                <c:pt idx="5">
                  <c:v>41061</c:v>
                </c:pt>
                <c:pt idx="6">
                  <c:v>41153</c:v>
                </c:pt>
                <c:pt idx="7">
                  <c:v>41244</c:v>
                </c:pt>
                <c:pt idx="8">
                  <c:v>41334</c:v>
                </c:pt>
                <c:pt idx="9">
                  <c:v>41426</c:v>
                </c:pt>
                <c:pt idx="10">
                  <c:v>41518</c:v>
                </c:pt>
                <c:pt idx="11">
                  <c:v>41609</c:v>
                </c:pt>
                <c:pt idx="12">
                  <c:v>41699</c:v>
                </c:pt>
                <c:pt idx="13">
                  <c:v>41791</c:v>
                </c:pt>
                <c:pt idx="14">
                  <c:v>41883</c:v>
                </c:pt>
                <c:pt idx="15">
                  <c:v>41974</c:v>
                </c:pt>
                <c:pt idx="16">
                  <c:v>42064</c:v>
                </c:pt>
                <c:pt idx="17">
                  <c:v>42156</c:v>
                </c:pt>
                <c:pt idx="18">
                  <c:v>42248</c:v>
                </c:pt>
                <c:pt idx="19">
                  <c:v>42339</c:v>
                </c:pt>
                <c:pt idx="20">
                  <c:v>42430</c:v>
                </c:pt>
                <c:pt idx="21">
                  <c:v>42522</c:v>
                </c:pt>
                <c:pt idx="22">
                  <c:v>42614</c:v>
                </c:pt>
                <c:pt idx="23">
                  <c:v>42705</c:v>
                </c:pt>
                <c:pt idx="24">
                  <c:v>42795</c:v>
                </c:pt>
                <c:pt idx="25">
                  <c:v>42887</c:v>
                </c:pt>
                <c:pt idx="26">
                  <c:v>42979</c:v>
                </c:pt>
                <c:pt idx="27">
                  <c:v>43070</c:v>
                </c:pt>
                <c:pt idx="28">
                  <c:v>43160</c:v>
                </c:pt>
                <c:pt idx="29">
                  <c:v>43252</c:v>
                </c:pt>
                <c:pt idx="30">
                  <c:v>43344</c:v>
                </c:pt>
                <c:pt idx="31">
                  <c:v>43435</c:v>
                </c:pt>
                <c:pt idx="32">
                  <c:v>43525</c:v>
                </c:pt>
                <c:pt idx="33">
                  <c:v>43617</c:v>
                </c:pt>
                <c:pt idx="34">
                  <c:v>43709</c:v>
                </c:pt>
                <c:pt idx="35">
                  <c:v>43800</c:v>
                </c:pt>
                <c:pt idx="36">
                  <c:v>43891</c:v>
                </c:pt>
                <c:pt idx="37">
                  <c:v>43983</c:v>
                </c:pt>
                <c:pt idx="38">
                  <c:v>44075</c:v>
                </c:pt>
              </c:numCache>
            </c:numRef>
          </c:cat>
          <c:val>
            <c:numRef>
              <c:f>'G11'!$D$20:$D$200</c:f>
              <c:numCache>
                <c:formatCode>0.0%</c:formatCode>
                <c:ptCount val="181"/>
                <c:pt idx="0">
                  <c:v>0.21052631578947367</c:v>
                </c:pt>
                <c:pt idx="1">
                  <c:v>0.16666666666666666</c:v>
                </c:pt>
                <c:pt idx="2">
                  <c:v>0.19047619047619047</c:v>
                </c:pt>
                <c:pt idx="3">
                  <c:v>0.19047619047619047</c:v>
                </c:pt>
                <c:pt idx="4">
                  <c:v>9.5238095238095233E-2</c:v>
                </c:pt>
                <c:pt idx="5">
                  <c:v>5.5555555555555559E-2</c:v>
                </c:pt>
                <c:pt idx="6">
                  <c:v>0</c:v>
                </c:pt>
                <c:pt idx="7">
                  <c:v>0.13048016701461379</c:v>
                </c:pt>
                <c:pt idx="8">
                  <c:v>0.1</c:v>
                </c:pt>
                <c:pt idx="9">
                  <c:v>6.25E-2</c:v>
                </c:pt>
                <c:pt idx="10">
                  <c:v>0.15789473684210525</c:v>
                </c:pt>
                <c:pt idx="11">
                  <c:v>0.1875</c:v>
                </c:pt>
                <c:pt idx="12">
                  <c:v>0.23529411764705882</c:v>
                </c:pt>
                <c:pt idx="13">
                  <c:v>0.11764705882352941</c:v>
                </c:pt>
                <c:pt idx="14">
                  <c:v>7.1428571428571425E-2</c:v>
                </c:pt>
                <c:pt idx="15">
                  <c:v>0.25</c:v>
                </c:pt>
                <c:pt idx="16">
                  <c:v>7.6923076923076927E-2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7.6923076923076927E-2</c:v>
                </c:pt>
                <c:pt idx="21">
                  <c:v>0</c:v>
                </c:pt>
                <c:pt idx="22">
                  <c:v>6.6666666666666666E-2</c:v>
                </c:pt>
                <c:pt idx="23">
                  <c:v>0</c:v>
                </c:pt>
                <c:pt idx="24">
                  <c:v>0.23076923076923078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8.3333333333333329E-2</c:v>
                </c:pt>
                <c:pt idx="29">
                  <c:v>0</c:v>
                </c:pt>
                <c:pt idx="30">
                  <c:v>0</c:v>
                </c:pt>
                <c:pt idx="31">
                  <c:v>7.6923076923076927E-2</c:v>
                </c:pt>
                <c:pt idx="32">
                  <c:v>0.23076923076923078</c:v>
                </c:pt>
                <c:pt idx="33">
                  <c:v>0.16666666666666666</c:v>
                </c:pt>
                <c:pt idx="34">
                  <c:v>0.27272727272727271</c:v>
                </c:pt>
                <c:pt idx="35">
                  <c:v>8.3333333333333301E-2</c:v>
                </c:pt>
                <c:pt idx="36">
                  <c:v>0.1428571428571426</c:v>
                </c:pt>
                <c:pt idx="37">
                  <c:v>0</c:v>
                </c:pt>
                <c:pt idx="38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97B-4713-8B81-3B18421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5477984"/>
        <c:axId val="105478544"/>
      </c:barChart>
      <c:dateAx>
        <c:axId val="105477984"/>
        <c:scaling>
          <c:orientation val="minMax"/>
          <c:max val="44075"/>
          <c:min val="4151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05478544"/>
        <c:crosses val="autoZero"/>
        <c:auto val="1"/>
        <c:lblOffset val="100"/>
        <c:baseTimeUnit val="months"/>
        <c:majorUnit val="12"/>
        <c:majorTimeUnit val="months"/>
      </c:dateAx>
      <c:valAx>
        <c:axId val="10547854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054779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891444119861053"/>
          <c:y val="0.87806898469345385"/>
          <c:w val="0.63446726447679569"/>
          <c:h val="5.1087149561231296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1249791666666668"/>
          <c:w val="0.81514326334208265"/>
          <c:h val="0.6864586805555554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'G1'!$H$9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'G1'!$H$10:$H$200</c:f>
              <c:numCache>
                <c:formatCode>0.00</c:formatCode>
                <c:ptCount val="191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  <c:pt idx="39">
                  <c:v>3.5324710686337468</c:v>
                </c:pt>
                <c:pt idx="40">
                  <c:v>3.658391055032717</c:v>
                </c:pt>
                <c:pt idx="41">
                  <c:v>2.8716807554750998</c:v>
                </c:pt>
                <c:pt idx="42">
                  <c:v>4.0333042291377499</c:v>
                </c:pt>
                <c:pt idx="43">
                  <c:v>5.4353977880694071</c:v>
                </c:pt>
                <c:pt idx="44">
                  <c:v>4.5064063297527657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564366704"/>
        <c:axId val="564366144"/>
      </c:barChart>
      <c:lineChart>
        <c:grouping val="standard"/>
        <c:varyColors val="0"/>
        <c:ser>
          <c:idx val="1"/>
          <c:order val="0"/>
          <c:tx>
            <c:strRef>
              <c:f>'G1'!$I$9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BE4E-41DD-8FFD-5889A3FCE08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'G1'!$I$10:$I$200</c:f>
              <c:numCache>
                <c:formatCode>0.00</c:formatCode>
                <c:ptCount val="191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12.147214451667701</c:v>
                </c:pt>
                <c:pt idx="40">
                  <c:v>13.284064171291204</c:v>
                </c:pt>
                <c:pt idx="41">
                  <c:v>-11.559800724278151</c:v>
                </c:pt>
                <c:pt idx="42">
                  <c:v>6.9121919216353742</c:v>
                </c:pt>
                <c:pt idx="43">
                  <c:v>8.4114886209503137</c:v>
                </c:pt>
                <c:pt idx="44">
                  <c:v>30.921221553157935</c:v>
                </c:pt>
                <c:pt idx="45">
                  <c:v>-28.781864582362854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4365024"/>
        <c:axId val="564365584"/>
      </c:lineChart>
      <c:dateAx>
        <c:axId val="564365024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56436558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564365584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64365024"/>
        <c:crosses val="autoZero"/>
        <c:crossBetween val="between"/>
      </c:valAx>
      <c:valAx>
        <c:axId val="564366144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64366704"/>
        <c:crosses val="max"/>
        <c:crossBetween val="between"/>
        <c:majorUnit val="10"/>
      </c:valAx>
      <c:dateAx>
        <c:axId val="564366704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56436614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'G12'!$B$7:$B$190</c:f>
              <c:numCache>
                <c:formatCode>0.0%</c:formatCode>
                <c:ptCount val="184"/>
                <c:pt idx="0">
                  <c:v>0.28571429999999998</c:v>
                </c:pt>
                <c:pt idx="1">
                  <c:v>6.6666669999999997E-2</c:v>
                </c:pt>
                <c:pt idx="2">
                  <c:v>0.23529410000000001</c:v>
                </c:pt>
                <c:pt idx="3">
                  <c:v>0.28600000000000003</c:v>
                </c:pt>
                <c:pt idx="4">
                  <c:v>0.27800000000000002</c:v>
                </c:pt>
                <c:pt idx="5">
                  <c:v>0.105</c:v>
                </c:pt>
                <c:pt idx="6">
                  <c:v>0.16600000000000001</c:v>
                </c:pt>
                <c:pt idx="7">
                  <c:v>5.9000000000000004E-2</c:v>
                </c:pt>
                <c:pt idx="8">
                  <c:v>0.111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5.8823529411764705E-2</c:v>
                </c:pt>
                <c:pt idx="12">
                  <c:v>0.15789473684210525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0.23076923076923078</c:v>
                </c:pt>
                <c:pt idx="18">
                  <c:v>0.49931224209078406</c:v>
                </c:pt>
                <c:pt idx="19">
                  <c:v>0.2</c:v>
                </c:pt>
                <c:pt idx="20">
                  <c:v>0</c:v>
                </c:pt>
                <c:pt idx="21">
                  <c:v>0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0.1111111111111111</c:v>
                </c:pt>
                <c:pt idx="28">
                  <c:v>0.2857142857142857</c:v>
                </c:pt>
                <c:pt idx="29">
                  <c:v>0.27272727272727271</c:v>
                </c:pt>
                <c:pt idx="30">
                  <c:v>0.22222222222222221</c:v>
                </c:pt>
                <c:pt idx="31">
                  <c:v>0.2</c:v>
                </c:pt>
                <c:pt idx="32">
                  <c:v>0.2857142857142857</c:v>
                </c:pt>
                <c:pt idx="33">
                  <c:v>0.2857142857142857</c:v>
                </c:pt>
                <c:pt idx="34">
                  <c:v>0</c:v>
                </c:pt>
                <c:pt idx="35">
                  <c:v>0</c:v>
                </c:pt>
                <c:pt idx="36">
                  <c:v>0.375</c:v>
                </c:pt>
                <c:pt idx="37">
                  <c:v>0</c:v>
                </c:pt>
                <c:pt idx="38">
                  <c:v>0.33333333333333331</c:v>
                </c:pt>
                <c:pt idx="39">
                  <c:v>0.75</c:v>
                </c:pt>
                <c:pt idx="40">
                  <c:v>0.14285714285714285</c:v>
                </c:pt>
                <c:pt idx="41">
                  <c:v>0.5</c:v>
                </c:pt>
                <c:pt idx="42">
                  <c:v>0.16666666666666666</c:v>
                </c:pt>
                <c:pt idx="43">
                  <c:v>0.2</c:v>
                </c:pt>
                <c:pt idx="44">
                  <c:v>0</c:v>
                </c:pt>
                <c:pt idx="45">
                  <c:v>0.16666666666666666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E11-4665-9689-29D3F72C4D19}"/>
            </c:ext>
          </c:extLst>
        </c:ser>
        <c:ser>
          <c:idx val="1"/>
          <c:order val="1"/>
          <c:tx>
            <c:strRef>
              <c:f>'G12'!$C$6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'G12'!$C$7:$C$190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0.86666670000000001</c:v>
                </c:pt>
                <c:pt idx="2">
                  <c:v>0.70588240000000002</c:v>
                </c:pt>
                <c:pt idx="3">
                  <c:v>0.64300000000000002</c:v>
                </c:pt>
                <c:pt idx="4">
                  <c:v>0.72199999999999998</c:v>
                </c:pt>
                <c:pt idx="5">
                  <c:v>0.89500000000000002</c:v>
                </c:pt>
                <c:pt idx="6">
                  <c:v>0.77800000000000002</c:v>
                </c:pt>
                <c:pt idx="7">
                  <c:v>0.88200000000000001</c:v>
                </c:pt>
                <c:pt idx="8">
                  <c:v>0.88900000000000001</c:v>
                </c:pt>
                <c:pt idx="9">
                  <c:v>0.77800000000000002</c:v>
                </c:pt>
                <c:pt idx="10">
                  <c:v>0.78947368421052633</c:v>
                </c:pt>
                <c:pt idx="11">
                  <c:v>0.82352941176470584</c:v>
                </c:pt>
                <c:pt idx="12">
                  <c:v>0.63157894736842102</c:v>
                </c:pt>
                <c:pt idx="13">
                  <c:v>0.88888888888888884</c:v>
                </c:pt>
                <c:pt idx="14">
                  <c:v>0.90476190476190477</c:v>
                </c:pt>
                <c:pt idx="15">
                  <c:v>0.90476190476190477</c:v>
                </c:pt>
                <c:pt idx="16">
                  <c:v>0.52380952380952384</c:v>
                </c:pt>
                <c:pt idx="17">
                  <c:v>0.61538461538461542</c:v>
                </c:pt>
                <c:pt idx="18">
                  <c:v>0.50068775790921594</c:v>
                </c:pt>
                <c:pt idx="19">
                  <c:v>0.66720000000000002</c:v>
                </c:pt>
                <c:pt idx="20">
                  <c:v>0.92300000000000004</c:v>
                </c:pt>
                <c:pt idx="21">
                  <c:v>0.81818181818181823</c:v>
                </c:pt>
                <c:pt idx="22">
                  <c:v>0.83333333333333337</c:v>
                </c:pt>
                <c:pt idx="23">
                  <c:v>1</c:v>
                </c:pt>
                <c:pt idx="24">
                  <c:v>0.88888888888888884</c:v>
                </c:pt>
                <c:pt idx="25">
                  <c:v>0.83333333333333337</c:v>
                </c:pt>
                <c:pt idx="26">
                  <c:v>0.8</c:v>
                </c:pt>
                <c:pt idx="27">
                  <c:v>0.88888888888888884</c:v>
                </c:pt>
                <c:pt idx="28">
                  <c:v>0.7142857142857143</c:v>
                </c:pt>
                <c:pt idx="29">
                  <c:v>0.72727272727272729</c:v>
                </c:pt>
                <c:pt idx="30">
                  <c:v>0.77777777777777779</c:v>
                </c:pt>
                <c:pt idx="31">
                  <c:v>0.8</c:v>
                </c:pt>
                <c:pt idx="32">
                  <c:v>0.5714285714285714</c:v>
                </c:pt>
                <c:pt idx="33">
                  <c:v>0.7142857142857143</c:v>
                </c:pt>
                <c:pt idx="34">
                  <c:v>1</c:v>
                </c:pt>
                <c:pt idx="35">
                  <c:v>1</c:v>
                </c:pt>
                <c:pt idx="36">
                  <c:v>0.5</c:v>
                </c:pt>
                <c:pt idx="37">
                  <c:v>0.88888888888888884</c:v>
                </c:pt>
                <c:pt idx="38">
                  <c:v>0.55555555555555558</c:v>
                </c:pt>
                <c:pt idx="39">
                  <c:v>0.25</c:v>
                </c:pt>
                <c:pt idx="40">
                  <c:v>0.8571428571428571</c:v>
                </c:pt>
                <c:pt idx="41">
                  <c:v>0.5</c:v>
                </c:pt>
                <c:pt idx="42">
                  <c:v>0.83333333333333337</c:v>
                </c:pt>
                <c:pt idx="43">
                  <c:v>0.8</c:v>
                </c:pt>
                <c:pt idx="44">
                  <c:v>0.66666666666666663</c:v>
                </c:pt>
                <c:pt idx="45">
                  <c:v>0.66666666666666663</c:v>
                </c:pt>
                <c:pt idx="46">
                  <c:v>0.75</c:v>
                </c:pt>
                <c:pt idx="47">
                  <c:v>0.83333333333333348</c:v>
                </c:pt>
                <c:pt idx="48">
                  <c:v>0.8571428571428571</c:v>
                </c:pt>
                <c:pt idx="49">
                  <c:v>1</c:v>
                </c:pt>
                <c:pt idx="50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E11-4665-9689-29D3F72C4D19}"/>
            </c:ext>
          </c:extLst>
        </c:ser>
        <c:ser>
          <c:idx val="2"/>
          <c:order val="2"/>
          <c:tx>
            <c:strRef>
              <c:f>'G12'!$D$6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'G12'!$D$7:$D$190</c:f>
              <c:numCache>
                <c:formatCode>0.0%</c:formatCode>
                <c:ptCount val="184"/>
                <c:pt idx="0">
                  <c:v>0.14285709999999999</c:v>
                </c:pt>
                <c:pt idx="1">
                  <c:v>6.6666669999999997E-2</c:v>
                </c:pt>
                <c:pt idx="2">
                  <c:v>5.8823529999999999E-2</c:v>
                </c:pt>
                <c:pt idx="3">
                  <c:v>7.0999999999999994E-2</c:v>
                </c:pt>
                <c:pt idx="4">
                  <c:v>0</c:v>
                </c:pt>
                <c:pt idx="5">
                  <c:v>0</c:v>
                </c:pt>
                <c:pt idx="6">
                  <c:v>5.5999999999999994E-2</c:v>
                </c:pt>
                <c:pt idx="7">
                  <c:v>5.9000000000000004E-2</c:v>
                </c:pt>
                <c:pt idx="8">
                  <c:v>0</c:v>
                </c:pt>
                <c:pt idx="9">
                  <c:v>0.111</c:v>
                </c:pt>
                <c:pt idx="10">
                  <c:v>0.10526315789473684</c:v>
                </c:pt>
                <c:pt idx="11">
                  <c:v>0.11764705882352941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9.5238095238095233E-2</c:v>
                </c:pt>
                <c:pt idx="16">
                  <c:v>0.14285714285714285</c:v>
                </c:pt>
                <c:pt idx="17">
                  <c:v>0.15384615384615385</c:v>
                </c:pt>
                <c:pt idx="18">
                  <c:v>0</c:v>
                </c:pt>
                <c:pt idx="19">
                  <c:v>0.1328</c:v>
                </c:pt>
                <c:pt idx="20">
                  <c:v>7.6999999999999999E-2</c:v>
                </c:pt>
                <c:pt idx="21">
                  <c:v>0.18181818181818182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0.1111111111111111</c:v>
                </c:pt>
                <c:pt idx="25">
                  <c:v>8.3333333333333329E-2</c:v>
                </c:pt>
                <c:pt idx="26">
                  <c:v>0.1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0.14285714285714285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0.125</c:v>
                </c:pt>
                <c:pt idx="37">
                  <c:v>0.1111111111111111</c:v>
                </c:pt>
                <c:pt idx="38">
                  <c:v>0.1111111111111111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0.33333333333333331</c:v>
                </c:pt>
                <c:pt idx="45">
                  <c:v>0.16666666666666666</c:v>
                </c:pt>
                <c:pt idx="46">
                  <c:v>0.25</c:v>
                </c:pt>
                <c:pt idx="47">
                  <c:v>0.16666666666666649</c:v>
                </c:pt>
                <c:pt idx="48">
                  <c:v>0.1428571428571429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E11-4665-9689-29D3F72C4D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5482464"/>
        <c:axId val="105483024"/>
      </c:barChart>
      <c:dateAx>
        <c:axId val="10548246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1054830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10548302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10548246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'G13'!$B$6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'G13'!$B$7:$B$190</c:f>
              <c:numCache>
                <c:formatCode>0.0%</c:formatCode>
                <c:ptCount val="184"/>
                <c:pt idx="0">
                  <c:v>0.42857139999999999</c:v>
                </c:pt>
                <c:pt idx="1">
                  <c:v>0.2</c:v>
                </c:pt>
                <c:pt idx="2">
                  <c:v>0.23529410000000001</c:v>
                </c:pt>
                <c:pt idx="3">
                  <c:v>0.35700000000000004</c:v>
                </c:pt>
                <c:pt idx="4">
                  <c:v>0.55600000000000005</c:v>
                </c:pt>
                <c:pt idx="5">
                  <c:v>0.36799999999999999</c:v>
                </c:pt>
                <c:pt idx="6">
                  <c:v>0.44400000000000001</c:v>
                </c:pt>
                <c:pt idx="7">
                  <c:v>0.29399999999999998</c:v>
                </c:pt>
                <c:pt idx="8">
                  <c:v>0.16699999999999998</c:v>
                </c:pt>
                <c:pt idx="9">
                  <c:v>0.27777777777777779</c:v>
                </c:pt>
                <c:pt idx="10">
                  <c:v>0.21052631578947367</c:v>
                </c:pt>
                <c:pt idx="11">
                  <c:v>0.29411764705882354</c:v>
                </c:pt>
                <c:pt idx="12">
                  <c:v>0.10526315789473684</c:v>
                </c:pt>
                <c:pt idx="13">
                  <c:v>0.16666666666666666</c:v>
                </c:pt>
                <c:pt idx="14">
                  <c:v>0.23809523809523808</c:v>
                </c:pt>
                <c:pt idx="15">
                  <c:v>0.14285714285714285</c:v>
                </c:pt>
                <c:pt idx="16">
                  <c:v>0.23076923076923075</c:v>
                </c:pt>
                <c:pt idx="17">
                  <c:v>0.45419847328244273</c:v>
                </c:pt>
                <c:pt idx="18">
                  <c:v>0.5</c:v>
                </c:pt>
                <c:pt idx="19">
                  <c:v>0.38447319778188549</c:v>
                </c:pt>
                <c:pt idx="20">
                  <c:v>0.5</c:v>
                </c:pt>
                <c:pt idx="21">
                  <c:v>0.44444444444444442</c:v>
                </c:pt>
                <c:pt idx="22">
                  <c:v>0.33333333333333331</c:v>
                </c:pt>
                <c:pt idx="23">
                  <c:v>0.42857142857142855</c:v>
                </c:pt>
                <c:pt idx="24">
                  <c:v>0.44444444444444442</c:v>
                </c:pt>
                <c:pt idx="25">
                  <c:v>0.22222222222222221</c:v>
                </c:pt>
                <c:pt idx="26">
                  <c:v>0.375</c:v>
                </c:pt>
                <c:pt idx="27">
                  <c:v>0.2857142857142857</c:v>
                </c:pt>
                <c:pt idx="28">
                  <c:v>0.16666666666666666</c:v>
                </c:pt>
                <c:pt idx="29">
                  <c:v>0.55555555555555558</c:v>
                </c:pt>
                <c:pt idx="30">
                  <c:v>0.75</c:v>
                </c:pt>
                <c:pt idx="31">
                  <c:v>0.625</c:v>
                </c:pt>
                <c:pt idx="32">
                  <c:v>0.33333333333333331</c:v>
                </c:pt>
                <c:pt idx="33">
                  <c:v>0.44444444444444442</c:v>
                </c:pt>
                <c:pt idx="34">
                  <c:v>0.42857142857142855</c:v>
                </c:pt>
                <c:pt idx="35">
                  <c:v>0.33333333333333331</c:v>
                </c:pt>
                <c:pt idx="36">
                  <c:v>0.30000000000000004</c:v>
                </c:pt>
                <c:pt idx="37">
                  <c:v>0.1111111111111111</c:v>
                </c:pt>
                <c:pt idx="38">
                  <c:v>0.79999999999999993</c:v>
                </c:pt>
                <c:pt idx="39">
                  <c:v>0.25</c:v>
                </c:pt>
                <c:pt idx="40">
                  <c:v>0.1111111111111111</c:v>
                </c:pt>
                <c:pt idx="41">
                  <c:v>0.33333333333333331</c:v>
                </c:pt>
                <c:pt idx="42">
                  <c:v>0.33333333333333331</c:v>
                </c:pt>
                <c:pt idx="43">
                  <c:v>0</c:v>
                </c:pt>
                <c:pt idx="44">
                  <c:v>0</c:v>
                </c:pt>
                <c:pt idx="45">
                  <c:v>0.33333333333333331</c:v>
                </c:pt>
                <c:pt idx="46">
                  <c:v>0</c:v>
                </c:pt>
                <c:pt idx="47">
                  <c:v>0.16666666666666674</c:v>
                </c:pt>
                <c:pt idx="48">
                  <c:v>0.28571428571428603</c:v>
                </c:pt>
                <c:pt idx="49">
                  <c:v>0.8</c:v>
                </c:pt>
                <c:pt idx="50">
                  <c:v>0.66666666666666696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AB4-4808-8409-03598EB7B125}"/>
            </c:ext>
          </c:extLst>
        </c:ser>
        <c:ser>
          <c:idx val="1"/>
          <c:order val="1"/>
          <c:tx>
            <c:strRef>
              <c:f>'G13'!$C$6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'G13'!$C$7:$C$190</c:f>
              <c:numCache>
                <c:formatCode>0.0%</c:formatCode>
                <c:ptCount val="184"/>
                <c:pt idx="0">
                  <c:v>0.57142859999999995</c:v>
                </c:pt>
                <c:pt idx="1">
                  <c:v>0.73333329999999997</c:v>
                </c:pt>
                <c:pt idx="2">
                  <c:v>0.76470590000000005</c:v>
                </c:pt>
                <c:pt idx="3">
                  <c:v>0.64300000000000002</c:v>
                </c:pt>
                <c:pt idx="4">
                  <c:v>0.44400000000000001</c:v>
                </c:pt>
                <c:pt idx="5">
                  <c:v>0.63200000000000001</c:v>
                </c:pt>
                <c:pt idx="6">
                  <c:v>0.55600000000000005</c:v>
                </c:pt>
                <c:pt idx="7">
                  <c:v>0.70599999999999996</c:v>
                </c:pt>
                <c:pt idx="8">
                  <c:v>0.83299999999999996</c:v>
                </c:pt>
                <c:pt idx="9">
                  <c:v>0.72222222222222221</c:v>
                </c:pt>
                <c:pt idx="10">
                  <c:v>0.78947368421052633</c:v>
                </c:pt>
                <c:pt idx="11">
                  <c:v>0.6470588235294118</c:v>
                </c:pt>
                <c:pt idx="12">
                  <c:v>0.68421052631578949</c:v>
                </c:pt>
                <c:pt idx="13">
                  <c:v>0.72222222222222221</c:v>
                </c:pt>
                <c:pt idx="14">
                  <c:v>0.66666666666666663</c:v>
                </c:pt>
                <c:pt idx="15">
                  <c:v>0.80952380952380953</c:v>
                </c:pt>
                <c:pt idx="16">
                  <c:v>0.76923076923076916</c:v>
                </c:pt>
                <c:pt idx="17">
                  <c:v>0.54580152671755733</c:v>
                </c:pt>
                <c:pt idx="18">
                  <c:v>0.33300000000000002</c:v>
                </c:pt>
                <c:pt idx="19">
                  <c:v>0.61552680221811462</c:v>
                </c:pt>
                <c:pt idx="20">
                  <c:v>0.41699999999999998</c:v>
                </c:pt>
                <c:pt idx="21">
                  <c:v>0.55555555555555558</c:v>
                </c:pt>
                <c:pt idx="22">
                  <c:v>0.66666666666666663</c:v>
                </c:pt>
                <c:pt idx="23">
                  <c:v>0.5714285714285714</c:v>
                </c:pt>
                <c:pt idx="24">
                  <c:v>0.44444444444444442</c:v>
                </c:pt>
                <c:pt idx="25">
                  <c:v>0.77777777777777779</c:v>
                </c:pt>
                <c:pt idx="26">
                  <c:v>0.5</c:v>
                </c:pt>
                <c:pt idx="27">
                  <c:v>0.7142857142857143</c:v>
                </c:pt>
                <c:pt idx="28">
                  <c:v>0.83333333333333337</c:v>
                </c:pt>
                <c:pt idx="29">
                  <c:v>0.44444444444444442</c:v>
                </c:pt>
                <c:pt idx="30">
                  <c:v>0.25</c:v>
                </c:pt>
                <c:pt idx="31">
                  <c:v>0.375</c:v>
                </c:pt>
                <c:pt idx="32">
                  <c:v>0.66666666666666663</c:v>
                </c:pt>
                <c:pt idx="33">
                  <c:v>0.55555555555555558</c:v>
                </c:pt>
                <c:pt idx="34">
                  <c:v>0.2857142857142857</c:v>
                </c:pt>
                <c:pt idx="35">
                  <c:v>0.66666666666666663</c:v>
                </c:pt>
                <c:pt idx="36">
                  <c:v>0.7</c:v>
                </c:pt>
                <c:pt idx="37">
                  <c:v>0.88888888888888884</c:v>
                </c:pt>
                <c:pt idx="38">
                  <c:v>0</c:v>
                </c:pt>
                <c:pt idx="39">
                  <c:v>0.75</c:v>
                </c:pt>
                <c:pt idx="40">
                  <c:v>0.88888888888888884</c:v>
                </c:pt>
                <c:pt idx="41">
                  <c:v>0.66666666666666663</c:v>
                </c:pt>
                <c:pt idx="42">
                  <c:v>0.66666666666666663</c:v>
                </c:pt>
                <c:pt idx="43">
                  <c:v>0.8571428571428571</c:v>
                </c:pt>
                <c:pt idx="44">
                  <c:v>0.75</c:v>
                </c:pt>
                <c:pt idx="45">
                  <c:v>0.66666666666666663</c:v>
                </c:pt>
                <c:pt idx="46">
                  <c:v>1</c:v>
                </c:pt>
                <c:pt idx="47">
                  <c:v>0.66666666666666652</c:v>
                </c:pt>
                <c:pt idx="48">
                  <c:v>0.71428571428571408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AB4-4808-8409-03598EB7B125}"/>
            </c:ext>
          </c:extLst>
        </c:ser>
        <c:ser>
          <c:idx val="2"/>
          <c:order val="2"/>
          <c:tx>
            <c:strRef>
              <c:f>'G13'!$D$6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'G13'!$A$7:$A$190</c:f>
              <c:numCache>
                <c:formatCode>mmm\-yy</c:formatCode>
                <c:ptCount val="18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  <c:pt idx="44">
                  <c:v>43525</c:v>
                </c:pt>
                <c:pt idx="45">
                  <c:v>43617</c:v>
                </c:pt>
                <c:pt idx="46">
                  <c:v>43709</c:v>
                </c:pt>
                <c:pt idx="47">
                  <c:v>43800</c:v>
                </c:pt>
                <c:pt idx="48">
                  <c:v>43891</c:v>
                </c:pt>
                <c:pt idx="49">
                  <c:v>43983</c:v>
                </c:pt>
                <c:pt idx="50">
                  <c:v>44075</c:v>
                </c:pt>
              </c:numCache>
            </c:numRef>
          </c:cat>
          <c:val>
            <c:numRef>
              <c:f>'G13'!$D$7:$D$190</c:f>
              <c:numCache>
                <c:formatCode>0.0%</c:formatCode>
                <c:ptCount val="184"/>
                <c:pt idx="0">
                  <c:v>0</c:v>
                </c:pt>
                <c:pt idx="1">
                  <c:v>6.6666669999999997E-2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5.8823529411764705E-2</c:v>
                </c:pt>
                <c:pt idx="12">
                  <c:v>0.21052631578947367</c:v>
                </c:pt>
                <c:pt idx="13">
                  <c:v>0.1111111111111111</c:v>
                </c:pt>
                <c:pt idx="14">
                  <c:v>9.5238095238095233E-2</c:v>
                </c:pt>
                <c:pt idx="15">
                  <c:v>4.7619047619047616E-2</c:v>
                </c:pt>
                <c:pt idx="16">
                  <c:v>0</c:v>
                </c:pt>
                <c:pt idx="17">
                  <c:v>0</c:v>
                </c:pt>
                <c:pt idx="18">
                  <c:v>0.16699999999999998</c:v>
                </c:pt>
                <c:pt idx="19">
                  <c:v>0</c:v>
                </c:pt>
                <c:pt idx="20">
                  <c:v>8.3000000000000004E-2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0.1111111111111111</c:v>
                </c:pt>
                <c:pt idx="25">
                  <c:v>0</c:v>
                </c:pt>
                <c:pt idx="26">
                  <c:v>0.125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0.2857142857142857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0.2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0.14285714285714285</c:v>
                </c:pt>
                <c:pt idx="44">
                  <c:v>0.25</c:v>
                </c:pt>
                <c:pt idx="45">
                  <c:v>0</c:v>
                </c:pt>
                <c:pt idx="46">
                  <c:v>0</c:v>
                </c:pt>
                <c:pt idx="47">
                  <c:v>0.16666666666666674</c:v>
                </c:pt>
                <c:pt idx="48">
                  <c:v>0</c:v>
                </c:pt>
                <c:pt idx="49">
                  <c:v>0.2</c:v>
                </c:pt>
                <c:pt idx="50">
                  <c:v>0.33333333333333298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AB4-4808-8409-03598EB7B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105486944"/>
        <c:axId val="105487504"/>
      </c:barChart>
      <c:dateAx>
        <c:axId val="105486944"/>
        <c:scaling>
          <c:orientation val="minMax"/>
          <c:min val="4151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10548750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105487504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es-CO"/>
          </a:p>
        </c:txPr>
        <c:crossAx val="10548694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solidFill>
            <a:sysClr val="windowText" lastClr="000000"/>
          </a:solidFill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actividad económica del cliente</c:v>
                </c:pt>
                <c:pt idx="3">
                  <c:v>La historia de crédito del cliente</c:v>
                </c:pt>
                <c:pt idx="4">
                  <c:v>La relación deuda-patrimonio o deuda-activos de la empresa o persona natural</c:v>
                </c:pt>
                <c:pt idx="5">
                  <c:v>La existencia y la cantidad de garantías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'G14'!$B$8:$B$14</c:f>
              <c:numCache>
                <c:formatCode>0.0</c:formatCode>
                <c:ptCount val="7"/>
                <c:pt idx="0">
                  <c:v>31.6666666666667</c:v>
                </c:pt>
                <c:pt idx="1">
                  <c:v>21.6666666666667</c:v>
                </c:pt>
                <c:pt idx="2">
                  <c:v>15</c:v>
                </c:pt>
                <c:pt idx="3">
                  <c:v>11.6666666666667</c:v>
                </c:pt>
                <c:pt idx="4">
                  <c:v>10</c:v>
                </c:pt>
                <c:pt idx="5">
                  <c:v>6.6666666666666696</c:v>
                </c:pt>
                <c:pt idx="6">
                  <c:v>3.3333333333333299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EA-4ED5-A20B-52A2E4B7D490}"/>
            </c:ext>
          </c:extLst>
        </c:ser>
        <c:ser>
          <c:idx val="1"/>
          <c:order val="1"/>
          <c:tx>
            <c:strRef>
              <c:f>'G14'!$C$7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actividad económica del cliente</c:v>
                </c:pt>
                <c:pt idx="3">
                  <c:v>La historia de crédito del cliente</c:v>
                </c:pt>
                <c:pt idx="4">
                  <c:v>La relación deuda-patrimonio o deuda-activos de la empresa o persona natural</c:v>
                </c:pt>
                <c:pt idx="5">
                  <c:v>La existencia y la cantidad de garantías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'G14'!$C$8:$C$14</c:f>
              <c:numCache>
                <c:formatCode>0.0</c:formatCode>
                <c:ptCount val="7"/>
                <c:pt idx="0">
                  <c:v>13.8888888888889</c:v>
                </c:pt>
                <c:pt idx="1">
                  <c:v>12.5</c:v>
                </c:pt>
                <c:pt idx="2">
                  <c:v>26.851851851851798</c:v>
                </c:pt>
                <c:pt idx="3">
                  <c:v>29.629629629629601</c:v>
                </c:pt>
                <c:pt idx="4">
                  <c:v>7.8703703703703702</c:v>
                </c:pt>
                <c:pt idx="5">
                  <c:v>5.5555555555555598</c:v>
                </c:pt>
                <c:pt idx="6">
                  <c:v>1.8518518518518501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2EA-4ED5-A20B-52A2E4B7D490}"/>
            </c:ext>
          </c:extLst>
        </c:ser>
        <c:ser>
          <c:idx val="2"/>
          <c:order val="2"/>
          <c:tx>
            <c:strRef>
              <c:f>'G14'!$D$7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C2EA-4ED5-A20B-52A2E4B7D490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accent3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'G14'!$A$8:$A$14</c:f>
              <c:strCache>
                <c:ptCount val="7"/>
                <c:pt idx="0">
                  <c:v>El flujo de caja proyectado</c:v>
                </c:pt>
                <c:pt idx="1">
                  <c:v>Las utilidades o ingresos recientes de la empresa o persona natural</c:v>
                </c:pt>
                <c:pt idx="2">
                  <c:v>La actividad económica del cliente</c:v>
                </c:pt>
                <c:pt idx="3">
                  <c:v>La historia de crédito del cliente</c:v>
                </c:pt>
                <c:pt idx="4">
                  <c:v>La relación deuda-patrimonio o deuda-activos de la empresa o persona natural</c:v>
                </c:pt>
                <c:pt idx="5">
                  <c:v>La existencia y la cantidad de garantías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'G14'!$D$8:$D$14</c:f>
              <c:numCache>
                <c:formatCode>0.0</c:formatCode>
                <c:ptCount val="7"/>
                <c:pt idx="0">
                  <c:v>20.8333333333333</c:v>
                </c:pt>
                <c:pt idx="1">
                  <c:v>0</c:v>
                </c:pt>
                <c:pt idx="2">
                  <c:v>25</c:v>
                </c:pt>
                <c:pt idx="3">
                  <c:v>37.5</c:v>
                </c:pt>
                <c:pt idx="4">
                  <c:v>4.1666666666666696</c:v>
                </c:pt>
                <c:pt idx="5">
                  <c:v>12.5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C2EA-4ED5-A20B-52A2E4B7D4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05491424"/>
        <c:axId val="105491984"/>
      </c:barChart>
      <c:catAx>
        <c:axId val="1054914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6350" cap="flat" cmpd="sng" algn="ctr">
            <a:solidFill>
              <a:schemeClr val="tx1">
                <a:tint val="7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1054919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5491984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chemeClr val="tx1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105491424"/>
        <c:crosses val="max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3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del cliente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'G15'!$B$8:$B$12</c:f>
              <c:numCache>
                <c:formatCode>_(* #,##0.0_);_(* \(#,##0.0\);_(* "-"??_);_(@_)</c:formatCode>
                <c:ptCount val="5"/>
                <c:pt idx="0">
                  <c:v>40.073260073260094</c:v>
                </c:pt>
                <c:pt idx="1">
                  <c:v>14.5970695970696</c:v>
                </c:pt>
                <c:pt idx="2">
                  <c:v>0</c:v>
                </c:pt>
                <c:pt idx="3">
                  <c:v>12.216117216117201</c:v>
                </c:pt>
                <c:pt idx="4">
                  <c:v>9.4688644688644708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AF6-4B4B-81F1-2AC402AE2014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08D73F5-1467-4202-94E2-0DFA88011A2E}" type="VALUE">
                      <a:rPr lang="en-US">
                        <a:solidFill>
                          <a:schemeClr val="accent2"/>
                        </a:solidFill>
                      </a:rPr>
                      <a:pPr/>
                      <a:t>[VALOR]</a:t>
                    </a:fld>
                    <a:endParaRPr lang="es-CO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EAF6-4B4B-81F1-2AC402AE2014}"/>
                </c:ex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'G15'!$A$8:$A$12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Falta de interés por parte del cliente</c:v>
                </c:pt>
                <c:pt idx="4">
                  <c:v>Falta de información financiera de los nuevos clientes</c:v>
                </c:pt>
              </c:strCache>
            </c:strRef>
          </c:cat>
          <c:val>
            <c:numRef>
              <c:f>'G15'!$C$8:$C$12</c:f>
              <c:numCache>
                <c:formatCode>_(* #,##0.0_);_(* \(#,##0.0\);_(* "-"??_);_(@_)</c:formatCode>
                <c:ptCount val="5"/>
                <c:pt idx="0">
                  <c:v>46.6666666666667</c:v>
                </c:pt>
                <c:pt idx="1">
                  <c:v>23.3333333333333</c:v>
                </c:pt>
                <c:pt idx="2">
                  <c:v>10</c:v>
                </c:pt>
                <c:pt idx="3">
                  <c:v>3.3333333333333299</c:v>
                </c:pt>
                <c:pt idx="4">
                  <c:v>3.3333333333333299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AF6-4B4B-81F1-2AC402AE2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26489824"/>
        <c:axId val="226490384"/>
      </c:barChart>
      <c:catAx>
        <c:axId val="2264898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26490384"/>
        <c:crosses val="autoZero"/>
        <c:auto val="1"/>
        <c:lblAlgn val="ctr"/>
        <c:lblOffset val="100"/>
        <c:noMultiLvlLbl val="0"/>
      </c:catAx>
      <c:valAx>
        <c:axId val="22649038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2648982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7.0127567484919631E-3"/>
          <c:y val="0.92580458805380694"/>
          <c:w val="0.99079402374222336"/>
          <c:h val="7.3852273219949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'G15'!$B$7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Actividad económica del cliente</c:v>
                </c:pt>
                <c:pt idx="1">
                  <c:v>Capacidad de pago de los clientes existentes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'G15'!$B$14:$B$18</c:f>
              <c:numCache>
                <c:formatCode>_(* #,##0.0_);_(* \(#,##0.0\);_(* "-"??_);_(@_)</c:formatCode>
                <c:ptCount val="5"/>
                <c:pt idx="0">
                  <c:v>8.3333333333333304</c:v>
                </c:pt>
                <c:pt idx="1">
                  <c:v>37.2222222222222</c:v>
                </c:pt>
                <c:pt idx="2">
                  <c:v>6.6666666666666696</c:v>
                </c:pt>
                <c:pt idx="3">
                  <c:v>6.6666666666666696</c:v>
                </c:pt>
                <c:pt idx="4">
                  <c:v>6.6666666666666696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19-4465-B650-5E806ABE88C8}"/>
            </c:ext>
          </c:extLst>
        </c:ser>
        <c:ser>
          <c:idx val="2"/>
          <c:order val="1"/>
          <c:tx>
            <c:strRef>
              <c:f>'G15'!$C$7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'G15'!$A$14:$A$18</c:f>
              <c:strCache>
                <c:ptCount val="5"/>
                <c:pt idx="0">
                  <c:v>Actividad económica del cliente</c:v>
                </c:pt>
                <c:pt idx="1">
                  <c:v>Capacidad de pago de los clientes existentes</c:v>
                </c:pt>
                <c:pt idx="2">
                  <c:v>Falta de información financiera de los nuevos clientes</c:v>
                </c:pt>
                <c:pt idx="3">
                  <c:v>Niveles de capital del cliente</c:v>
                </c:pt>
                <c:pt idx="4">
                  <c:v>Falta de interés por parte del cliente</c:v>
                </c:pt>
              </c:strCache>
            </c:strRef>
          </c:cat>
          <c:val>
            <c:numRef>
              <c:f>'G15'!$C$14:$C$18</c:f>
              <c:numCache>
                <c:formatCode>_(* #,##0.0_);_(* \(#,##0.0\);_(* "-"??_);_(@_)</c:formatCode>
                <c:ptCount val="5"/>
                <c:pt idx="0">
                  <c:v>38.636363636363605</c:v>
                </c:pt>
                <c:pt idx="1">
                  <c:v>33.522727272727302</c:v>
                </c:pt>
                <c:pt idx="2">
                  <c:v>4.1666666666666696</c:v>
                </c:pt>
                <c:pt idx="3">
                  <c:v>2.0833333333333299</c:v>
                </c:pt>
                <c:pt idx="4">
                  <c:v>2.0833333333333299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019-4465-B650-5E806ABE8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26493744"/>
        <c:axId val="226494304"/>
      </c:barChart>
      <c:catAx>
        <c:axId val="2264937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26494304"/>
        <c:crosses val="autoZero"/>
        <c:auto val="1"/>
        <c:lblAlgn val="ctr"/>
        <c:lblOffset val="100"/>
        <c:noMultiLvlLbl val="0"/>
      </c:catAx>
      <c:valAx>
        <c:axId val="22649430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26493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'G15'!$B$7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1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Medidas adoptadas por los entes reguladores</c:v>
                </c:pt>
                <c:pt idx="3">
                  <c:v>Niveles de capital del Cliente</c:v>
                </c:pt>
                <c:pt idx="4">
                  <c:v>Niveles de captación</c:v>
                </c:pt>
              </c:strCache>
            </c:strRef>
          </c:cat>
          <c:val>
            <c:numRef>
              <c:f>'G15'!$B$20:$B$24</c:f>
              <c:numCache>
                <c:formatCode>_(* #,##0.0_);_(* \(#,##0.0\);_(* "-"??_);_(@_)</c:formatCode>
                <c:ptCount val="5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CF6-40B8-9343-B4B0DC0D9EB2}"/>
            </c:ext>
          </c:extLst>
        </c:ser>
        <c:ser>
          <c:idx val="3"/>
          <c:order val="1"/>
          <c:tx>
            <c:strRef>
              <c:f>'G15'!$C$7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chemeClr val="accent2"/>
                    </a:solidFill>
                    <a:latin typeface="ZapfHumnst BT" panose="020B0502050508020304" pitchFamily="34" charset="0"/>
                    <a:ea typeface="+mn-ea"/>
                    <a:cs typeface="Times New Roman" pitchFamily="18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'G15'!$A$20:$A$24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Medidas adoptadas por los entes reguladores</c:v>
                </c:pt>
                <c:pt idx="3">
                  <c:v>Niveles de capital del Cliente</c:v>
                </c:pt>
                <c:pt idx="4">
                  <c:v>Niveles de captación</c:v>
                </c:pt>
              </c:strCache>
            </c:strRef>
          </c:cat>
          <c:val>
            <c:numRef>
              <c:f>'G15'!$C$20:$C$24</c:f>
              <c:numCache>
                <c:formatCode>_(* #,##0.0_);_(* \(#,##0.0\);_(* "-"??_);_(@_)</c:formatCode>
                <c:ptCount val="5"/>
                <c:pt idx="0">
                  <c:v>33.3333333333333</c:v>
                </c:pt>
                <c:pt idx="1">
                  <c:v>16.6666666666667</c:v>
                </c:pt>
                <c:pt idx="2">
                  <c:v>11.1111111111111</c:v>
                </c:pt>
                <c:pt idx="3">
                  <c:v>11.1111111111111</c:v>
                </c:pt>
                <c:pt idx="4">
                  <c:v>11.1111111111111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ACF6-40B8-9343-B4B0DC0D9E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226497664"/>
        <c:axId val="226498224"/>
      </c:barChart>
      <c:catAx>
        <c:axId val="2264976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26498224"/>
        <c:crosses val="autoZero"/>
        <c:auto val="1"/>
        <c:lblAlgn val="ctr"/>
        <c:lblOffset val="100"/>
        <c:noMultiLvlLbl val="0"/>
      </c:catAx>
      <c:valAx>
        <c:axId val="22649822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noFill/>
          <a:ln w="6350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/>
                </a:solidFill>
                <a:latin typeface="ZapfHumnst BT" panose="020B0502050508020304" pitchFamily="34" charset="0"/>
                <a:ea typeface="+mn-ea"/>
                <a:cs typeface="Times New Roman" pitchFamily="18" charset="0"/>
              </a:defRPr>
            </a:pPr>
            <a:endParaRPr lang="es-CO"/>
          </a:p>
        </c:txPr>
        <c:crossAx val="226497664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4.6431095770085917E-2"/>
          <c:y val="0.92598426937559075"/>
          <c:w val="0.93530325120757762"/>
          <c:h val="7.099215298876070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tx1"/>
              </a:solidFill>
              <a:latin typeface="ZapfHumnst BT" panose="020B0502050508020304" pitchFamily="34" charset="0"/>
              <a:ea typeface="+mn-ea"/>
              <a:cs typeface="Times New Roman" pitchFamily="18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 w="6350" cap="flat" cmpd="sng" algn="ctr">
      <a:noFill/>
      <a:prstDash val="solid"/>
      <a:round/>
    </a:ln>
    <a:effectLst/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3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5933977065732678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2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5CD3-4393-BD66-DC54AE6547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5CD3-4393-BD66-DC54AE6547B4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'G16'!$B$8:$B$14</c:f>
              <c:numCache>
                <c:formatCode>0.0</c:formatCode>
                <c:ptCount val="7"/>
                <c:pt idx="0">
                  <c:v>36.6666666666667</c:v>
                </c:pt>
                <c:pt idx="1">
                  <c:v>15</c:v>
                </c:pt>
                <c:pt idx="2">
                  <c:v>10</c:v>
                </c:pt>
                <c:pt idx="3">
                  <c:v>10</c:v>
                </c:pt>
                <c:pt idx="4">
                  <c:v>10</c:v>
                </c:pt>
                <c:pt idx="5">
                  <c:v>8.3333333333333304</c:v>
                </c:pt>
                <c:pt idx="6">
                  <c:v>6.6666666666666696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5CD3-4393-BD66-DC54AE6547B4}"/>
            </c:ext>
          </c:extLst>
        </c:ser>
        <c:ser>
          <c:idx val="0"/>
          <c:order val="1"/>
          <c:tx>
            <c:strRef>
              <c:f>'G16'!$C$7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'G16'!$C$8:$C$14</c:f>
              <c:numCache>
                <c:formatCode>0.0</c:formatCode>
                <c:ptCount val="7"/>
                <c:pt idx="0">
                  <c:v>29.7643097643098</c:v>
                </c:pt>
                <c:pt idx="1">
                  <c:v>18.821548821548799</c:v>
                </c:pt>
                <c:pt idx="2">
                  <c:v>14.915824915824899</c:v>
                </c:pt>
                <c:pt idx="3">
                  <c:v>1.8518518518518501</c:v>
                </c:pt>
                <c:pt idx="4">
                  <c:v>24.276094276094302</c:v>
                </c:pt>
                <c:pt idx="5">
                  <c:v>5.1851851851851896</c:v>
                </c:pt>
                <c:pt idx="6">
                  <c:v>5.1851851851851896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5CD3-4393-BD66-DC54AE6547B4}"/>
            </c:ext>
          </c:extLst>
        </c:ser>
        <c:ser>
          <c:idx val="2"/>
          <c:order val="2"/>
          <c:tx>
            <c:strRef>
              <c:f>'G16'!$D$7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4"/>
              <c:delete val="1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5CD3-4393-BD66-DC54AE6547B4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'G16'!$A$8:$A$14</c:f>
              <c:strCache>
                <c:ptCount val="7"/>
                <c:pt idx="0">
                  <c:v>Las tasas de interés están muy altas</c:v>
                </c:pt>
                <c:pt idx="1">
                  <c:v>Las condiciones de aprobación del crédito son muy difíciles</c:v>
                </c:pt>
                <c:pt idx="2">
                  <c:v>El proceso del crédito es muy largo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</c:strCache>
            </c:strRef>
          </c:cat>
          <c:val>
            <c:numRef>
              <c:f>'G16'!$D$8:$D$14</c:f>
              <c:numCache>
                <c:formatCode>0.0</c:formatCode>
                <c:ptCount val="7"/>
                <c:pt idx="0">
                  <c:v>4.1666666666666696</c:v>
                </c:pt>
                <c:pt idx="1">
                  <c:v>37.5</c:v>
                </c:pt>
                <c:pt idx="2">
                  <c:v>33.3333333333333</c:v>
                </c:pt>
                <c:pt idx="3">
                  <c:v>4.1666666666666696</c:v>
                </c:pt>
                <c:pt idx="4">
                  <c:v>0</c:v>
                </c:pt>
                <c:pt idx="5">
                  <c:v>20.8333333333333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5CD3-4393-BD66-DC54AE654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502144"/>
        <c:axId val="226502704"/>
      </c:barChart>
      <c:catAx>
        <c:axId val="226502144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226502704"/>
        <c:crosses val="autoZero"/>
        <c:auto val="1"/>
        <c:lblAlgn val="ctr"/>
        <c:lblOffset val="100"/>
        <c:noMultiLvlLbl val="0"/>
      </c:catAx>
      <c:valAx>
        <c:axId val="226502704"/>
        <c:scaling>
          <c:orientation val="minMax"/>
          <c:max val="5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226502144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  <c:txPr>
        <a:bodyPr/>
        <a:lstStyle/>
        <a:p>
          <a:pPr>
            <a:defRPr sz="105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253E-475A-A939-462BC97432B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253E-475A-A939-462BC97432B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253E-475A-A939-462BC97432B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253E-475A-A939-462BC97432B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253E-475A-A939-462BC97432B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253E-475A-A939-462BC97432B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'G17'!$A$9:$A$18</c:f>
              <c:strCache>
                <c:ptCount val="10"/>
                <c:pt idx="0">
                  <c:v>Disminución de la tasa de interés del crédito</c:v>
                </c:pt>
                <c:pt idx="1">
                  <c:v>Condonación parcial del crédito</c:v>
                </c:pt>
                <c:pt idx="2">
                  <c:v>Capitalización de cuotas atrasadas</c:v>
                </c:pt>
                <c:pt idx="3">
                  <c:v>Otorgamiento de nuevos créditos para cumplir con obligaciones anteriores</c:v>
                </c:pt>
                <c:pt idx="4">
                  <c:v>Diferimiento del pago de intereses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'G17'!$C$8:$C$18</c15:sqref>
                  </c15:fullRef>
                </c:ext>
              </c:extLst>
              <c:f>'G17'!$C$9:$C$18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10</c:v>
                </c:pt>
                <c:pt idx="5">
                  <c:v>10</c:v>
                </c:pt>
                <c:pt idx="6">
                  <c:v>20</c:v>
                </c:pt>
                <c:pt idx="7">
                  <c:v>20</c:v>
                </c:pt>
                <c:pt idx="8">
                  <c:v>50</c:v>
                </c:pt>
                <c:pt idx="9">
                  <c:v>100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253E-475A-A939-462BC97432B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'G17'!$A$8:$A$18</c15:sqref>
                  </c15:fullRef>
                </c:ext>
              </c:extLst>
              <c:f>'G17'!$A$9:$A$18</c:f>
              <c:strCache>
                <c:ptCount val="10"/>
                <c:pt idx="0">
                  <c:v>Disminución de la tasa de interés del crédito</c:v>
                </c:pt>
                <c:pt idx="1">
                  <c:v>Condonación parcial del crédito</c:v>
                </c:pt>
                <c:pt idx="2">
                  <c:v>Capitalización de cuotas atrasadas</c:v>
                </c:pt>
                <c:pt idx="3">
                  <c:v>Otorgamiento de nuevos créditos para cumplir con obligaciones anteriores</c:v>
                </c:pt>
                <c:pt idx="4">
                  <c:v>Diferimiento del pago de intereses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'G17'!$B$8:$B$18</c15:sqref>
                  </c15:fullRef>
                </c:ext>
              </c:extLst>
              <c:f>'G17'!$B$9:$B$18</c:f>
              <c:numCache>
                <c:formatCode>0.00</c:formatCode>
                <c:ptCount val="10"/>
                <c:pt idx="0">
                  <c:v>6.6666666666666696</c:v>
                </c:pt>
                <c:pt idx="1">
                  <c:v>6.6666666666666696</c:v>
                </c:pt>
                <c:pt idx="2">
                  <c:v>13.3333333333333</c:v>
                </c:pt>
                <c:pt idx="3">
                  <c:v>20</c:v>
                </c:pt>
                <c:pt idx="4">
                  <c:v>6.6666666666666696</c:v>
                </c:pt>
                <c:pt idx="5">
                  <c:v>20</c:v>
                </c:pt>
                <c:pt idx="6">
                  <c:v>20</c:v>
                </c:pt>
                <c:pt idx="7">
                  <c:v>33.3333333333333</c:v>
                </c:pt>
                <c:pt idx="8">
                  <c:v>33.3333333333333</c:v>
                </c:pt>
                <c:pt idx="9">
                  <c:v>93.3333333333333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253E-475A-A939-462BC97432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63600"/>
        <c:axId val="236464160"/>
      </c:barChart>
      <c:catAx>
        <c:axId val="2364636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236464160"/>
        <c:crosses val="autoZero"/>
        <c:auto val="1"/>
        <c:lblAlgn val="ctr"/>
        <c:lblOffset val="100"/>
        <c:noMultiLvlLbl val="0"/>
      </c:catAx>
      <c:valAx>
        <c:axId val="2364641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23646360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Disminución de la tasa de interés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Reducción de la cuota a solo el pago de intereses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'G17'!$C$20:$C$30</c15:sqref>
                  </c15:fullRef>
                </c:ext>
              </c:extLst>
              <c:f>'G17'!$C$25:$C$30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10</c:v>
                </c:pt>
                <c:pt idx="5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13-481A-AD6F-E0D4A43CD50A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'G17'!$A$20:$A$30</c15:sqref>
                  </c15:fullRef>
                </c:ext>
              </c:extLst>
              <c:f>'G17'!$A$25:$A$30</c:f>
              <c:strCache>
                <c:ptCount val="6"/>
                <c:pt idx="0">
                  <c:v>Disminución de la tasa de interés del crédito</c:v>
                </c:pt>
                <c:pt idx="1">
                  <c:v>Otorgamiento de nuevos créditos para cumplir con obligaciones anteriores</c:v>
                </c:pt>
                <c:pt idx="2">
                  <c:v>Consolidación de créditos</c:v>
                </c:pt>
                <c:pt idx="3">
                  <c:v>Reducción de la cuota a solo el pago de intereses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'G17'!$B$20:$B$30</c15:sqref>
                  </c15:fullRef>
                </c:ext>
              </c:extLst>
              <c:f>'G17'!$B$25:$B$30</c:f>
              <c:numCache>
                <c:formatCode>0.00</c:formatCode>
                <c:ptCount val="6"/>
                <c:pt idx="0">
                  <c:v>14.285714285714299</c:v>
                </c:pt>
                <c:pt idx="1">
                  <c:v>14.285714285714299</c:v>
                </c:pt>
                <c:pt idx="2">
                  <c:v>14.285714285714299</c:v>
                </c:pt>
                <c:pt idx="3">
                  <c:v>14.285714285714299</c:v>
                </c:pt>
                <c:pt idx="4">
                  <c:v>42.857142857142897</c:v>
                </c:pt>
                <c:pt idx="5">
                  <c:v>57.142857142857096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613-481A-AD6F-E0D4A43CD5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6467520"/>
        <c:axId val="236468080"/>
      </c:barChart>
      <c:catAx>
        <c:axId val="23646752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236468080"/>
        <c:crosses val="autoZero"/>
        <c:auto val="1"/>
        <c:lblAlgn val="ctr"/>
        <c:lblOffset val="100"/>
        <c:noMultiLvlLbl val="0"/>
      </c:catAx>
      <c:valAx>
        <c:axId val="236468080"/>
        <c:scaling>
          <c:orientation val="minMax"/>
          <c:max val="60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2364675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4096265432098763"/>
          <c:h val="0.651967277546870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'G17'!$C$7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EAB2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Capitalización de cuotas atrasadas</c:v>
                </c:pt>
                <c:pt idx="1">
                  <c:v>Consolidación de créditos</c:v>
                </c:pt>
                <c:pt idx="2">
                  <c:v>Otorgamiento de nuevos créditos para cumplir con obligaciones anteriores</c:v>
                </c:pt>
                <c:pt idx="3">
                  <c:v>Diferimiento del pago de intereses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'G17'!$C$32:$C$42</c15:sqref>
                  </c15:fullRef>
                </c:ext>
              </c:extLst>
              <c:f>'G17'!$C$37:$C$42</c:f>
              <c:numCache>
                <c:formatCode>0.00</c:formatCode>
                <c:ptCount val="6"/>
                <c:pt idx="0">
                  <c:v>25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50</c:v>
                </c:pt>
                <c:pt idx="5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CAF-4354-BF35-996D6582DC4C}"/>
            </c:ext>
          </c:extLst>
        </c:ser>
        <c:ser>
          <c:idx val="0"/>
          <c:order val="1"/>
          <c:tx>
            <c:strRef>
              <c:f>'G17'!$B$7</c:f>
              <c:strCache>
                <c:ptCount val="1"/>
                <c:pt idx="0">
                  <c:v>mar-20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9E00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'G17'!$A$32:$A$42</c15:sqref>
                  </c15:fullRef>
                </c:ext>
              </c:extLst>
              <c:f>'G17'!$A$37:$A$42</c:f>
              <c:strCache>
                <c:ptCount val="6"/>
                <c:pt idx="0">
                  <c:v>Capitalización de cuotas atrasadas</c:v>
                </c:pt>
                <c:pt idx="1">
                  <c:v>Consolidación de créditos</c:v>
                </c:pt>
                <c:pt idx="2">
                  <c:v>Otorgamiento de nuevos créditos para cumplir con obligaciones anteriores</c:v>
                </c:pt>
                <c:pt idx="3">
                  <c:v>Diferimiento del pago de intereses</c:v>
                </c:pt>
                <c:pt idx="4">
                  <c:v>Períodos de gracia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'G17'!$B$32:$B$42</c15:sqref>
                  </c15:fullRef>
                </c:ext>
              </c:extLst>
              <c:f>'G17'!$B$37:$B$42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16.6666666666667</c:v>
                </c:pt>
                <c:pt idx="5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CAF-4354-BF35-996D6582DC4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36471440"/>
        <c:axId val="236472000"/>
      </c:barChart>
      <c:catAx>
        <c:axId val="23647144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236472000"/>
        <c:crosses val="autoZero"/>
        <c:auto val="1"/>
        <c:lblAlgn val="ctr"/>
        <c:lblOffset val="100"/>
        <c:noMultiLvlLbl val="0"/>
      </c:catAx>
      <c:valAx>
        <c:axId val="236472000"/>
        <c:scaling>
          <c:orientation val="minMax"/>
          <c:max val="100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5803876543209876"/>
              <c:y val="0.80316291896723546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2364714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'G1'!$D$9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'G1'!$D$10:$D$200</c:f>
              <c:numCache>
                <c:formatCode>0.00</c:formatCode>
                <c:ptCount val="191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  <c:pt idx="39">
                  <c:v>3.2213865733192737</c:v>
                </c:pt>
                <c:pt idx="40">
                  <c:v>3.171671763235584</c:v>
                </c:pt>
                <c:pt idx="41">
                  <c:v>3.8656645892880501</c:v>
                </c:pt>
                <c:pt idx="42">
                  <c:v>5.9512500019308003</c:v>
                </c:pt>
                <c:pt idx="43">
                  <c:v>2.7611292594442727</c:v>
                </c:pt>
                <c:pt idx="44">
                  <c:v>10.389324809907286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510925408"/>
        <c:axId val="241887584"/>
      </c:barChart>
      <c:lineChart>
        <c:grouping val="standard"/>
        <c:varyColors val="0"/>
        <c:ser>
          <c:idx val="1"/>
          <c:order val="0"/>
          <c:tx>
            <c:strRef>
              <c:f>'G1'!$C$9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45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0816-4E7B-9E84-FD1BF37917F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'G1'!$A$10:$A$200</c:f>
              <c:numCache>
                <c:formatCode>mmm\-yy</c:formatCode>
                <c:ptCount val="191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  <c:pt idx="40">
                  <c:v>43525</c:v>
                </c:pt>
                <c:pt idx="41">
                  <c:v>43617</c:v>
                </c:pt>
                <c:pt idx="42">
                  <c:v>43709</c:v>
                </c:pt>
                <c:pt idx="43">
                  <c:v>43800</c:v>
                </c:pt>
                <c:pt idx="44">
                  <c:v>43891</c:v>
                </c:pt>
                <c:pt idx="45">
                  <c:v>43983</c:v>
                </c:pt>
              </c:numCache>
            </c:numRef>
          </c:cat>
          <c:val>
            <c:numRef>
              <c:f>'G1'!$E$10:$E$200</c:f>
              <c:numCache>
                <c:formatCode>0.00</c:formatCode>
                <c:ptCount val="191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21.343620169433951</c:v>
                </c:pt>
                <c:pt idx="40">
                  <c:v>10.667138196058158</c:v>
                </c:pt>
                <c:pt idx="41">
                  <c:v>35.418619490178791</c:v>
                </c:pt>
                <c:pt idx="42">
                  <c:v>44.415407693542647</c:v>
                </c:pt>
                <c:pt idx="43">
                  <c:v>-13.743765894798127</c:v>
                </c:pt>
                <c:pt idx="44">
                  <c:v>31.740393146366447</c:v>
                </c:pt>
                <c:pt idx="45">
                  <c:v>5.5979511433265374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1886464"/>
        <c:axId val="241887024"/>
      </c:lineChart>
      <c:dateAx>
        <c:axId val="241886464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241887024"/>
        <c:crosses val="autoZero"/>
        <c:auto val="1"/>
        <c:lblOffset val="100"/>
        <c:baseTimeUnit val="months"/>
        <c:majorUnit val="12"/>
        <c:majorTimeUnit val="months"/>
        <c:minorUnit val="6"/>
        <c:minorTimeUnit val="months"/>
      </c:dateAx>
      <c:valAx>
        <c:axId val="241887024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241886464"/>
        <c:crosses val="autoZero"/>
        <c:crossBetween val="between"/>
      </c:valAx>
      <c:valAx>
        <c:axId val="241887584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510925408"/>
        <c:crosses val="max"/>
        <c:crossBetween val="between"/>
      </c:valAx>
      <c:dateAx>
        <c:axId val="51092540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241887584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dLbl>
              <c:idx val="0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3D90-4727-B14C-E69109369C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90-4727-B14C-E69109369C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90-4727-B14C-E69109369C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90-4727-B14C-E69109369C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90-4727-B14C-E69109369C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90-4727-B14C-E69109369CC2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2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'G18'!$A$9:$A$18</c:f>
              <c:strCache>
                <c:ptCount val="10"/>
                <c:pt idx="0">
                  <c:v>Capitalización de cuotas atrasadas</c:v>
                </c:pt>
                <c:pt idx="1">
                  <c:v>Condonación parcial del crédito</c:v>
                </c:pt>
                <c:pt idx="2">
                  <c:v>Otorgamiento de nuevos créditos para cumplir con obligaciones anteriores</c:v>
                </c:pt>
                <c:pt idx="3">
                  <c:v>Disminución de la tasa de interés del crédito</c:v>
                </c:pt>
                <c:pt idx="4">
                  <c:v>Diferimiento del pago de intereses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'G18'!$C$8:$C$18</c15:sqref>
                  </c15:fullRef>
                </c:ext>
              </c:extLst>
              <c:f>'G18'!$C$9:$C$18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</c:v>
                </c:pt>
                <c:pt idx="4">
                  <c:v>8</c:v>
                </c:pt>
                <c:pt idx="5">
                  <c:v>8</c:v>
                </c:pt>
                <c:pt idx="6">
                  <c:v>12</c:v>
                </c:pt>
                <c:pt idx="7">
                  <c:v>16</c:v>
                </c:pt>
                <c:pt idx="8">
                  <c:v>16</c:v>
                </c:pt>
                <c:pt idx="9">
                  <c:v>36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6-3D90-4727-B14C-E69109369CC2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mar-20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1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'G18'!$A$8:$A$18</c15:sqref>
                  </c15:fullRef>
                </c:ext>
              </c:extLst>
              <c:f>'G18'!$A$9:$A$18</c:f>
              <c:strCache>
                <c:ptCount val="10"/>
                <c:pt idx="0">
                  <c:v>Capitalización de cuotas atrasadas</c:v>
                </c:pt>
                <c:pt idx="1">
                  <c:v>Condonación parcial del crédito</c:v>
                </c:pt>
                <c:pt idx="2">
                  <c:v>Otorgamiento de nuevos créditos para cumplir con obligaciones anteriores</c:v>
                </c:pt>
                <c:pt idx="3">
                  <c:v>Disminución de la tasa de interés del crédito</c:v>
                </c:pt>
                <c:pt idx="4">
                  <c:v>Diferimiento del pago de intereses</c:v>
                </c:pt>
                <c:pt idx="5">
                  <c:v>Reducción en el monto de los pagos</c:v>
                </c:pt>
                <c:pt idx="6">
                  <c:v>Reducción de la cuota a solo el pago de intereses</c:v>
                </c:pt>
                <c:pt idx="7">
                  <c:v>Consolidación de créditos</c:v>
                </c:pt>
                <c:pt idx="8">
                  <c:v>Períodos de gracia</c:v>
                </c:pt>
                <c:pt idx="9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'G18'!$B$8:$B$18</c15:sqref>
                  </c15:fullRef>
                </c:ext>
              </c:extLst>
              <c:f>'G18'!$B$9:$B$18</c:f>
              <c:numCache>
                <c:formatCode>0.00</c:formatCode>
                <c:ptCount val="10"/>
                <c:pt idx="0">
                  <c:v>2.5</c:v>
                </c:pt>
                <c:pt idx="1">
                  <c:v>2.5</c:v>
                </c:pt>
                <c:pt idx="2">
                  <c:v>7.5</c:v>
                </c:pt>
                <c:pt idx="3">
                  <c:v>0</c:v>
                </c:pt>
                <c:pt idx="4">
                  <c:v>5</c:v>
                </c:pt>
                <c:pt idx="5">
                  <c:v>7.5</c:v>
                </c:pt>
                <c:pt idx="6">
                  <c:v>5</c:v>
                </c:pt>
                <c:pt idx="7">
                  <c:v>17.5</c:v>
                </c:pt>
                <c:pt idx="8">
                  <c:v>20</c:v>
                </c:pt>
                <c:pt idx="9">
                  <c:v>32.5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3D90-4727-B14C-E6910936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6475360"/>
        <c:axId val="236475920"/>
      </c:barChart>
      <c:catAx>
        <c:axId val="23647536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236475920"/>
        <c:crosses val="autoZero"/>
        <c:auto val="1"/>
        <c:lblAlgn val="ctr"/>
        <c:lblOffset val="100"/>
        <c:noMultiLvlLbl val="0"/>
      </c:catAx>
      <c:valAx>
        <c:axId val="236475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2364753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67321488610999713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Consolidación de créditos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'G18'!$C$20:$C$30</c15:sqref>
                  </c15:fullRef>
                </c:ext>
              </c:extLst>
              <c:f>'G18'!$C$26:$C$30</c:f>
              <c:numCache>
                <c:formatCode>0.00</c:formatCode>
                <c:ptCount val="5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30</c:v>
                </c:pt>
                <c:pt idx="4">
                  <c:v>50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2C3-4442-92F0-963235D4F2F8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mar-20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'G18'!$A$20:$A$30</c15:sqref>
                  </c15:fullRef>
                </c:ext>
              </c:extLst>
              <c:f>'G18'!$A$26:$A$30</c:f>
              <c:strCache>
                <c:ptCount val="5"/>
                <c:pt idx="0">
                  <c:v>Consolidación de créditos</c:v>
                </c:pt>
                <c:pt idx="1">
                  <c:v>Diferimiento del pago de intereses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'G18'!$B$20:$B$30</c15:sqref>
                  </c15:fullRef>
                </c:ext>
              </c:extLst>
              <c:f>'G18'!$B$26:$B$30</c:f>
              <c:numCache>
                <c:formatCode>0.00</c:formatCode>
                <c:ptCount val="5"/>
                <c:pt idx="0">
                  <c:v>11.1111111111111</c:v>
                </c:pt>
                <c:pt idx="1">
                  <c:v>0</c:v>
                </c:pt>
                <c:pt idx="2">
                  <c:v>11.1111111111111</c:v>
                </c:pt>
                <c:pt idx="3">
                  <c:v>33.3333333333333</c:v>
                </c:pt>
                <c:pt idx="4">
                  <c:v>33.3333333333333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2C3-4442-92F0-963235D4F2F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7388288"/>
        <c:axId val="517388848"/>
      </c:barChart>
      <c:catAx>
        <c:axId val="51738828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517388848"/>
        <c:crosses val="autoZero"/>
        <c:auto val="1"/>
        <c:lblAlgn val="ctr"/>
        <c:lblOffset val="100"/>
        <c:noMultiLvlLbl val="0"/>
      </c:catAx>
      <c:valAx>
        <c:axId val="5173888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/>
                </a:pPr>
                <a:r>
                  <a:rPr lang="es-CO" sz="1100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596528254943739"/>
              <c:y val="0.82807774415561797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/>
            </a:pPr>
            <a:endParaRPr lang="es-CO"/>
          </a:p>
        </c:txPr>
        <c:crossAx val="5173882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4815246913580248"/>
          <c:y val="4.2014863675087111E-2"/>
          <c:w val="0.44096265432098763"/>
          <c:h val="0.6519672775468707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'G18'!$C$7</c:f>
              <c:strCache>
                <c:ptCount val="1"/>
                <c:pt idx="0">
                  <c:v>jun-20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EAB2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('G18'!$A$36,'G18'!$A$38:$A$42)</c:f>
              <c:strCache>
                <c:ptCount val="6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'G18'!$C$32:$C$42</c15:sqref>
                  </c15:fullRef>
                </c:ext>
              </c:extLst>
              <c:f>('G18'!$C$36,'G18'!$C$38:$C$42)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CB-461A-B0A2-6F8D8FF4AFE6}"/>
            </c:ext>
          </c:extLst>
        </c:ser>
        <c:ser>
          <c:idx val="0"/>
          <c:order val="1"/>
          <c:tx>
            <c:strRef>
              <c:f>'G18'!$B$7</c:f>
              <c:strCache>
                <c:ptCount val="1"/>
                <c:pt idx="0">
                  <c:v>mar-20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 b="1">
                    <a:solidFill>
                      <a:srgbClr val="9E0000"/>
                    </a:solidFill>
                    <a:latin typeface="ZapfHumnst BT" panose="020B0502050508020304" pitchFamily="34" charset="0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'G18'!$A$32:$A$42</c15:sqref>
                  </c15:fullRef>
                </c:ext>
              </c:extLst>
              <c:f>('G18'!$A$36,'G18'!$A$38:$A$42)</c:f>
              <c:strCache>
                <c:ptCount val="6"/>
                <c:pt idx="0">
                  <c:v>Disminución de la tasa de interés del crédito</c:v>
                </c:pt>
                <c:pt idx="1">
                  <c:v>Capitalización de cuotas atrasadas</c:v>
                </c:pt>
                <c:pt idx="2">
                  <c:v>Reducción en el monto de los pagos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Extensión del plazo del crédito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'G18'!$B$32:$B$42</c15:sqref>
                  </c15:fullRef>
                </c:ext>
              </c:extLst>
              <c:f>('G18'!$B$36,'G18'!$B$38:$B$42)</c:f>
              <c:numCache>
                <c:formatCode>0.00</c:formatCode>
                <c:ptCount val="6"/>
                <c:pt idx="0">
                  <c:v>16.6666666666667</c:v>
                </c:pt>
                <c:pt idx="1">
                  <c:v>16.6666666666667</c:v>
                </c:pt>
                <c:pt idx="2">
                  <c:v>0</c:v>
                </c:pt>
                <c:pt idx="3">
                  <c:v>0</c:v>
                </c:pt>
                <c:pt idx="4">
                  <c:v>16.6666666666667</c:v>
                </c:pt>
                <c:pt idx="5">
                  <c:v>33.3333333333333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4CB-461A-B0A2-6F8D8FF4AFE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517392208"/>
        <c:axId val="517392768"/>
      </c:barChart>
      <c:catAx>
        <c:axId val="51739220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17392768"/>
        <c:crosses val="autoZero"/>
        <c:auto val="1"/>
        <c:lblAlgn val="ctr"/>
        <c:lblOffset val="100"/>
        <c:noMultiLvlLbl val="0"/>
      </c:catAx>
      <c:valAx>
        <c:axId val="5173927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1">
                    <a:latin typeface="ZapfHumnst BT" panose="020B0502050508020304" pitchFamily="34" charset="0"/>
                  </a:defRPr>
                </a:pPr>
                <a:r>
                  <a:rPr lang="es-CO" sz="1100" b="1">
                    <a:latin typeface="ZapfHumnst BT" panose="020B0502050508020304" pitchFamily="34" charset="0"/>
                  </a:rPr>
                  <a:t>(porcentaje)</a:t>
                </a:r>
              </a:p>
            </c:rich>
          </c:tx>
          <c:layout>
            <c:manualLayout>
              <c:xMode val="edge"/>
              <c:yMode val="edge"/>
              <c:x val="0.5803876543209876"/>
              <c:y val="0.80316291896723546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txPr>
          <a:bodyPr/>
          <a:lstStyle/>
          <a:p>
            <a:pPr>
              <a:defRPr sz="1100">
                <a:latin typeface="ZapfHumnst BT" panose="020B0502050508020304" pitchFamily="34" charset="0"/>
              </a:defRPr>
            </a:pPr>
            <a:endParaRPr lang="es-CO"/>
          </a:p>
        </c:txPr>
        <c:crossAx val="51739220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  <c:txPr>
        <a:bodyPr/>
        <a:lstStyle/>
        <a:p>
          <a:pPr>
            <a:defRPr sz="110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'G19'!$D$7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'G19'!$A$13:$A$19</c:f>
              <c:strCache>
                <c:ptCount val="7"/>
                <c:pt idx="0">
                  <c:v>Agropecuario</c:v>
                </c:pt>
                <c:pt idx="1">
                  <c:v>Transporte</c:v>
                </c:pt>
                <c:pt idx="2">
                  <c:v>Construcción</c:v>
                </c:pt>
                <c:pt idx="3">
                  <c:v>Industria</c:v>
                </c:pt>
                <c:pt idx="4">
                  <c:v>Servicios</c:v>
                </c:pt>
                <c:pt idx="5">
                  <c:v>Personas naturales</c:v>
                </c:pt>
                <c:pt idx="6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'G19'!$D$8:$D$19</c15:sqref>
                  </c15:fullRef>
                </c:ext>
              </c:extLst>
              <c:f>'G19'!$D$13:$D$19</c:f>
              <c:numCache>
                <c:formatCode>0.00</c:formatCode>
                <c:ptCount val="7"/>
                <c:pt idx="0">
                  <c:v>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  <c:pt idx="4">
                  <c:v>20</c:v>
                </c:pt>
                <c:pt idx="5">
                  <c:v>30</c:v>
                </c:pt>
                <c:pt idx="6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B93-4442-B9BF-588823E6F6DD}"/>
            </c:ext>
          </c:extLst>
        </c:ser>
        <c:ser>
          <c:idx val="1"/>
          <c:order val="1"/>
          <c:tx>
            <c:strRef>
              <c:f>'G19'!$C$7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'G19'!$A$13:$A$19</c:f>
              <c:strCache>
                <c:ptCount val="7"/>
                <c:pt idx="0">
                  <c:v>Agropecuario</c:v>
                </c:pt>
                <c:pt idx="1">
                  <c:v>Transporte</c:v>
                </c:pt>
                <c:pt idx="2">
                  <c:v>Construcción</c:v>
                </c:pt>
                <c:pt idx="3">
                  <c:v>Industria</c:v>
                </c:pt>
                <c:pt idx="4">
                  <c:v>Servicios</c:v>
                </c:pt>
                <c:pt idx="5">
                  <c:v>Personas naturales</c:v>
                </c:pt>
                <c:pt idx="6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'G19'!$C$8:$C$19</c15:sqref>
                  </c15:fullRef>
                </c:ext>
              </c:extLst>
              <c:f>'G19'!$C$13:$C$19</c:f>
              <c:numCache>
                <c:formatCode>0.00</c:formatCode>
                <c:ptCount val="7"/>
                <c:pt idx="0">
                  <c:v>0</c:v>
                </c:pt>
                <c:pt idx="1">
                  <c:v>30</c:v>
                </c:pt>
                <c:pt idx="2">
                  <c:v>10</c:v>
                </c:pt>
                <c:pt idx="3">
                  <c:v>10</c:v>
                </c:pt>
                <c:pt idx="4">
                  <c:v>0</c:v>
                </c:pt>
                <c:pt idx="5">
                  <c:v>20</c:v>
                </c:pt>
                <c:pt idx="6">
                  <c:v>30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B93-4442-B9BF-588823E6F6DD}"/>
            </c:ext>
          </c:extLst>
        </c:ser>
        <c:ser>
          <c:idx val="0"/>
          <c:order val="2"/>
          <c:tx>
            <c:strRef>
              <c:f>'G19'!$B$7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'G19'!$A$8:$A$19</c15:sqref>
                  </c15:fullRef>
                </c:ext>
              </c:extLst>
              <c:f>'G19'!$A$13:$A$19</c:f>
              <c:strCache>
                <c:ptCount val="7"/>
                <c:pt idx="0">
                  <c:v>Agropecuario</c:v>
                </c:pt>
                <c:pt idx="1">
                  <c:v>Transporte</c:v>
                </c:pt>
                <c:pt idx="2">
                  <c:v>Construcción</c:v>
                </c:pt>
                <c:pt idx="3">
                  <c:v>Industria</c:v>
                </c:pt>
                <c:pt idx="4">
                  <c:v>Servicios</c:v>
                </c:pt>
                <c:pt idx="5">
                  <c:v>Personas naturales</c:v>
                </c:pt>
                <c:pt idx="6">
                  <c:v>Comercio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'G19'!$B$8:$B$19</c15:sqref>
                  </c15:fullRef>
                </c:ext>
              </c:extLst>
              <c:f>'G19'!$B$13:$B$19</c:f>
              <c:numCache>
                <c:formatCode>0.00</c:formatCode>
                <c:ptCount val="7"/>
                <c:pt idx="0">
                  <c:v>7.1428571428571397</c:v>
                </c:pt>
                <c:pt idx="1">
                  <c:v>7.1428571428571397</c:v>
                </c:pt>
                <c:pt idx="2">
                  <c:v>10.714285714285699</c:v>
                </c:pt>
                <c:pt idx="3">
                  <c:v>14.285714285714299</c:v>
                </c:pt>
                <c:pt idx="4">
                  <c:v>14.285714285714299</c:v>
                </c:pt>
                <c:pt idx="5">
                  <c:v>21.428571428571399</c:v>
                </c:pt>
                <c:pt idx="6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2B93-4442-B9BF-588823E6F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396688"/>
        <c:axId val="517397248"/>
      </c:barChart>
      <c:catAx>
        <c:axId val="517396688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517397248"/>
        <c:crosses val="autoZero"/>
        <c:auto val="1"/>
        <c:lblAlgn val="ctr"/>
        <c:lblOffset val="100"/>
        <c:noMultiLvlLbl val="0"/>
      </c:catAx>
      <c:valAx>
        <c:axId val="517397248"/>
        <c:scaling>
          <c:orientation val="minMax"/>
          <c:max val="30"/>
        </c:scaling>
        <c:delete val="0"/>
        <c:axPos val="b"/>
        <c:title>
          <c:tx>
            <c:rich>
              <a:bodyPr/>
              <a:lstStyle/>
              <a:p>
                <a:pPr>
                  <a:defRPr sz="1050"/>
                </a:pPr>
                <a:r>
                  <a:rPr lang="es-CO" sz="1050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txPr>
          <a:bodyPr/>
          <a:lstStyle/>
          <a:p>
            <a:pPr>
              <a:defRPr sz="1050"/>
            </a:pPr>
            <a:endParaRPr lang="es-CO"/>
          </a:p>
        </c:txPr>
        <c:crossAx val="51739668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7401168"/>
        <c:axId val="517401728"/>
      </c:barChart>
      <c:catAx>
        <c:axId val="51740116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517401728"/>
        <c:crosses val="autoZero"/>
        <c:auto val="1"/>
        <c:lblAlgn val="ctr"/>
        <c:lblOffset val="100"/>
        <c:noMultiLvlLbl val="0"/>
      </c:catAx>
      <c:valAx>
        <c:axId val="5174017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51740116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32144"/>
        <c:axId val="256332704"/>
      </c:barChart>
      <c:catAx>
        <c:axId val="25633214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256332704"/>
        <c:crosses val="autoZero"/>
        <c:auto val="1"/>
        <c:lblAlgn val="ctr"/>
        <c:lblOffset val="100"/>
        <c:noMultiLvlLbl val="0"/>
      </c:catAx>
      <c:valAx>
        <c:axId val="25633270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25633214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36064"/>
        <c:axId val="256336624"/>
      </c:barChart>
      <c:catAx>
        <c:axId val="25633606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256336624"/>
        <c:crosses val="autoZero"/>
        <c:auto val="1"/>
        <c:lblAlgn val="ctr"/>
        <c:lblOffset val="100"/>
        <c:noMultiLvlLbl val="0"/>
      </c:catAx>
      <c:valAx>
        <c:axId val="2563366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2563360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39424"/>
        <c:axId val="256339984"/>
      </c:barChart>
      <c:catAx>
        <c:axId val="256339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56339984"/>
        <c:crosses val="autoZero"/>
        <c:auto val="1"/>
        <c:lblAlgn val="ctr"/>
        <c:lblOffset val="100"/>
        <c:noMultiLvlLbl val="0"/>
      </c:catAx>
      <c:valAx>
        <c:axId val="256339984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56339424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42224"/>
        <c:axId val="256342784"/>
      </c:barChart>
      <c:catAx>
        <c:axId val="2563422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56342784"/>
        <c:crosses val="autoZero"/>
        <c:auto val="1"/>
        <c:lblAlgn val="ctr"/>
        <c:lblOffset val="100"/>
        <c:noMultiLvlLbl val="0"/>
      </c:catAx>
      <c:valAx>
        <c:axId val="2563427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56342224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6345024"/>
        <c:axId val="256345584"/>
      </c:barChart>
      <c:catAx>
        <c:axId val="256345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256345584"/>
        <c:crosses val="autoZero"/>
        <c:auto val="1"/>
        <c:lblAlgn val="ctr"/>
        <c:lblOffset val="100"/>
        <c:noMultiLvlLbl val="0"/>
      </c:catAx>
      <c:valAx>
        <c:axId val="25634558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256345024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5854342550177309"/>
          <c:h val="0.60853402943876"/>
        </c:manualLayout>
      </c:layout>
      <c:lineChart>
        <c:grouping val="standard"/>
        <c:varyColors val="0"/>
        <c:ser>
          <c:idx val="0"/>
          <c:order val="0"/>
          <c:tx>
            <c:strRef>
              <c:f>'G2'!$F$8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'G2'!$F$9:$F$200</c:f>
              <c:numCache>
                <c:formatCode>0.00</c:formatCode>
                <c:ptCount val="192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  <c:pt idx="39">
                  <c:v>25</c:v>
                </c:pt>
                <c:pt idx="40">
                  <c:v>-28.571428571428569</c:v>
                </c:pt>
                <c:pt idx="41">
                  <c:v>37.5</c:v>
                </c:pt>
                <c:pt idx="42">
                  <c:v>66.6666666666667</c:v>
                </c:pt>
                <c:pt idx="43">
                  <c:v>0</c:v>
                </c:pt>
                <c:pt idx="44">
                  <c:v>-80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'G2'!$G$8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'G2'!$G$9:$G$200</c:f>
              <c:numCache>
                <c:formatCode>0.00</c:formatCode>
                <c:ptCount val="192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-1.5610174733150834</c:v>
                </c:pt>
                <c:pt idx="39">
                  <c:v>-5.6817182906807577</c:v>
                </c:pt>
                <c:pt idx="40">
                  <c:v>21.290158498160444</c:v>
                </c:pt>
                <c:pt idx="41">
                  <c:v>2.8578612954130209</c:v>
                </c:pt>
                <c:pt idx="42">
                  <c:v>-10.346495301049066</c:v>
                </c:pt>
                <c:pt idx="43">
                  <c:v>10.894547430044733</c:v>
                </c:pt>
                <c:pt idx="44">
                  <c:v>-19.003406995407921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'G2'!$H$8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chemeClr val="accent3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'G2'!$H$9:$H$200</c:f>
              <c:numCache>
                <c:formatCode>0.00</c:formatCode>
                <c:ptCount val="192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  <c:pt idx="39">
                  <c:v>12.5</c:v>
                </c:pt>
                <c:pt idx="40">
                  <c:v>0</c:v>
                </c:pt>
                <c:pt idx="41">
                  <c:v>25</c:v>
                </c:pt>
                <c:pt idx="42">
                  <c:v>33.3333333333333</c:v>
                </c:pt>
                <c:pt idx="43">
                  <c:v>14.285714285714299</c:v>
                </c:pt>
                <c:pt idx="44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'G2'!$I$8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'G2'!$I$9:$I$200</c:f>
              <c:numCache>
                <c:formatCode>0.00</c:formatCode>
                <c:ptCount val="192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  <c:pt idx="39">
                  <c:v>0</c:v>
                </c:pt>
                <c:pt idx="40">
                  <c:v>14.285714285714285</c:v>
                </c:pt>
                <c:pt idx="41">
                  <c:v>0</c:v>
                </c:pt>
                <c:pt idx="42">
                  <c:v>16.6666666666667</c:v>
                </c:pt>
                <c:pt idx="43">
                  <c:v>0</c:v>
                </c:pt>
                <c:pt idx="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8486848"/>
        <c:axId val="428487408"/>
      </c:lineChart>
      <c:dateAx>
        <c:axId val="428486848"/>
        <c:scaling>
          <c:orientation val="minMax"/>
          <c:max val="43983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428487408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284874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42848684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8805897301235981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295392"/>
        <c:axId val="500295952"/>
      </c:barChart>
      <c:catAx>
        <c:axId val="5002953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0295952"/>
        <c:crosses val="autoZero"/>
        <c:auto val="1"/>
        <c:lblAlgn val="ctr"/>
        <c:lblOffset val="100"/>
        <c:noMultiLvlLbl val="0"/>
      </c:catAx>
      <c:valAx>
        <c:axId val="500295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02953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298192"/>
        <c:axId val="500298752"/>
      </c:barChart>
      <c:catAx>
        <c:axId val="5002981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0298752"/>
        <c:crosses val="autoZero"/>
        <c:auto val="1"/>
        <c:lblAlgn val="ctr"/>
        <c:lblOffset val="100"/>
        <c:noMultiLvlLbl val="0"/>
      </c:catAx>
      <c:valAx>
        <c:axId val="500298752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0298192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0300992"/>
        <c:axId val="500301552"/>
      </c:barChart>
      <c:catAx>
        <c:axId val="5003009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500301552"/>
        <c:crosses val="autoZero"/>
        <c:auto val="1"/>
        <c:lblAlgn val="ctr"/>
        <c:lblOffset val="100"/>
        <c:noMultiLvlLbl val="0"/>
      </c:catAx>
      <c:valAx>
        <c:axId val="500301552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500300992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'G2'!$B$8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'G2'!$B$9:$B$200</c:f>
              <c:numCache>
                <c:formatCode>0.00</c:formatCode>
                <c:ptCount val="192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  <c:pt idx="39">
                  <c:v>-6.25</c:v>
                </c:pt>
                <c:pt idx="40">
                  <c:v>26.666666666666668</c:v>
                </c:pt>
                <c:pt idx="41">
                  <c:v>50</c:v>
                </c:pt>
                <c:pt idx="42">
                  <c:v>50</c:v>
                </c:pt>
                <c:pt idx="43">
                  <c:v>-6.6666666666666696</c:v>
                </c:pt>
                <c:pt idx="44">
                  <c:v>-40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'G2'!$C$8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'G2'!$C$9:$C$200</c:f>
              <c:numCache>
                <c:formatCode>0.00</c:formatCode>
                <c:ptCount val="192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21.741155763180519</c:v>
                </c:pt>
                <c:pt idx="39">
                  <c:v>10.791105303117183</c:v>
                </c:pt>
                <c:pt idx="40">
                  <c:v>35.620955488657899</c:v>
                </c:pt>
                <c:pt idx="41">
                  <c:v>44.916947719256704</c:v>
                </c:pt>
                <c:pt idx="42">
                  <c:v>-13.732230404323273</c:v>
                </c:pt>
                <c:pt idx="43">
                  <c:v>32.07817845609457</c:v>
                </c:pt>
                <c:pt idx="44">
                  <c:v>5.8871062246231443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'G2'!$D$8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'G2'!$D$9:$D$200</c:f>
              <c:numCache>
                <c:formatCode>0.00</c:formatCode>
                <c:ptCount val="192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  <c:pt idx="39">
                  <c:v>-18.75</c:v>
                </c:pt>
                <c:pt idx="40">
                  <c:v>13.333333333333334</c:v>
                </c:pt>
                <c:pt idx="41">
                  <c:v>21.428571428571399</c:v>
                </c:pt>
                <c:pt idx="42">
                  <c:v>8.3333333333333304</c:v>
                </c:pt>
                <c:pt idx="43">
                  <c:v>-20</c:v>
                </c:pt>
                <c:pt idx="44">
                  <c:v>-30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'G2'!$E$8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'G2'!$E$9:$E$200</c:f>
              <c:numCache>
                <c:formatCode>0.00</c:formatCode>
                <c:ptCount val="192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  <c:pt idx="39">
                  <c:v>12.5</c:v>
                </c:pt>
                <c:pt idx="40">
                  <c:v>-13.333333333333334</c:v>
                </c:pt>
                <c:pt idx="41">
                  <c:v>7.1428571428571397</c:v>
                </c:pt>
                <c:pt idx="42">
                  <c:v>8.3333333333333304</c:v>
                </c:pt>
                <c:pt idx="43">
                  <c:v>33.3333333333333</c:v>
                </c:pt>
                <c:pt idx="44">
                  <c:v>-30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358000"/>
        <c:axId val="506358560"/>
      </c:lineChart>
      <c:dateAx>
        <c:axId val="506358000"/>
        <c:scaling>
          <c:orientation val="minMax"/>
          <c:max val="43983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506358560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5063585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5063580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71447840028308"/>
          <c:h val="0.10400820307814534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17406117935127"/>
          <c:h val="0.61063846680021494"/>
        </c:manualLayout>
      </c:layout>
      <c:lineChart>
        <c:grouping val="standard"/>
        <c:varyColors val="0"/>
        <c:ser>
          <c:idx val="0"/>
          <c:order val="0"/>
          <c:tx>
            <c:strRef>
              <c:f>'G2'!$J$8</c:f>
              <c:strCache>
                <c:ptCount val="1"/>
                <c:pt idx="0">
                  <c:v>Consumo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'G2'!$J$9:$J$200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  <c:pt idx="39">
                  <c:v>40</c:v>
                </c:pt>
                <c:pt idx="40">
                  <c:v>0</c:v>
                </c:pt>
                <c:pt idx="41">
                  <c:v>60</c:v>
                </c:pt>
                <c:pt idx="42">
                  <c:v>-50</c:v>
                </c:pt>
                <c:pt idx="43">
                  <c:v>-100</c:v>
                </c:pt>
                <c:pt idx="44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'G2'!$K$8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'G2'!$K$9:$K$200</c:f>
              <c:numCache>
                <c:formatCode>0.00</c:formatCode>
                <c:ptCount val="192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-21.951275741449123</c:v>
                </c:pt>
                <c:pt idx="39">
                  <c:v>26.6358994958502</c:v>
                </c:pt>
                <c:pt idx="40">
                  <c:v>-2.5938908628195838</c:v>
                </c:pt>
                <c:pt idx="41">
                  <c:v>-10.726431566839365</c:v>
                </c:pt>
                <c:pt idx="42">
                  <c:v>-36.539822038007472</c:v>
                </c:pt>
                <c:pt idx="43">
                  <c:v>-39.750756723739642</c:v>
                </c:pt>
                <c:pt idx="44">
                  <c:v>-23.295837470241239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'G2'!$L$8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'G2'!$L$9:$L$200</c:f>
              <c:numCache>
                <c:formatCode>0.00</c:formatCode>
                <c:ptCount val="192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  <c:pt idx="39">
                  <c:v>-20</c:v>
                </c:pt>
                <c:pt idx="40">
                  <c:v>0</c:v>
                </c:pt>
                <c:pt idx="41">
                  <c:v>-40</c:v>
                </c:pt>
                <c:pt idx="42">
                  <c:v>-25</c:v>
                </c:pt>
                <c:pt idx="43">
                  <c:v>-50</c:v>
                </c:pt>
                <c:pt idx="44">
                  <c:v>-25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'G2'!$M$8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'G2'!$A$9:$A$200</c:f>
              <c:numCache>
                <c:formatCode>mmm\-yy</c:formatCode>
                <c:ptCount val="192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'G2'!$M$9:$M$200</c:f>
              <c:numCache>
                <c:formatCode>0.00</c:formatCode>
                <c:ptCount val="192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  <c:pt idx="39">
                  <c:v>60</c:v>
                </c:pt>
                <c:pt idx="40">
                  <c:v>60</c:v>
                </c:pt>
                <c:pt idx="41">
                  <c:v>0</c:v>
                </c:pt>
                <c:pt idx="42">
                  <c:v>0</c:v>
                </c:pt>
                <c:pt idx="43">
                  <c:v>-50</c:v>
                </c:pt>
                <c:pt idx="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8013664"/>
        <c:axId val="498014224"/>
      </c:lineChart>
      <c:dateAx>
        <c:axId val="498013664"/>
        <c:scaling>
          <c:orientation val="minMax"/>
          <c:max val="43983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498014224"/>
        <c:crosses val="autoZero"/>
        <c:auto val="1"/>
        <c:lblOffset val="100"/>
        <c:baseTimeUnit val="months"/>
        <c:majorUnit val="12"/>
        <c:majorTimeUnit val="months"/>
        <c:minorUnit val="3"/>
        <c:minorTimeUnit val="months"/>
      </c:dateAx>
      <c:valAx>
        <c:axId val="498014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050">
                    <a:latin typeface="ZapfHumnst BT" panose="020B0502050508020304" pitchFamily="34" charset="0"/>
                  </a:defRPr>
                </a:pPr>
                <a:r>
                  <a:rPr lang="es-CO" sz="1050">
                    <a:latin typeface="ZapfHumnst BT" panose="020B0502050508020304" pitchFamily="34" charset="0"/>
                  </a:rPr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>
                <a:latin typeface="ZapfHumnst BT" panose="020B0502050508020304" pitchFamily="34" charset="0"/>
              </a:defRPr>
            </a:pPr>
            <a:endParaRPr lang="es-CO"/>
          </a:p>
        </c:txPr>
        <c:crossAx val="49801366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6527522175075344"/>
          <c:h val="0.10400815131975361"/>
        </c:manualLayout>
      </c:layout>
      <c:overlay val="0"/>
      <c:txPr>
        <a:bodyPr/>
        <a:lstStyle/>
        <a:p>
          <a:pPr>
            <a:defRPr sz="1050">
              <a:latin typeface="ZapfHumnst BT" panose="020B0502050508020304" pitchFamily="34" charset="0"/>
            </a:defRPr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'G3'!$B$9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'G3'!$B$10:$B$200</c:f>
              <c:numCache>
                <c:formatCode>0.00</c:formatCode>
                <c:ptCount val="191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>
                  <c:v>-27.27272727272727</c:v>
                </c:pt>
                <c:pt idx="37">
                  <c:v>7.6923076923076925</c:v>
                </c:pt>
                <c:pt idx="38">
                  <c:v>6.25</c:v>
                </c:pt>
                <c:pt idx="39">
                  <c:v>-12.5</c:v>
                </c:pt>
                <c:pt idx="40">
                  <c:v>-13.333333333333334</c:v>
                </c:pt>
                <c:pt idx="41">
                  <c:v>-7.1428571428571423</c:v>
                </c:pt>
                <c:pt idx="42">
                  <c:v>0</c:v>
                </c:pt>
                <c:pt idx="43">
                  <c:v>40</c:v>
                </c:pt>
                <c:pt idx="44">
                  <c:v>-30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'G3'!$C$9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'G3'!$C$10:$C$200</c:f>
              <c:numCache>
                <c:formatCode>0.00</c:formatCode>
                <c:ptCount val="191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-7.6923076923076925</c:v>
                </c:pt>
                <c:pt idx="38">
                  <c:v>0</c:v>
                </c:pt>
                <c:pt idx="39">
                  <c:v>18.75</c:v>
                </c:pt>
                <c:pt idx="40">
                  <c:v>20</c:v>
                </c:pt>
                <c:pt idx="41">
                  <c:v>21.428571428571427</c:v>
                </c:pt>
                <c:pt idx="42">
                  <c:v>8.3333333333333304</c:v>
                </c:pt>
                <c:pt idx="43">
                  <c:v>6.6666666666666696</c:v>
                </c:pt>
                <c:pt idx="44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'G3'!$D$9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'G3'!$D$10:$D$200</c:f>
              <c:numCache>
                <c:formatCode>0.00</c:formatCode>
                <c:ptCount val="191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>
                  <c:v>0</c:v>
                </c:pt>
                <c:pt idx="37">
                  <c:v>-15.384615384615385</c:v>
                </c:pt>
                <c:pt idx="38">
                  <c:v>12.5</c:v>
                </c:pt>
                <c:pt idx="39">
                  <c:v>6.25</c:v>
                </c:pt>
                <c:pt idx="40">
                  <c:v>46.666666666666664</c:v>
                </c:pt>
                <c:pt idx="41">
                  <c:v>57.142857142857139</c:v>
                </c:pt>
                <c:pt idx="42">
                  <c:v>-8.3333333333333304</c:v>
                </c:pt>
                <c:pt idx="43">
                  <c:v>26.6666666666667</c:v>
                </c:pt>
                <c:pt idx="4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'G3'!$E$9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'G3'!$E$10:$E$200</c:f>
              <c:numCache>
                <c:formatCode>0.00</c:formatCode>
                <c:ptCount val="191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>
                  <c:v>0</c:v>
                </c:pt>
                <c:pt idx="37">
                  <c:v>0</c:v>
                </c:pt>
                <c:pt idx="38">
                  <c:v>25</c:v>
                </c:pt>
                <c:pt idx="39">
                  <c:v>12.5</c:v>
                </c:pt>
                <c:pt idx="40">
                  <c:v>40</c:v>
                </c:pt>
                <c:pt idx="41">
                  <c:v>50</c:v>
                </c:pt>
                <c:pt idx="42">
                  <c:v>-16.6666666666667</c:v>
                </c:pt>
                <c:pt idx="43">
                  <c:v>33.3333333333333</c:v>
                </c:pt>
                <c:pt idx="44">
                  <c:v>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98014960"/>
        <c:axId val="498015520"/>
      </c:lineChart>
      <c:dateAx>
        <c:axId val="498014960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49801552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49801552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49801496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'G3'!$F$9</c:f>
              <c:strCache>
                <c:ptCount val="1"/>
                <c:pt idx="0">
                  <c:v>Microempresas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'G3'!$F$10:$F$200</c:f>
              <c:numCache>
                <c:formatCode>0.00</c:formatCode>
                <c:ptCount val="191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>
                  <c:v>25</c:v>
                </c:pt>
                <c:pt idx="37">
                  <c:v>0</c:v>
                </c:pt>
                <c:pt idx="38">
                  <c:v>0</c:v>
                </c:pt>
                <c:pt idx="39">
                  <c:v>12.5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-14.285714285714299</c:v>
                </c:pt>
                <c:pt idx="44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'G3'!$G$9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E7B200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'G3'!$G$10:$G$200</c:f>
              <c:numCache>
                <c:formatCode>0.00</c:formatCode>
                <c:ptCount val="191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0</c:v>
                </c:pt>
                <c:pt idx="38">
                  <c:v>-12.5</c:v>
                </c:pt>
                <c:pt idx="39">
                  <c:v>0</c:v>
                </c:pt>
                <c:pt idx="40">
                  <c:v>0</c:v>
                </c:pt>
                <c:pt idx="41">
                  <c:v>12.5</c:v>
                </c:pt>
                <c:pt idx="42">
                  <c:v>0</c:v>
                </c:pt>
                <c:pt idx="43">
                  <c:v>14.285714285714299</c:v>
                </c:pt>
                <c:pt idx="44">
                  <c:v>-10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'G3'!$H$9</c:f>
              <c:strCache>
                <c:ptCount val="1"/>
                <c:pt idx="0">
                  <c:v>Empresas medianas</c:v>
                </c:pt>
              </c:strCache>
            </c:strRef>
          </c:tx>
          <c:spPr>
            <a:ln>
              <a:solidFill>
                <a:srgbClr val="7F7F7F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'G3'!$H$10:$H$200</c:f>
              <c:numCache>
                <c:formatCode>0.00</c:formatCode>
                <c:ptCount val="191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>
                  <c:v>0</c:v>
                </c:pt>
                <c:pt idx="37">
                  <c:v>-11.111111111111111</c:v>
                </c:pt>
                <c:pt idx="38">
                  <c:v>0</c:v>
                </c:pt>
                <c:pt idx="39">
                  <c:v>0</c:v>
                </c:pt>
                <c:pt idx="40">
                  <c:v>28.571428571428569</c:v>
                </c:pt>
                <c:pt idx="41">
                  <c:v>12.5</c:v>
                </c:pt>
                <c:pt idx="42">
                  <c:v>0</c:v>
                </c:pt>
                <c:pt idx="43">
                  <c:v>28.571428571428598</c:v>
                </c:pt>
                <c:pt idx="44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'G3'!$I$9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E46C0A"/>
              </a:solidFill>
            </a:ln>
          </c:spPr>
          <c:marker>
            <c:symbol val="none"/>
          </c:marker>
          <c:cat>
            <c:numRef>
              <c:f>'G3'!$A$10:$A$200</c:f>
              <c:numCache>
                <c:formatCode>mmm\-yy</c:formatCode>
                <c:ptCount val="191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  <c:pt idx="39">
                  <c:v>43525</c:v>
                </c:pt>
                <c:pt idx="40">
                  <c:v>43617</c:v>
                </c:pt>
                <c:pt idx="41">
                  <c:v>43709</c:v>
                </c:pt>
                <c:pt idx="42">
                  <c:v>43800</c:v>
                </c:pt>
                <c:pt idx="43">
                  <c:v>43891</c:v>
                </c:pt>
                <c:pt idx="44">
                  <c:v>43983</c:v>
                </c:pt>
              </c:numCache>
            </c:numRef>
          </c:cat>
          <c:val>
            <c:numRef>
              <c:f>'G3'!$I$10:$I$200</c:f>
              <c:numCache>
                <c:formatCode>0.00</c:formatCode>
                <c:ptCount val="191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>
                  <c:v>-12.5</c:v>
                </c:pt>
                <c:pt idx="37">
                  <c:v>11.111111111111111</c:v>
                </c:pt>
                <c:pt idx="38">
                  <c:v>12.5</c:v>
                </c:pt>
                <c:pt idx="39">
                  <c:v>-12.5</c:v>
                </c:pt>
                <c:pt idx="40">
                  <c:v>28.571428571428569</c:v>
                </c:pt>
                <c:pt idx="41">
                  <c:v>0</c:v>
                </c:pt>
                <c:pt idx="42">
                  <c:v>-16.6666666666667</c:v>
                </c:pt>
                <c:pt idx="43">
                  <c:v>14.285714285714299</c:v>
                </c:pt>
                <c:pt idx="44">
                  <c:v>-20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3334000"/>
        <c:axId val="229893360"/>
      </c:lineChart>
      <c:dateAx>
        <c:axId val="503334000"/>
        <c:scaling>
          <c:orientation val="minMax"/>
          <c:min val="41426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5400000" vert="horz"/>
          <a:lstStyle/>
          <a:p>
            <a:pPr>
              <a:defRPr/>
            </a:pPr>
            <a:endParaRPr lang="es-CO"/>
          </a:p>
        </c:txPr>
        <c:crossAx val="229893360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22989336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503334000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8.xml"/><Relationship Id="rId1" Type="http://schemas.openxmlformats.org/officeDocument/2006/relationships/chart" Target="../charts/chart47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149678</xdr:colOff>
      <xdr:row>13</xdr:row>
      <xdr:rowOff>13607</xdr:rowOff>
    </xdr:from>
    <xdr:to>
      <xdr:col>24</xdr:col>
      <xdr:colOff>617678</xdr:colOff>
      <xdr:row>28</xdr:row>
      <xdr:rowOff>36107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133890</xdr:colOff>
      <xdr:row>31</xdr:row>
      <xdr:rowOff>83343</xdr:rowOff>
    </xdr:from>
    <xdr:to>
      <xdr:col>17</xdr:col>
      <xdr:colOff>732859</xdr:colOff>
      <xdr:row>46</xdr:row>
      <xdr:rowOff>162272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108856</xdr:colOff>
      <xdr:row>31</xdr:row>
      <xdr:rowOff>58410</xdr:rowOff>
    </xdr:from>
    <xdr:to>
      <xdr:col>24</xdr:col>
      <xdr:colOff>576856</xdr:colOff>
      <xdr:row>46</xdr:row>
      <xdr:rowOff>80910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121229</xdr:colOff>
      <xdr:row>13</xdr:row>
      <xdr:rowOff>1</xdr:rowOff>
    </xdr:from>
    <xdr:to>
      <xdr:col>17</xdr:col>
      <xdr:colOff>720198</xdr:colOff>
      <xdr:row>29</xdr:row>
      <xdr:rowOff>39819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612322</xdr:colOff>
      <xdr:row>49</xdr:row>
      <xdr:rowOff>95250</xdr:rowOff>
    </xdr:from>
    <xdr:to>
      <xdr:col>13</xdr:col>
      <xdr:colOff>1074965</xdr:colOff>
      <xdr:row>49</xdr:row>
      <xdr:rowOff>95250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459052</xdr:colOff>
      <xdr:row>49</xdr:row>
      <xdr:rowOff>97896</xdr:rowOff>
    </xdr:from>
    <xdr:to>
      <xdr:col>18</xdr:col>
      <xdr:colOff>753987</xdr:colOff>
      <xdr:row>49</xdr:row>
      <xdr:rowOff>101298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5265135" y="9432396"/>
          <a:ext cx="294935" cy="3402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0</xdr:colOff>
      <xdr:row>10</xdr:row>
      <xdr:rowOff>0</xdr:rowOff>
    </xdr:from>
    <xdr:to>
      <xdr:col>61</xdr:col>
      <xdr:colOff>342000</xdr:colOff>
      <xdr:row>34</xdr:row>
      <xdr:rowOff>31750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xmlns="" id="{688740B0-569B-454D-BFE0-E4B9967831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43</xdr:col>
      <xdr:colOff>24740</xdr:colOff>
      <xdr:row>10</xdr:row>
      <xdr:rowOff>12370</xdr:rowOff>
    </xdr:from>
    <xdr:to>
      <xdr:col>51</xdr:col>
      <xdr:colOff>509615</xdr:colOff>
      <xdr:row>36</xdr:row>
      <xdr:rowOff>99370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xmlns="" id="{9F703BDE-8EC0-4CF3-BB3E-E6D6303861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0</xdr:colOff>
      <xdr:row>10</xdr:row>
      <xdr:rowOff>0</xdr:rowOff>
    </xdr:from>
    <xdr:to>
      <xdr:col>42</xdr:col>
      <xdr:colOff>782531</xdr:colOff>
      <xdr:row>36</xdr:row>
      <xdr:rowOff>87000</xdr:rowOff>
    </xdr:to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xmlns="" id="{351F100D-844E-433E-ACE9-084DD2A6A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253092</xdr:colOff>
      <xdr:row>8</xdr:row>
      <xdr:rowOff>0</xdr:rowOff>
    </xdr:from>
    <xdr:to>
      <xdr:col>28</xdr:col>
      <xdr:colOff>450272</xdr:colOff>
      <xdr:row>33</xdr:row>
      <xdr:rowOff>17691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28</xdr:col>
      <xdr:colOff>585107</xdr:colOff>
      <xdr:row>7</xdr:row>
      <xdr:rowOff>176893</xdr:rowOff>
    </xdr:from>
    <xdr:to>
      <xdr:col>38</xdr:col>
      <xdr:colOff>299357</xdr:colOff>
      <xdr:row>33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606879</xdr:colOff>
      <xdr:row>34</xdr:row>
      <xdr:rowOff>31298</xdr:rowOff>
    </xdr:from>
    <xdr:to>
      <xdr:col>33</xdr:col>
      <xdr:colOff>321129</xdr:colOff>
      <xdr:row>60</xdr:row>
      <xdr:rowOff>117022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18</xdr:row>
      <xdr:rowOff>104775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19</xdr:row>
      <xdr:rowOff>140805</xdr:rowOff>
    </xdr:from>
    <xdr:to>
      <xdr:col>16</xdr:col>
      <xdr:colOff>274332</xdr:colOff>
      <xdr:row>35</xdr:row>
      <xdr:rowOff>116805</xdr:rowOff>
    </xdr:to>
    <xdr:graphicFrame macro="">
      <xdr:nvGraphicFramePr>
        <xdr:cNvPr id="5" name="2 Gráfico">
          <a:extLst>
            <a:ext uri="{FF2B5EF4-FFF2-40B4-BE49-F238E27FC236}">
              <a16:creationId xmlns:a16="http://schemas.microsoft.com/office/drawing/2014/main" xmlns="" id="{00000000-0008-0000-07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latin typeface="ZapfHumnst BT" panose="020B0502050508020304" pitchFamily="34" charset="0"/>
            </a:rPr>
            <a:t>mar-2020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34016</xdr:colOff>
      <xdr:row>10</xdr:row>
      <xdr:rowOff>77560</xdr:rowOff>
    </xdr:from>
    <xdr:to>
      <xdr:col>16</xdr:col>
      <xdr:colOff>349249</xdr:colOff>
      <xdr:row>32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14</xdr:row>
      <xdr:rowOff>85725</xdr:rowOff>
    </xdr:from>
    <xdr:to>
      <xdr:col>8</xdr:col>
      <xdr:colOff>104775</xdr:colOff>
      <xdr:row>17</xdr:row>
      <xdr:rowOff>38100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21</xdr:row>
      <xdr:rowOff>95250</xdr:rowOff>
    </xdr:from>
    <xdr:to>
      <xdr:col>8</xdr:col>
      <xdr:colOff>142876</xdr:colOff>
      <xdr:row>24</xdr:row>
      <xdr:rowOff>47625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757462</xdr:colOff>
      <xdr:row>10</xdr:row>
      <xdr:rowOff>88900</xdr:rowOff>
    </xdr:from>
    <xdr:to>
      <xdr:col>25</xdr:col>
      <xdr:colOff>476249</xdr:colOff>
      <xdr:row>32</xdr:row>
      <xdr:rowOff>95249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724833</xdr:colOff>
      <xdr:row>14</xdr:row>
      <xdr:rowOff>128681</xdr:rowOff>
    </xdr:from>
    <xdr:to>
      <xdr:col>17</xdr:col>
      <xdr:colOff>153334</xdr:colOff>
      <xdr:row>17</xdr:row>
      <xdr:rowOff>81056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xmlns="" id="{00000000-0008-0000-0800-000006000000}"/>
            </a:ext>
          </a:extLst>
        </xdr:cNvPr>
        <xdr:cNvSpPr txBox="1"/>
      </xdr:nvSpPr>
      <xdr:spPr>
        <a:xfrm>
          <a:off x="13948708" y="31766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695699</xdr:colOff>
      <xdr:row>21</xdr:row>
      <xdr:rowOff>90581</xdr:rowOff>
    </xdr:from>
    <xdr:to>
      <xdr:col>17</xdr:col>
      <xdr:colOff>124200</xdr:colOff>
      <xdr:row>24</xdr:row>
      <xdr:rowOff>42956</xdr:rowOff>
    </xdr:to>
    <xdr:sp macro="" textlink="">
      <xdr:nvSpPr>
        <xdr:cNvPr id="7" name="6 CuadroTexto">
          <a:extLst>
            <a:ext uri="{FF2B5EF4-FFF2-40B4-BE49-F238E27FC236}">
              <a16:creationId xmlns:a16="http://schemas.microsoft.com/office/drawing/2014/main" xmlns="" id="{00000000-0008-0000-0800-000007000000}"/>
            </a:ext>
          </a:extLst>
        </xdr:cNvPr>
        <xdr:cNvSpPr txBox="1"/>
      </xdr:nvSpPr>
      <xdr:spPr>
        <a:xfrm>
          <a:off x="13919574" y="447208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603251</xdr:colOff>
      <xdr:row>32</xdr:row>
      <xdr:rowOff>172810</xdr:rowOff>
    </xdr:from>
    <xdr:to>
      <xdr:col>16</xdr:col>
      <xdr:colOff>316555</xdr:colOff>
      <xdr:row>54</xdr:row>
      <xdr:rowOff>127000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xmlns="" id="{00000000-0008-0000-0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1011917</xdr:colOff>
      <xdr:row>37</xdr:row>
      <xdr:rowOff>126547</xdr:rowOff>
    </xdr:from>
    <xdr:to>
      <xdr:col>8</xdr:col>
      <xdr:colOff>170543</xdr:colOff>
      <xdr:row>40</xdr:row>
      <xdr:rowOff>78922</xdr:rowOff>
    </xdr:to>
    <xdr:sp macro="" textlink="">
      <xdr:nvSpPr>
        <xdr:cNvPr id="9" name="8 CuadroTexto">
          <a:extLst>
            <a:ext uri="{FF2B5EF4-FFF2-40B4-BE49-F238E27FC236}">
              <a16:creationId xmlns:a16="http://schemas.microsoft.com/office/drawing/2014/main" xmlns="" id="{00000000-0008-0000-0800-000009000000}"/>
            </a:ext>
          </a:extLst>
        </xdr:cNvPr>
        <xdr:cNvSpPr txBox="1"/>
      </xdr:nvSpPr>
      <xdr:spPr>
        <a:xfrm>
          <a:off x="7107917" y="75560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6</xdr:col>
      <xdr:colOff>954768</xdr:colOff>
      <xdr:row>44</xdr:row>
      <xdr:rowOff>72572</xdr:rowOff>
    </xdr:from>
    <xdr:to>
      <xdr:col>8</xdr:col>
      <xdr:colOff>113394</xdr:colOff>
      <xdr:row>47</xdr:row>
      <xdr:rowOff>24947</xdr:rowOff>
    </xdr:to>
    <xdr:sp macro="" textlink="">
      <xdr:nvSpPr>
        <xdr:cNvPr id="10" name="9 CuadroTexto">
          <a:extLst>
            <a:ext uri="{FF2B5EF4-FFF2-40B4-BE49-F238E27FC236}">
              <a16:creationId xmlns:a16="http://schemas.microsoft.com/office/drawing/2014/main" xmlns="" id="{00000000-0008-0000-0800-00000A000000}"/>
            </a:ext>
          </a:extLst>
        </xdr:cNvPr>
        <xdr:cNvSpPr txBox="1"/>
      </xdr:nvSpPr>
      <xdr:spPr>
        <a:xfrm>
          <a:off x="7050768" y="88355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17</xdr:col>
      <xdr:colOff>40821</xdr:colOff>
      <xdr:row>33</xdr:row>
      <xdr:rowOff>6803</xdr:rowOff>
    </xdr:from>
    <xdr:to>
      <xdr:col>25</xdr:col>
      <xdr:colOff>365124</xdr:colOff>
      <xdr:row>54</xdr:row>
      <xdr:rowOff>142874</xdr:rowOff>
    </xdr:to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xmlns="" id="{00000000-0008-0000-08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700368</xdr:colOff>
      <xdr:row>37</xdr:row>
      <xdr:rowOff>76574</xdr:rowOff>
    </xdr:from>
    <xdr:to>
      <xdr:col>17</xdr:col>
      <xdr:colOff>128869</xdr:colOff>
      <xdr:row>40</xdr:row>
      <xdr:rowOff>28949</xdr:rowOff>
    </xdr:to>
    <xdr:sp macro="" textlink="">
      <xdr:nvSpPr>
        <xdr:cNvPr id="12" name="11 CuadroTexto">
          <a:extLst>
            <a:ext uri="{FF2B5EF4-FFF2-40B4-BE49-F238E27FC236}">
              <a16:creationId xmlns:a16="http://schemas.microsoft.com/office/drawing/2014/main" xmlns="" id="{00000000-0008-0000-0800-00000C000000}"/>
            </a:ext>
          </a:extLst>
        </xdr:cNvPr>
        <xdr:cNvSpPr txBox="1"/>
      </xdr:nvSpPr>
      <xdr:spPr>
        <a:xfrm>
          <a:off x="13924243" y="750607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738469</xdr:colOff>
      <xdr:row>44</xdr:row>
      <xdr:rowOff>16062</xdr:rowOff>
    </xdr:from>
    <xdr:to>
      <xdr:col>17</xdr:col>
      <xdr:colOff>166970</xdr:colOff>
      <xdr:row>46</xdr:row>
      <xdr:rowOff>158937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xmlns="" id="{00000000-0008-0000-0800-00000D000000}"/>
            </a:ext>
          </a:extLst>
        </xdr:cNvPr>
        <xdr:cNvSpPr txBox="1"/>
      </xdr:nvSpPr>
      <xdr:spPr>
        <a:xfrm>
          <a:off x="13962344" y="877906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11</xdr:row>
      <xdr:rowOff>8544</xdr:rowOff>
    </xdr:from>
    <xdr:to>
      <xdr:col>17</xdr:col>
      <xdr:colOff>4219</xdr:colOff>
      <xdr:row>33</xdr:row>
      <xdr:rowOff>137544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xmlns="" id="{E4BA35AA-0D44-4368-8E94-0728583ED1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0.9615</cdr:x>
      <cdr:y>0.84685</cdr:y>
    </cdr:from>
    <cdr:to>
      <cdr:x>0.99781</cdr:x>
      <cdr:y>0.92986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xmlns="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540081" y="3658394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solidFill>
                <a:sysClr val="windowText" lastClr="000000"/>
              </a:solidFill>
            </a:rPr>
            <a:t>(a)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23814</xdr:colOff>
      <xdr:row>11</xdr:row>
      <xdr:rowOff>89646</xdr:rowOff>
    </xdr:from>
    <xdr:to>
      <xdr:col>22</xdr:col>
      <xdr:colOff>726282</xdr:colOff>
      <xdr:row>35</xdr:row>
      <xdr:rowOff>178593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xmlns="" id="{2BD0152A-2F8A-4891-8000-1C195F6E6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0.95331</cdr:x>
      <cdr:y>0.78094</cdr:y>
    </cdr:from>
    <cdr:to>
      <cdr:x>0.99009</cdr:x>
      <cdr:y>0.85173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xmlns="" id="{3B9B0976-D326-4BB7-AD43-965AD86D3433}"/>
            </a:ext>
          </a:extLst>
        </cdr:cNvPr>
        <cdr:cNvSpPr txBox="1"/>
      </cdr:nvSpPr>
      <cdr:spPr>
        <a:xfrm xmlns:a="http://schemas.openxmlformats.org/drawingml/2006/main">
          <a:off x="9337675" y="3956050"/>
          <a:ext cx="360269" cy="358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761999</xdr:colOff>
      <xdr:row>5</xdr:row>
      <xdr:rowOff>190499</xdr:rowOff>
    </xdr:from>
    <xdr:to>
      <xdr:col>21</xdr:col>
      <xdr:colOff>5042</xdr:colOff>
      <xdr:row>29</xdr:row>
      <xdr:rowOff>145676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xmlns="" id="{57DD08A1-CE14-4077-B9AD-0CBD39FB9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476250</xdr:colOff>
      <xdr:row>12</xdr:row>
      <xdr:rowOff>112760</xdr:rowOff>
    </xdr:from>
    <xdr:to>
      <xdr:col>28</xdr:col>
      <xdr:colOff>708071</xdr:colOff>
      <xdr:row>34</xdr:row>
      <xdr:rowOff>57532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184198</xdr:colOff>
      <xdr:row>12</xdr:row>
      <xdr:rowOff>157015</xdr:rowOff>
    </xdr:from>
    <xdr:to>
      <xdr:col>21</xdr:col>
      <xdr:colOff>315166</xdr:colOff>
      <xdr:row>34</xdr:row>
      <xdr:rowOff>101787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79141</xdr:colOff>
      <xdr:row>35</xdr:row>
      <xdr:rowOff>177892</xdr:rowOff>
    </xdr:from>
    <xdr:to>
      <xdr:col>25</xdr:col>
      <xdr:colOff>547687</xdr:colOff>
      <xdr:row>60</xdr:row>
      <xdr:rowOff>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0.96394</cdr:x>
      <cdr:y>0.84323</cdr:y>
    </cdr:from>
    <cdr:to>
      <cdr:x>0.97774</cdr:x>
      <cdr:y>0.89311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8630631" y="3817454"/>
          <a:ext cx="123554" cy="2258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/>
            <a:t>(a)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6</xdr:row>
      <xdr:rowOff>0</xdr:rowOff>
    </xdr:from>
    <xdr:to>
      <xdr:col>20</xdr:col>
      <xdr:colOff>581959</xdr:colOff>
      <xdr:row>32</xdr:row>
      <xdr:rowOff>141680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xmlns="" id="{7D411DF9-3507-42E8-95BD-DF1B11A76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78440</xdr:colOff>
      <xdr:row>28</xdr:row>
      <xdr:rowOff>156883</xdr:rowOff>
    </xdr:from>
    <xdr:to>
      <xdr:col>20</xdr:col>
      <xdr:colOff>438709</xdr:colOff>
      <xdr:row>30</xdr:row>
      <xdr:rowOff>134471</xdr:rowOff>
    </xdr:to>
    <xdr:sp macro="" textlink="">
      <xdr:nvSpPr>
        <xdr:cNvPr id="3" name="CuadroTexto 1">
          <a:extLst>
            <a:ext uri="{FF2B5EF4-FFF2-40B4-BE49-F238E27FC236}">
              <a16:creationId xmlns:a16="http://schemas.microsoft.com/office/drawing/2014/main" xmlns="" id="{D218AFA2-C001-4F36-9C33-10CF01485D47}"/>
            </a:ext>
          </a:extLst>
        </xdr:cNvPr>
        <xdr:cNvSpPr txBox="1"/>
      </xdr:nvSpPr>
      <xdr:spPr>
        <a:xfrm>
          <a:off x="15318440" y="5490883"/>
          <a:ext cx="360269" cy="358588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CO" sz="1100"/>
            <a:t>(a)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</xdr:row>
      <xdr:rowOff>0</xdr:rowOff>
    </xdr:from>
    <xdr:to>
      <xdr:col>15</xdr:col>
      <xdr:colOff>574383</xdr:colOff>
      <xdr:row>34</xdr:row>
      <xdr:rowOff>125187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6FE88DA8-7E29-4D14-98FE-61925F70B1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ZapfHumnst BT" panose="020B0502050508020304" pitchFamily="34" charset="0"/>
            </a:rPr>
            <a:t>(porcentaje)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299357</xdr:colOff>
      <xdr:row>11</xdr:row>
      <xdr:rowOff>9203</xdr:rowOff>
    </xdr:from>
    <xdr:to>
      <xdr:col>8</xdr:col>
      <xdr:colOff>2476</xdr:colOff>
      <xdr:row>27</xdr:row>
      <xdr:rowOff>136072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B64AD1F4-144D-4FC6-92B6-D974EBCFB3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757920</xdr:colOff>
      <xdr:row>10</xdr:row>
      <xdr:rowOff>149677</xdr:rowOff>
    </xdr:from>
    <xdr:to>
      <xdr:col>15</xdr:col>
      <xdr:colOff>256320</xdr:colOff>
      <xdr:row>27</xdr:row>
      <xdr:rowOff>86377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7D18B5-EE92-4FC1-85D9-A0F1E79B8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3042897</xdr:colOff>
      <xdr:row>29</xdr:row>
      <xdr:rowOff>27216</xdr:rowOff>
    </xdr:from>
    <xdr:to>
      <xdr:col>12</xdr:col>
      <xdr:colOff>693964</xdr:colOff>
      <xdr:row>46</xdr:row>
      <xdr:rowOff>136072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F46096D2-9607-4E4F-8F90-0731420A7D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1650" y="0"/>
          <a:ext cx="1868384" cy="1923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50" b="1">
              <a:latin typeface="ZapfHumnst BT" panose="020B0502050508020304" pitchFamily="34" charset="0"/>
            </a:rPr>
            <a:t>(porcentaje de respuestas)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(porcentaje</a:t>
          </a:r>
          <a:r>
            <a:rPr lang="es-CO" sz="1100" b="1" baseline="0">
              <a:latin typeface="ZapfHumnst BT" panose="020B0502050508020304" pitchFamily="34" charset="0"/>
              <a:ea typeface="+mn-ea"/>
              <a:cs typeface="+mn-cs"/>
            </a:rPr>
            <a:t> </a:t>
          </a:r>
          <a:r>
            <a:rPr lang="es-CO" sz="1100" b="1">
              <a:latin typeface="ZapfHumnst BT" panose="020B0502050508020304" pitchFamily="34" charset="0"/>
              <a:ea typeface="+mn-ea"/>
              <a:cs typeface="+mn-cs"/>
            </a:rPr>
            <a:t>de respuestas)</a:t>
          </a:r>
          <a:endParaRPr lang="es-ES" b="1">
            <a:latin typeface="ZapfHumnst BT" panose="020B0502050508020304" pitchFamily="34" charset="0"/>
          </a:endParaRPr>
        </a:p>
        <a:p xmlns:a="http://schemas.openxmlformats.org/drawingml/2006/main">
          <a:endParaRPr lang="es-ES" sz="1100" b="1">
            <a:latin typeface="ZapfHumnst BT" panose="020B0502050508020304" pitchFamily="34" charset="0"/>
          </a:endParaRP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19047</xdr:rowOff>
    </xdr:from>
    <xdr:to>
      <xdr:col>9</xdr:col>
      <xdr:colOff>392766</xdr:colOff>
      <xdr:row>31</xdr:row>
      <xdr:rowOff>36979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4B6F49F1-0938-43AA-B1F4-24807CF08C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s-CO" sz="1100" b="1">
              <a:latin typeface="ZapfHumnst BT" panose="020B0502050508020304" pitchFamily="34" charset="0"/>
              <a:cs typeface="Times New Roman" panose="02020603050405020304" pitchFamily="18" charset="0"/>
            </a:rPr>
            <a:t>porcentaje</a:t>
          </a:r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187324</xdr:colOff>
      <xdr:row>13</xdr:row>
      <xdr:rowOff>120649</xdr:rowOff>
    </xdr:from>
    <xdr:to>
      <xdr:col>18</xdr:col>
      <xdr:colOff>1059656</xdr:colOff>
      <xdr:row>34</xdr:row>
      <xdr:rowOff>31750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83344</xdr:colOff>
      <xdr:row>13</xdr:row>
      <xdr:rowOff>4763</xdr:rowOff>
    </xdr:from>
    <xdr:to>
      <xdr:col>25</xdr:col>
      <xdr:colOff>792</xdr:colOff>
      <xdr:row>33</xdr:row>
      <xdr:rowOff>166688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1037431</xdr:colOff>
      <xdr:row>36</xdr:row>
      <xdr:rowOff>146846</xdr:rowOff>
    </xdr:from>
    <xdr:to>
      <xdr:col>22</xdr:col>
      <xdr:colOff>250031</xdr:colOff>
      <xdr:row>55</xdr:row>
      <xdr:rowOff>11908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3553D43E-D48D-4970-9F3C-1C99B4A05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685336</xdr:colOff>
      <xdr:row>46</xdr:row>
      <xdr:rowOff>182610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9E309E40-FC3D-47C8-8BF3-BF0938A4A2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51</xdr:row>
      <xdr:rowOff>1</xdr:rowOff>
    </xdr:from>
    <xdr:to>
      <xdr:col>13</xdr:col>
      <xdr:colOff>384000</xdr:colOff>
      <xdr:row>63</xdr:row>
      <xdr:rowOff>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F5363FB0-735F-4280-8DAE-1FFEA12E0B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0</xdr:rowOff>
    </xdr:from>
    <xdr:to>
      <xdr:col>12</xdr:col>
      <xdr:colOff>740017</xdr:colOff>
      <xdr:row>30</xdr:row>
      <xdr:rowOff>145281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3C7479C0-5488-472C-BDF4-910003B42A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0</xdr:colOff>
      <xdr:row>34</xdr:row>
      <xdr:rowOff>0</xdr:rowOff>
    </xdr:from>
    <xdr:to>
      <xdr:col>12</xdr:col>
      <xdr:colOff>685336</xdr:colOff>
      <xdr:row>46</xdr:row>
      <xdr:rowOff>182610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8EE2C366-A90B-4B71-B1EA-C70E6E7295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51</xdr:row>
      <xdr:rowOff>0</xdr:rowOff>
    </xdr:from>
    <xdr:to>
      <xdr:col>13</xdr:col>
      <xdr:colOff>384000</xdr:colOff>
      <xdr:row>66</xdr:row>
      <xdr:rowOff>69273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397DD74A-749C-49DD-9482-F785AB2AEA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6</xdr:row>
      <xdr:rowOff>0</xdr:rowOff>
    </xdr:from>
    <xdr:to>
      <xdr:col>15</xdr:col>
      <xdr:colOff>506942</xdr:colOff>
      <xdr:row>25</xdr:row>
      <xdr:rowOff>58208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82BE04D8-D9EC-4ADC-8422-07A5FAFDD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1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1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32</xdr:row>
      <xdr:rowOff>0</xdr:rowOff>
    </xdr:from>
    <xdr:to>
      <xdr:col>19</xdr:col>
      <xdr:colOff>307599</xdr:colOff>
      <xdr:row>54</xdr:row>
      <xdr:rowOff>0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xmlns="" id="{141D8602-1DC7-42F2-A60A-C7B9ED7A15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10</xdr:row>
      <xdr:rowOff>0</xdr:rowOff>
    </xdr:from>
    <xdr:to>
      <xdr:col>19</xdr:col>
      <xdr:colOff>197223</xdr:colOff>
      <xdr:row>30</xdr:row>
      <xdr:rowOff>56029</xdr:rowOff>
    </xdr:to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xmlns="" id="{ED3A6C71-7180-4EEA-A62C-C1B79DFAE1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jun-2019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51</xdr:col>
      <xdr:colOff>44504</xdr:colOff>
      <xdr:row>35</xdr:row>
      <xdr:rowOff>123391</xdr:rowOff>
    </xdr:from>
    <xdr:to>
      <xdr:col>55</xdr:col>
      <xdr:colOff>493059</xdr:colOff>
      <xdr:row>59</xdr:row>
      <xdr:rowOff>59531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53</xdr:col>
      <xdr:colOff>0</xdr:colOff>
      <xdr:row>11</xdr:row>
      <xdr:rowOff>0</xdr:rowOff>
    </xdr:from>
    <xdr:to>
      <xdr:col>57</xdr:col>
      <xdr:colOff>537449</xdr:colOff>
      <xdr:row>33</xdr:row>
      <xdr:rowOff>141602</xdr:rowOff>
    </xdr:to>
    <xdr:graphicFrame macro="">
      <xdr:nvGraphicFramePr>
        <xdr:cNvPr id="6" name="2 Gráfico">
          <a:extLst>
            <a:ext uri="{FF2B5EF4-FFF2-40B4-BE49-F238E27FC236}">
              <a16:creationId xmlns:a16="http://schemas.microsoft.com/office/drawing/2014/main" xmlns="" id="{E58C3B6B-3408-4911-B307-ED9464A0EB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48</xdr:col>
      <xdr:colOff>0</xdr:colOff>
      <xdr:row>11</xdr:row>
      <xdr:rowOff>0</xdr:rowOff>
    </xdr:from>
    <xdr:to>
      <xdr:col>52</xdr:col>
      <xdr:colOff>1240949</xdr:colOff>
      <xdr:row>33</xdr:row>
      <xdr:rowOff>112059</xdr:rowOff>
    </xdr:to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xmlns="" id="{69BB1D47-35D4-495C-A598-0689FB735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DEFI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9E0000"/>
      </a:accent1>
      <a:accent2>
        <a:srgbClr val="E7B200"/>
      </a:accent2>
      <a:accent3>
        <a:srgbClr val="7F7F7F"/>
      </a:accent3>
      <a:accent4>
        <a:srgbClr val="E46C0A"/>
      </a:accent4>
      <a:accent5>
        <a:srgbClr val="4B2303"/>
      </a:accent5>
      <a:accent6>
        <a:srgbClr val="B6B97D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5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6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3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7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98"/>
  <sheetViews>
    <sheetView zoomScale="80" zoomScaleNormal="80" zoomScaleSheetLayoutView="85" workbookViewId="0">
      <selection activeCell="L12" sqref="L12"/>
    </sheetView>
  </sheetViews>
  <sheetFormatPr baseColWidth="10" defaultRowHeight="15" x14ac:dyDescent="0.25"/>
  <cols>
    <col min="1" max="1" width="8.140625" style="17" customWidth="1"/>
    <col min="2" max="2" width="12.140625" style="17" customWidth="1"/>
    <col min="3" max="3" width="17.5703125" style="17" customWidth="1"/>
    <col min="4" max="4" width="14.7109375" style="17" customWidth="1"/>
    <col min="5" max="5" width="11.42578125" style="17" customWidth="1"/>
    <col min="6" max="6" width="9.5703125" style="17" customWidth="1"/>
    <col min="7" max="7" width="11.42578125" style="17" customWidth="1"/>
    <col min="8" max="8" width="15.42578125" style="17" customWidth="1"/>
    <col min="9" max="10" width="11.42578125" style="17"/>
    <col min="11" max="11" width="18.7109375" style="17" customWidth="1"/>
    <col min="12" max="14" width="11.42578125" style="17" customWidth="1"/>
    <col min="15" max="16384" width="11.42578125" style="17"/>
  </cols>
  <sheetData>
    <row r="1" spans="1:25" x14ac:dyDescent="0.25">
      <c r="A1" s="17" t="s">
        <v>117</v>
      </c>
    </row>
    <row r="2" spans="1:25" x14ac:dyDescent="0.25">
      <c r="A2" s="58"/>
      <c r="B2" s="17" t="s">
        <v>146</v>
      </c>
    </row>
    <row r="3" spans="1:25" x14ac:dyDescent="0.25">
      <c r="A3" s="17" t="s">
        <v>0</v>
      </c>
    </row>
    <row r="4" spans="1:25" ht="15" customHeight="1" x14ac:dyDescent="0.25">
      <c r="A4" s="17" t="s">
        <v>1</v>
      </c>
      <c r="B4" s="57" t="s">
        <v>272</v>
      </c>
    </row>
    <row r="5" spans="1:25" ht="15" customHeight="1" x14ac:dyDescent="0.25">
      <c r="A5" s="17" t="s">
        <v>16</v>
      </c>
    </row>
    <row r="7" spans="1:25" x14ac:dyDescent="0.25">
      <c r="F7" s="17" t="s">
        <v>33</v>
      </c>
      <c r="H7" s="17" t="s">
        <v>34</v>
      </c>
    </row>
    <row r="8" spans="1:25" x14ac:dyDescent="0.25">
      <c r="B8" s="318" t="s">
        <v>2</v>
      </c>
      <c r="C8" s="318"/>
      <c r="D8" s="318" t="s">
        <v>3</v>
      </c>
      <c r="E8" s="318"/>
      <c r="F8" s="318" t="s">
        <v>4</v>
      </c>
      <c r="G8" s="318"/>
      <c r="H8" s="318" t="s">
        <v>35</v>
      </c>
      <c r="I8" s="318"/>
    </row>
    <row r="9" spans="1:25" ht="15" customHeight="1" x14ac:dyDescent="0.25">
      <c r="A9" s="61" t="s">
        <v>79</v>
      </c>
      <c r="B9" s="62" t="s">
        <v>36</v>
      </c>
      <c r="C9" s="62" t="s">
        <v>37</v>
      </c>
      <c r="D9" s="62" t="s">
        <v>38</v>
      </c>
      <c r="E9" s="62" t="s">
        <v>39</v>
      </c>
      <c r="F9" s="62" t="s">
        <v>38</v>
      </c>
      <c r="G9" s="62" t="s">
        <v>39</v>
      </c>
      <c r="H9" s="62" t="s">
        <v>38</v>
      </c>
      <c r="I9" s="62" t="s">
        <v>39</v>
      </c>
    </row>
    <row r="10" spans="1:25" x14ac:dyDescent="0.25">
      <c r="A10" s="58">
        <v>39873</v>
      </c>
      <c r="B10" s="23">
        <v>7.4261138210334643</v>
      </c>
      <c r="C10" s="63">
        <v>-61.438514555384096</v>
      </c>
      <c r="D10" s="23">
        <v>17.490761534005461</v>
      </c>
      <c r="E10" s="63">
        <v>-25.366669212108189</v>
      </c>
      <c r="F10" s="64">
        <v>15.807002992318186</v>
      </c>
      <c r="G10" s="63">
        <v>-15.345631093088674</v>
      </c>
      <c r="H10" s="23">
        <v>63.623443757769891</v>
      </c>
      <c r="I10" s="63">
        <v>-5.7711799523784455</v>
      </c>
      <c r="L10" s="22" t="s">
        <v>20</v>
      </c>
      <c r="M10" s="23"/>
      <c r="N10" s="23"/>
      <c r="O10" s="23"/>
      <c r="P10" s="23"/>
      <c r="Q10" s="23"/>
      <c r="R10" s="23"/>
      <c r="S10" s="23"/>
      <c r="T10" s="23"/>
    </row>
    <row r="11" spans="1:25" x14ac:dyDescent="0.25">
      <c r="A11" s="58">
        <v>39965</v>
      </c>
      <c r="B11" s="23">
        <v>3.1840525409451814</v>
      </c>
      <c r="C11" s="63">
        <v>-60.095523265261797</v>
      </c>
      <c r="D11" s="23">
        <v>14.451530743355189</v>
      </c>
      <c r="E11" s="63">
        <v>-14.146272246849984</v>
      </c>
      <c r="F11" s="64">
        <v>12.901753802658455</v>
      </c>
      <c r="G11" s="63">
        <v>-29.742854274216342</v>
      </c>
      <c r="H11" s="23">
        <v>58.592117652921985</v>
      </c>
      <c r="I11" s="63">
        <v>-10.259102049387623</v>
      </c>
      <c r="L11" s="58" t="s">
        <v>40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25">
      <c r="A12" s="58">
        <v>40057</v>
      </c>
      <c r="B12" s="23">
        <v>0.50512871098633561</v>
      </c>
      <c r="C12" s="63">
        <v>-27.717380767674488</v>
      </c>
      <c r="D12" s="23">
        <v>4.6710985383894732</v>
      </c>
      <c r="E12" s="63">
        <v>-12.548385500673334</v>
      </c>
      <c r="F12" s="64">
        <v>12.03972712035446</v>
      </c>
      <c r="G12" s="63">
        <v>13.374501722058248</v>
      </c>
      <c r="H12" s="23">
        <v>55.075452666928328</v>
      </c>
      <c r="I12" s="63">
        <v>-16.33599968678481</v>
      </c>
    </row>
    <row r="13" spans="1:25" x14ac:dyDescent="0.25">
      <c r="A13" s="58">
        <v>40148</v>
      </c>
      <c r="B13" s="23">
        <v>1.4112419140821952</v>
      </c>
      <c r="C13" s="63">
        <v>-41.228947590803408</v>
      </c>
      <c r="D13" s="23">
        <v>0.52634967058895477</v>
      </c>
      <c r="E13" s="63">
        <v>-17.934611947184777</v>
      </c>
      <c r="F13" s="64">
        <v>13.416494164694015</v>
      </c>
      <c r="G13" s="63">
        <v>19.511113184206451</v>
      </c>
      <c r="H13" s="23">
        <v>24.444308171667718</v>
      </c>
      <c r="I13" s="63">
        <v>9.2553138918444589</v>
      </c>
      <c r="M13" s="17" t="s">
        <v>41</v>
      </c>
      <c r="T13" s="17" t="s">
        <v>42</v>
      </c>
    </row>
    <row r="14" spans="1:25" x14ac:dyDescent="0.25">
      <c r="A14" s="58">
        <v>40238</v>
      </c>
      <c r="B14" s="23">
        <v>4.5739805368728348</v>
      </c>
      <c r="C14" s="63">
        <v>18.861525537696693</v>
      </c>
      <c r="D14" s="23">
        <v>0.45206453853234851</v>
      </c>
      <c r="E14" s="63">
        <v>2.3273755389688033</v>
      </c>
      <c r="F14" s="64">
        <v>15.146484936709292</v>
      </c>
      <c r="G14" s="63">
        <v>16.372880873185824</v>
      </c>
      <c r="H14" s="23">
        <v>17.189710600562471</v>
      </c>
      <c r="I14" s="63">
        <v>20.19755652690823</v>
      </c>
    </row>
    <row r="15" spans="1:25" x14ac:dyDescent="0.25">
      <c r="A15" s="58">
        <v>40330</v>
      </c>
      <c r="B15" s="23">
        <v>8.5717185371959825</v>
      </c>
      <c r="C15" s="63">
        <v>13.340983204213099</v>
      </c>
      <c r="D15" s="23">
        <v>1.6117786593028871</v>
      </c>
      <c r="E15" s="63">
        <v>21.830743748299952</v>
      </c>
      <c r="F15" s="64">
        <v>17.247590670906575</v>
      </c>
      <c r="G15" s="63">
        <v>15.704333575435756</v>
      </c>
      <c r="H15" s="23">
        <v>11.777506178215202</v>
      </c>
      <c r="I15" s="63">
        <v>9.9862566794641285</v>
      </c>
    </row>
    <row r="16" spans="1:25" x14ac:dyDescent="0.25">
      <c r="A16" s="58">
        <v>40422</v>
      </c>
      <c r="B16" s="23">
        <v>12.995731727908954</v>
      </c>
      <c r="C16" s="63">
        <v>24.386637161073114</v>
      </c>
      <c r="D16" s="23">
        <v>10.125428637083411</v>
      </c>
      <c r="E16" s="63">
        <v>48.923023552112419</v>
      </c>
      <c r="F16" s="64">
        <v>18.072797840063302</v>
      </c>
      <c r="G16" s="63">
        <v>10.907191897757585</v>
      </c>
      <c r="H16" s="23">
        <v>9.8153782662758982</v>
      </c>
      <c r="I16" s="63">
        <v>-15.884220633891935</v>
      </c>
    </row>
    <row r="17" spans="1:20" x14ac:dyDescent="0.25">
      <c r="A17" s="58">
        <v>40513</v>
      </c>
      <c r="B17" s="23">
        <v>16.200468484250941</v>
      </c>
      <c r="C17" s="63">
        <v>51.806103627977549</v>
      </c>
      <c r="D17" s="23">
        <v>18.929012486700316</v>
      </c>
      <c r="E17" s="63">
        <v>55.327510635406561</v>
      </c>
      <c r="F17" s="64">
        <v>18.068356679364239</v>
      </c>
      <c r="G17" s="63">
        <v>24.44134917522965</v>
      </c>
      <c r="H17" s="23">
        <v>12.118619525126917</v>
      </c>
      <c r="I17" s="63">
        <v>28.268409921164551</v>
      </c>
    </row>
    <row r="18" spans="1:20" x14ac:dyDescent="0.25">
      <c r="A18" s="58">
        <v>40603</v>
      </c>
      <c r="B18" s="23">
        <v>19.45686187199367</v>
      </c>
      <c r="C18" s="63">
        <v>16.538269645493749</v>
      </c>
      <c r="D18" s="23">
        <v>22.240624473816382</v>
      </c>
      <c r="E18" s="63">
        <v>13.044764596413369</v>
      </c>
      <c r="F18" s="64">
        <v>18.067946453589421</v>
      </c>
      <c r="G18" s="63">
        <v>-0.19778870166602991</v>
      </c>
      <c r="H18" s="23">
        <v>30.018507556569762</v>
      </c>
      <c r="I18" s="63">
        <v>29.813361610213661</v>
      </c>
    </row>
    <row r="19" spans="1:20" x14ac:dyDescent="0.25">
      <c r="A19" s="58">
        <v>40695</v>
      </c>
      <c r="B19" s="23">
        <v>24.50544216217294</v>
      </c>
      <c r="C19" s="63">
        <v>58.683051118741282</v>
      </c>
      <c r="D19" s="23">
        <v>23.06240517935969</v>
      </c>
      <c r="E19" s="63">
        <v>31.621557242613296</v>
      </c>
      <c r="F19" s="64">
        <v>18.53881102265067</v>
      </c>
      <c r="G19" s="63">
        <v>27.269131132340473</v>
      </c>
      <c r="H19" s="23">
        <v>34.60840786864501</v>
      </c>
      <c r="I19" s="63">
        <v>26.256747979437161</v>
      </c>
    </row>
    <row r="20" spans="1:20" x14ac:dyDescent="0.25">
      <c r="A20" s="58">
        <v>40787</v>
      </c>
      <c r="B20" s="23">
        <v>25.23352346496943</v>
      </c>
      <c r="C20" s="63">
        <v>29.561322591725041</v>
      </c>
      <c r="D20" s="23">
        <v>23.139248809694468</v>
      </c>
      <c r="E20" s="63">
        <v>43.515948418326772</v>
      </c>
      <c r="F20" s="64">
        <v>18.854658317031479</v>
      </c>
      <c r="G20" s="63">
        <v>23.764171922948812</v>
      </c>
      <c r="H20" s="23">
        <v>37.534865000045549</v>
      </c>
      <c r="I20" s="63">
        <v>28.382600532843284</v>
      </c>
      <c r="K20" s="36"/>
    </row>
    <row r="21" spans="1:20" x14ac:dyDescent="0.25">
      <c r="A21" s="58">
        <v>40878</v>
      </c>
      <c r="B21" s="23">
        <v>25.047145202110421</v>
      </c>
      <c r="C21" s="63">
        <v>20.964664828486498</v>
      </c>
      <c r="D21" s="23">
        <v>18.729129326484294</v>
      </c>
      <c r="E21" s="63">
        <v>16.252556407540659</v>
      </c>
      <c r="F21" s="64">
        <v>19.605885243100253</v>
      </c>
      <c r="G21" s="63">
        <v>23.190670598412179</v>
      </c>
      <c r="H21" s="23">
        <v>38.311595104117281</v>
      </c>
      <c r="I21" s="63">
        <v>15.092215983946911</v>
      </c>
      <c r="K21" s="65"/>
    </row>
    <row r="22" spans="1:20" x14ac:dyDescent="0.25">
      <c r="A22" s="58">
        <v>40969</v>
      </c>
      <c r="B22" s="23">
        <v>24.761273444550568</v>
      </c>
      <c r="C22" s="63">
        <v>1.9411022805851563</v>
      </c>
      <c r="D22" s="23">
        <v>16.107479691439018</v>
      </c>
      <c r="E22" s="63">
        <v>14.3595575700231</v>
      </c>
      <c r="F22" s="64">
        <v>19.548337112925672</v>
      </c>
      <c r="G22" s="63">
        <v>0.24302404871568581</v>
      </c>
      <c r="H22" s="23">
        <v>23.002930312856272</v>
      </c>
      <c r="I22" s="63">
        <v>14.522367013144786</v>
      </c>
      <c r="K22" s="65"/>
    </row>
    <row r="23" spans="1:20" x14ac:dyDescent="0.25">
      <c r="A23" s="58">
        <v>41061</v>
      </c>
      <c r="B23" s="23">
        <v>21.148017235887306</v>
      </c>
      <c r="C23" s="63">
        <v>-18.683690483436958</v>
      </c>
      <c r="D23" s="23">
        <v>14.999727058278101</v>
      </c>
      <c r="E23" s="63">
        <v>0.29691490271196219</v>
      </c>
      <c r="F23" s="64">
        <v>18.505233329470737</v>
      </c>
      <c r="G23" s="63">
        <v>9.7276453584821052</v>
      </c>
      <c r="H23" s="23">
        <v>21.15818085438006</v>
      </c>
      <c r="I23" s="63">
        <v>-8.840094496802763</v>
      </c>
      <c r="K23" s="65"/>
    </row>
    <row r="24" spans="1:20" x14ac:dyDescent="0.25">
      <c r="A24" s="58">
        <v>41153</v>
      </c>
      <c r="B24" s="23">
        <v>19.213272638746304</v>
      </c>
      <c r="C24" s="63">
        <v>-13.777358889603105</v>
      </c>
      <c r="D24" s="23">
        <v>12.292533744473989</v>
      </c>
      <c r="E24" s="63">
        <v>-6.2192621662344907</v>
      </c>
      <c r="F24" s="64">
        <v>14.970220953125546</v>
      </c>
      <c r="G24" s="63">
        <v>13.71374085108471</v>
      </c>
      <c r="H24" s="23">
        <v>20.781380579176066</v>
      </c>
      <c r="I24" s="63">
        <v>4.8717555007636539</v>
      </c>
      <c r="K24" s="65"/>
    </row>
    <row r="25" spans="1:20" x14ac:dyDescent="0.25">
      <c r="A25" s="58">
        <v>41244</v>
      </c>
      <c r="B25" s="23">
        <v>17.21252209535993</v>
      </c>
      <c r="C25" s="63">
        <v>-1.6439123012226726</v>
      </c>
      <c r="D25" s="23">
        <v>13.112504800433666</v>
      </c>
      <c r="E25" s="63">
        <v>9.1148838596783897</v>
      </c>
      <c r="F25" s="64">
        <v>14.392454026487478</v>
      </c>
      <c r="G25" s="63">
        <v>20.835212008264762</v>
      </c>
      <c r="H25" s="23">
        <v>19.725277475663038</v>
      </c>
      <c r="I25" s="63">
        <v>8.5329162765070059</v>
      </c>
    </row>
    <row r="26" spans="1:20" x14ac:dyDescent="0.25">
      <c r="A26" s="58">
        <v>41334</v>
      </c>
      <c r="B26" s="23">
        <v>14.904486117318051</v>
      </c>
      <c r="C26" s="63">
        <v>-48.856766401392591</v>
      </c>
      <c r="D26" s="23">
        <v>13.586711059308975</v>
      </c>
      <c r="E26" s="63">
        <v>-36.15847330979885</v>
      </c>
      <c r="F26" s="64">
        <v>13.492320437681604</v>
      </c>
      <c r="G26" s="63">
        <v>-8.8200276969622635</v>
      </c>
      <c r="H26" s="23">
        <v>19.017869153411169</v>
      </c>
      <c r="I26" s="63">
        <v>-1.3210520004265442</v>
      </c>
    </row>
    <row r="27" spans="1:20" x14ac:dyDescent="0.25">
      <c r="A27" s="58">
        <v>41426</v>
      </c>
      <c r="B27" s="23">
        <v>13.227435179109603</v>
      </c>
      <c r="C27" s="63">
        <v>7.8063591507559424</v>
      </c>
      <c r="D27" s="23">
        <v>15.627133004162408</v>
      </c>
      <c r="E27" s="63">
        <v>3.2480111607320441</v>
      </c>
      <c r="F27" s="64">
        <v>14.006276861594236</v>
      </c>
      <c r="G27" s="63">
        <v>41.757698962011389</v>
      </c>
      <c r="H27" s="23">
        <v>20.267215412091822</v>
      </c>
      <c r="I27" s="63">
        <v>0.67413312958954208</v>
      </c>
    </row>
    <row r="28" spans="1:20" x14ac:dyDescent="0.25">
      <c r="A28" s="58">
        <v>41518</v>
      </c>
      <c r="B28" s="23">
        <v>12.679612728601297</v>
      </c>
      <c r="C28" s="63">
        <v>13.140152081813017</v>
      </c>
      <c r="D28" s="23">
        <v>15.318970108898622</v>
      </c>
      <c r="E28" s="63">
        <v>6.9419764304857257</v>
      </c>
      <c r="F28" s="64">
        <v>17.839543061624653</v>
      </c>
      <c r="G28" s="63">
        <v>37.420412360156305</v>
      </c>
      <c r="H28" s="23">
        <v>19.201085207520443</v>
      </c>
      <c r="I28" s="63">
        <v>4.3239539300874821</v>
      </c>
    </row>
    <row r="29" spans="1:20" x14ac:dyDescent="0.25">
      <c r="A29" s="58">
        <v>41609</v>
      </c>
      <c r="B29" s="23">
        <v>11.917728330015255</v>
      </c>
      <c r="C29" s="63">
        <v>21.996714369601101</v>
      </c>
      <c r="D29" s="23">
        <v>11.388139772158357</v>
      </c>
      <c r="E29" s="63">
        <v>14.009277407120205</v>
      </c>
      <c r="F29" s="66">
        <v>19.50880318589563</v>
      </c>
      <c r="G29" s="63">
        <v>38.33328336953354</v>
      </c>
      <c r="H29" s="23">
        <v>17.345277806111259</v>
      </c>
      <c r="I29" s="63">
        <v>15.888273729927255</v>
      </c>
    </row>
    <row r="30" spans="1:20" x14ac:dyDescent="0.25">
      <c r="A30" s="58">
        <v>41699</v>
      </c>
      <c r="B30" s="23">
        <v>11.535354504244633</v>
      </c>
      <c r="C30" s="63">
        <v>-19.529064046001324</v>
      </c>
      <c r="D30" s="23">
        <v>13.276460353140806</v>
      </c>
      <c r="E30" s="63">
        <v>-15.788308154450286</v>
      </c>
      <c r="F30" s="64">
        <v>20.666383546701184</v>
      </c>
      <c r="G30" s="63">
        <v>5.4716699286009982</v>
      </c>
      <c r="H30" s="23">
        <v>16.090411221022016</v>
      </c>
      <c r="I30" s="63">
        <v>-5.2821605563966516</v>
      </c>
    </row>
    <row r="31" spans="1:20" x14ac:dyDescent="0.25">
      <c r="A31" s="58">
        <v>41791</v>
      </c>
      <c r="B31" s="23">
        <v>11.828220931570389</v>
      </c>
      <c r="C31" s="63">
        <v>5.6362994244033144</v>
      </c>
      <c r="D31" s="23">
        <v>12.43092112692079</v>
      </c>
      <c r="E31" s="63">
        <v>11.565837357775749</v>
      </c>
      <c r="F31" s="64">
        <v>21.341333460558086</v>
      </c>
      <c r="G31" s="63">
        <v>27.520880005752357</v>
      </c>
      <c r="H31" s="23">
        <v>13.772169011612512</v>
      </c>
      <c r="I31" s="63">
        <v>9.97215122566943</v>
      </c>
      <c r="M31" s="17" t="s">
        <v>43</v>
      </c>
      <c r="T31" s="17" t="s">
        <v>44</v>
      </c>
    </row>
    <row r="32" spans="1:20" x14ac:dyDescent="0.25">
      <c r="A32" s="58">
        <v>41883</v>
      </c>
      <c r="B32" s="23">
        <v>12.12259652810892</v>
      </c>
      <c r="C32" s="63">
        <v>1.1053231152901835</v>
      </c>
      <c r="D32" s="23">
        <v>11.252235945082067</v>
      </c>
      <c r="E32" s="63">
        <v>11.26667503824088</v>
      </c>
      <c r="F32" s="64">
        <v>20.008281773937142</v>
      </c>
      <c r="G32" s="63">
        <v>26.359239520584872</v>
      </c>
      <c r="H32" s="23">
        <v>11.346895364444865</v>
      </c>
      <c r="I32" s="63">
        <v>18.181276467890196</v>
      </c>
    </row>
    <row r="33" spans="1:9" x14ac:dyDescent="0.25">
      <c r="A33" s="58">
        <v>41974</v>
      </c>
      <c r="B33" s="65">
        <v>13.005246594211716</v>
      </c>
      <c r="C33" s="63">
        <v>44.638774939660124</v>
      </c>
      <c r="D33" s="65">
        <v>15.513781995489605</v>
      </c>
      <c r="E33" s="63">
        <v>31.233607797758939</v>
      </c>
      <c r="F33" s="67">
        <v>17.936039866260735</v>
      </c>
      <c r="G33" s="63">
        <v>15.373049860759219</v>
      </c>
      <c r="H33" s="65">
        <v>9.446399984853926</v>
      </c>
      <c r="I33" s="63">
        <v>6.0717152452987024</v>
      </c>
    </row>
    <row r="34" spans="1:9" x14ac:dyDescent="0.25">
      <c r="A34" s="58">
        <v>42064</v>
      </c>
      <c r="B34" s="23">
        <v>13.226508903143742</v>
      </c>
      <c r="C34" s="63">
        <v>5.743970345203266</v>
      </c>
      <c r="D34" s="23">
        <v>18.229188418377706</v>
      </c>
      <c r="E34" s="63">
        <v>26.328290183640888</v>
      </c>
      <c r="F34" s="64">
        <v>16.408591596900312</v>
      </c>
      <c r="G34" s="63">
        <v>7.0270426939648534</v>
      </c>
      <c r="H34" s="23">
        <v>19.429270220309558</v>
      </c>
      <c r="I34" s="63">
        <v>-0.23815885711275642</v>
      </c>
    </row>
    <row r="35" spans="1:9" x14ac:dyDescent="0.25">
      <c r="A35" s="58">
        <v>42156</v>
      </c>
      <c r="B35" s="23">
        <v>13.722222916255467</v>
      </c>
      <c r="C35" s="63">
        <v>-7.1496326128352772</v>
      </c>
      <c r="D35" s="23">
        <v>17.321748898040035</v>
      </c>
      <c r="E35" s="63">
        <v>7.9001231751041994</v>
      </c>
      <c r="F35" s="23">
        <v>14.914200100468289</v>
      </c>
      <c r="G35" s="63">
        <v>-5.6199355839129854</v>
      </c>
      <c r="H35" s="23">
        <v>17.760059414822681</v>
      </c>
      <c r="I35" s="63">
        <v>-6.0785403584994802</v>
      </c>
    </row>
    <row r="36" spans="1:9" x14ac:dyDescent="0.25">
      <c r="A36" s="58">
        <v>42248</v>
      </c>
      <c r="B36" s="23">
        <v>12.895712275156001</v>
      </c>
      <c r="C36" s="63">
        <v>11.764709492778938</v>
      </c>
      <c r="D36" s="23">
        <v>21.809723094637668</v>
      </c>
      <c r="E36" s="63">
        <v>23.951941011098622</v>
      </c>
      <c r="F36" s="23">
        <v>15.168597769156644</v>
      </c>
      <c r="G36" s="63">
        <v>-6.7125163338172156</v>
      </c>
      <c r="H36" s="23">
        <v>15.804879732190447</v>
      </c>
      <c r="I36" s="63">
        <v>20.671855344570986</v>
      </c>
    </row>
    <row r="37" spans="1:9" x14ac:dyDescent="0.25">
      <c r="A37" s="58">
        <v>42339</v>
      </c>
      <c r="B37" s="23">
        <v>11.822366406634544</v>
      </c>
      <c r="C37" s="63">
        <v>-4.6728254802521629</v>
      </c>
      <c r="D37" s="23">
        <v>17.704713761483369</v>
      </c>
      <c r="E37" s="63">
        <v>43.297234181871112</v>
      </c>
      <c r="F37" s="23">
        <v>15.494874032045679</v>
      </c>
      <c r="G37" s="63">
        <v>6.4953182061773251</v>
      </c>
      <c r="H37" s="23">
        <v>15.291389638555364</v>
      </c>
      <c r="I37" s="63">
        <v>-12.467661785051773</v>
      </c>
    </row>
    <row r="38" spans="1:9" x14ac:dyDescent="0.25">
      <c r="A38" s="58">
        <v>42430</v>
      </c>
      <c r="B38" s="23">
        <v>11.397820002000225</v>
      </c>
      <c r="C38" s="63">
        <v>-13.215377154477101</v>
      </c>
      <c r="D38" s="23">
        <v>13.387027595493306</v>
      </c>
      <c r="E38" s="63">
        <v>-24.958106894358451</v>
      </c>
      <c r="F38" s="23">
        <v>13.869902697622338</v>
      </c>
      <c r="G38" s="63">
        <v>6.1758899143441868</v>
      </c>
      <c r="H38" s="23">
        <v>4.0374262608223743</v>
      </c>
      <c r="I38" s="63">
        <v>-18.617978872549131</v>
      </c>
    </row>
    <row r="39" spans="1:9" x14ac:dyDescent="0.25">
      <c r="A39" s="58">
        <v>42522</v>
      </c>
      <c r="B39" s="23">
        <v>11.735090751367117</v>
      </c>
      <c r="C39" s="63">
        <v>-17.517089608582101</v>
      </c>
      <c r="D39" s="23">
        <v>10.902883650248828</v>
      </c>
      <c r="E39" s="63">
        <v>-13.225571434264669</v>
      </c>
      <c r="F39" s="23">
        <v>13.86146195545428</v>
      </c>
      <c r="G39" s="63">
        <v>11.095571136413383</v>
      </c>
      <c r="H39" s="23">
        <v>4.4468129493839825</v>
      </c>
      <c r="I39" s="63">
        <v>-5.8239580130822066</v>
      </c>
    </row>
    <row r="40" spans="1:9" x14ac:dyDescent="0.25">
      <c r="A40" s="58">
        <v>42614</v>
      </c>
      <c r="B40" s="23">
        <v>12.194477244057001</v>
      </c>
      <c r="C40" s="63">
        <v>-19.748852493241561</v>
      </c>
      <c r="D40" s="23">
        <v>6.2494121474863551</v>
      </c>
      <c r="E40" s="63">
        <v>-30.821415075877002</v>
      </c>
      <c r="F40" s="23">
        <v>12.863270374170742</v>
      </c>
      <c r="G40" s="63">
        <v>6.6585682831710669</v>
      </c>
      <c r="H40" s="23">
        <v>6.3062729129652553</v>
      </c>
      <c r="I40" s="63">
        <v>-0.53025147433576858</v>
      </c>
    </row>
    <row r="41" spans="1:9" x14ac:dyDescent="0.25">
      <c r="A41" s="58">
        <v>42705</v>
      </c>
      <c r="B41" s="23">
        <v>13.183805818327542</v>
      </c>
      <c r="C41" s="63">
        <v>-0.77537873105685917</v>
      </c>
      <c r="D41" s="23">
        <v>4.1124211767247232</v>
      </c>
      <c r="E41" s="63">
        <v>-8.1121805229023938</v>
      </c>
      <c r="F41" s="23">
        <v>12.239347639546171</v>
      </c>
      <c r="G41" s="63">
        <v>-26.046725802342714</v>
      </c>
      <c r="H41" s="23">
        <v>6.6647027798399483</v>
      </c>
      <c r="I41" s="63">
        <v>5.2317454672391106</v>
      </c>
    </row>
    <row r="42" spans="1:9" x14ac:dyDescent="0.25">
      <c r="A42" s="58">
        <v>42795</v>
      </c>
      <c r="B42" s="23">
        <v>13.667998604074839</v>
      </c>
      <c r="C42" s="63">
        <v>-30.55368257319056</v>
      </c>
      <c r="D42" s="23">
        <v>2.8688352242885795</v>
      </c>
      <c r="E42" s="63">
        <v>-31.332650891390916</v>
      </c>
      <c r="F42" s="23">
        <v>13.623680768969294</v>
      </c>
      <c r="G42" s="63">
        <v>-19.378504252011425</v>
      </c>
      <c r="H42" s="23">
        <v>8.1154892897335138</v>
      </c>
      <c r="I42" s="63">
        <v>-8.6001133454496864E-2</v>
      </c>
    </row>
    <row r="43" spans="1:9" x14ac:dyDescent="0.25">
      <c r="A43" s="58">
        <v>42887</v>
      </c>
      <c r="B43" s="23">
        <v>12.287578614609984</v>
      </c>
      <c r="C43" s="63">
        <v>-15.349906491735524</v>
      </c>
      <c r="D43" s="23">
        <v>3.8629721248258919</v>
      </c>
      <c r="E43" s="63">
        <v>-11.85607100308037</v>
      </c>
      <c r="F43" s="23">
        <v>12.542011877396209</v>
      </c>
      <c r="G43" s="63">
        <v>5.8579130970507629</v>
      </c>
      <c r="H43" s="23">
        <v>8.5802078183224282</v>
      </c>
      <c r="I43" s="63">
        <v>-17.001778621726547</v>
      </c>
    </row>
    <row r="44" spans="1:9" x14ac:dyDescent="0.25">
      <c r="A44" s="58">
        <v>42979</v>
      </c>
      <c r="B44" s="23">
        <v>11.193651405072579</v>
      </c>
      <c r="C44" s="63">
        <v>-21.33178602671433</v>
      </c>
      <c r="D44" s="23">
        <v>2.9314847167071667</v>
      </c>
      <c r="E44" s="63">
        <v>-31.327852736227886</v>
      </c>
      <c r="F44" s="23">
        <v>11.948598824568846</v>
      </c>
      <c r="G44" s="63">
        <v>5.9358986221884074</v>
      </c>
      <c r="H44" s="23">
        <v>8.1792771371388628</v>
      </c>
      <c r="I44" s="63">
        <v>-12.545352784190445</v>
      </c>
    </row>
    <row r="45" spans="1:9" x14ac:dyDescent="0.25">
      <c r="A45" s="58">
        <v>43070</v>
      </c>
      <c r="B45" s="23">
        <v>9.687591450899923</v>
      </c>
      <c r="C45" s="63">
        <v>-0.37968771939523643</v>
      </c>
      <c r="D45" s="23">
        <v>3.3246033166814959</v>
      </c>
      <c r="E45" s="63">
        <v>-17.884596410612534</v>
      </c>
      <c r="F45" s="23">
        <v>11.728199929720319</v>
      </c>
      <c r="G45" s="63">
        <v>-8.5299171925858275</v>
      </c>
      <c r="H45" s="23">
        <v>7.7394804819790552</v>
      </c>
      <c r="I45" s="63">
        <v>-19.170789010457405</v>
      </c>
    </row>
    <row r="46" spans="1:9" x14ac:dyDescent="0.25">
      <c r="A46" s="58">
        <v>43160</v>
      </c>
      <c r="B46" s="23">
        <v>8.6320193275332571</v>
      </c>
      <c r="C46" s="63">
        <v>-6.1931229340236884</v>
      </c>
      <c r="D46" s="23">
        <v>3.5556985990585321</v>
      </c>
      <c r="E46" s="63">
        <v>-23.502840197456898</v>
      </c>
      <c r="F46" s="23">
        <v>11.270318466858708</v>
      </c>
      <c r="G46" s="63">
        <v>5.9984570959990293</v>
      </c>
      <c r="H46" s="23">
        <v>6.7102655662302224</v>
      </c>
      <c r="I46" s="63">
        <v>-7.529036140176383</v>
      </c>
    </row>
    <row r="47" spans="1:9" x14ac:dyDescent="0.25">
      <c r="A47" s="58">
        <v>43252</v>
      </c>
      <c r="B47" s="23">
        <v>8.2935636265966792</v>
      </c>
      <c r="C47" s="63">
        <v>7.03600728430761</v>
      </c>
      <c r="D47" s="23">
        <v>1.8047776200769583</v>
      </c>
      <c r="E47" s="63">
        <v>-2.0346853476509685</v>
      </c>
      <c r="F47" s="23">
        <v>11.583066251675467</v>
      </c>
      <c r="G47" s="63">
        <v>9.2091665419314683</v>
      </c>
      <c r="H47" s="23">
        <v>5.4241115866097589</v>
      </c>
      <c r="I47" s="63">
        <v>-36.541297300876998</v>
      </c>
    </row>
    <row r="48" spans="1:9" x14ac:dyDescent="0.25">
      <c r="A48" s="58">
        <v>43344</v>
      </c>
      <c r="B48" s="23">
        <v>8.3955697691477482</v>
      </c>
      <c r="C48" s="63">
        <v>24.275728858175231</v>
      </c>
      <c r="D48" s="23">
        <v>1.0367967921428356</v>
      </c>
      <c r="E48" s="63">
        <v>-0.69310991976993985</v>
      </c>
      <c r="F48" s="23">
        <v>11.579527772516606</v>
      </c>
      <c r="G48" s="63">
        <v>-14.845851217162764</v>
      </c>
      <c r="H48" s="23">
        <v>3.4251005179128491</v>
      </c>
      <c r="I48" s="63">
        <v>22.072121606111814</v>
      </c>
    </row>
    <row r="49" spans="1:20" x14ac:dyDescent="0.25">
      <c r="A49" s="58">
        <v>43435</v>
      </c>
      <c r="B49" s="23">
        <v>9.2138961959512766</v>
      </c>
      <c r="C49" s="63">
        <v>23.963165267824436</v>
      </c>
      <c r="D49" s="23">
        <v>3.2213865733192737</v>
      </c>
      <c r="E49" s="63">
        <v>21.343620169433951</v>
      </c>
      <c r="F49" s="23">
        <v>11.010956863875808</v>
      </c>
      <c r="G49" s="63">
        <v>0.38972447961707002</v>
      </c>
      <c r="H49" s="23">
        <v>3.5324710686337468</v>
      </c>
      <c r="I49" s="63">
        <v>12.147214451667701</v>
      </c>
    </row>
    <row r="50" spans="1:20" x14ac:dyDescent="0.25">
      <c r="A50" s="58">
        <v>43525</v>
      </c>
      <c r="B50" s="23">
        <v>10.496330693729238</v>
      </c>
      <c r="C50" s="63">
        <v>-4.0267225639364215</v>
      </c>
      <c r="D50" s="23">
        <v>3.171671763235584</v>
      </c>
      <c r="E50" s="63">
        <v>10.667138196058158</v>
      </c>
      <c r="F50" s="23">
        <v>10.611641712864884</v>
      </c>
      <c r="G50" s="63">
        <v>-18.491389965742062</v>
      </c>
      <c r="H50" s="23">
        <v>3.658391055032717</v>
      </c>
      <c r="I50" s="63">
        <v>13.284064171291204</v>
      </c>
      <c r="O50" s="17" t="s">
        <v>37</v>
      </c>
      <c r="T50" s="17" t="s">
        <v>36</v>
      </c>
    </row>
    <row r="51" spans="1:20" x14ac:dyDescent="0.25">
      <c r="A51" s="58">
        <v>43617</v>
      </c>
      <c r="B51" s="23">
        <v>11.8430628965086</v>
      </c>
      <c r="C51" s="63">
        <v>23.516316737439325</v>
      </c>
      <c r="D51" s="23">
        <v>3.8656645892880501</v>
      </c>
      <c r="E51" s="63">
        <v>35.418619490178791</v>
      </c>
      <c r="F51" s="23">
        <v>10.029241186275728</v>
      </c>
      <c r="G51" s="63">
        <v>13.137938700473795</v>
      </c>
      <c r="H51" s="23">
        <v>2.8716807554750998</v>
      </c>
      <c r="I51" s="63">
        <v>-11.559800724278151</v>
      </c>
      <c r="K51" s="23"/>
    </row>
    <row r="52" spans="1:20" ht="18.75" customHeight="1" x14ac:dyDescent="0.25">
      <c r="A52" s="58">
        <v>43709</v>
      </c>
      <c r="B52" s="23">
        <v>14.2618935841097</v>
      </c>
      <c r="C52" s="63">
        <v>49.509393378451342</v>
      </c>
      <c r="D52" s="23">
        <v>5.9512500019308003</v>
      </c>
      <c r="E52" s="63">
        <v>44.415407693542647</v>
      </c>
      <c r="F52" s="23">
        <v>10.2992705589719</v>
      </c>
      <c r="G52" s="63">
        <v>21.112939820166325</v>
      </c>
      <c r="H52" s="23">
        <v>4.0333042291377499</v>
      </c>
      <c r="I52" s="63">
        <v>6.9121919216353742</v>
      </c>
      <c r="K52" s="23"/>
      <c r="S52" s="68"/>
    </row>
    <row r="53" spans="1:20" x14ac:dyDescent="0.25">
      <c r="A53" s="58">
        <v>43800</v>
      </c>
      <c r="B53" s="23">
        <v>15.740121888861847</v>
      </c>
      <c r="C53" s="63">
        <v>49.505825131927153</v>
      </c>
      <c r="D53" s="23">
        <v>2.7611292594442727</v>
      </c>
      <c r="E53" s="63">
        <v>-13.743765894798127</v>
      </c>
      <c r="F53" s="23">
        <v>10.022523251554528</v>
      </c>
      <c r="G53" s="63">
        <v>8.3840316942582991</v>
      </c>
      <c r="H53" s="23">
        <v>5.4353977880694071</v>
      </c>
      <c r="I53" s="63">
        <v>8.4114886209503137</v>
      </c>
      <c r="K53" s="23"/>
      <c r="S53" s="68"/>
    </row>
    <row r="54" spans="1:20" x14ac:dyDescent="0.25">
      <c r="A54" s="58">
        <v>43891</v>
      </c>
      <c r="B54" s="23">
        <v>15.886488323182157</v>
      </c>
      <c r="C54" s="63">
        <v>-7.5763579194124242</v>
      </c>
      <c r="D54" s="23">
        <v>10.389324809907286</v>
      </c>
      <c r="E54" s="63">
        <v>31.740393146366447</v>
      </c>
      <c r="F54" s="23">
        <v>9.6124418620297405</v>
      </c>
      <c r="G54" s="63">
        <v>-19.831848874125463</v>
      </c>
      <c r="H54" s="23">
        <v>4.5064063297527657</v>
      </c>
      <c r="I54" s="63">
        <v>30.921221553157935</v>
      </c>
      <c r="S54" s="68"/>
    </row>
    <row r="55" spans="1:20" x14ac:dyDescent="0.25">
      <c r="A55" s="58">
        <v>43983</v>
      </c>
      <c r="C55" s="63">
        <v>-41.630175251046694</v>
      </c>
      <c r="E55" s="63">
        <v>5.5979511433265374</v>
      </c>
      <c r="G55" s="63">
        <v>-29.77273866619441</v>
      </c>
      <c r="I55" s="63">
        <v>-28.781864582362854</v>
      </c>
      <c r="S55" s="68"/>
    </row>
    <row r="56" spans="1:20" x14ac:dyDescent="0.25">
      <c r="D56" s="23"/>
      <c r="F56" s="23"/>
      <c r="S56" s="68"/>
    </row>
    <row r="57" spans="1:20" x14ac:dyDescent="0.25">
      <c r="D57" s="23"/>
      <c r="F57" s="23"/>
      <c r="S57" s="68"/>
    </row>
    <row r="58" spans="1:20" x14ac:dyDescent="0.25">
      <c r="F58" s="23"/>
      <c r="S58" s="68"/>
    </row>
    <row r="59" spans="1:20" x14ac:dyDescent="0.25">
      <c r="S59" s="68"/>
    </row>
    <row r="60" spans="1:20" x14ac:dyDescent="0.25">
      <c r="S60" s="68"/>
    </row>
    <row r="61" spans="1:20" x14ac:dyDescent="0.25">
      <c r="S61" s="68"/>
    </row>
    <row r="62" spans="1:20" x14ac:dyDescent="0.25">
      <c r="S62" s="68"/>
    </row>
    <row r="63" spans="1:20" x14ac:dyDescent="0.25">
      <c r="S63" s="68"/>
    </row>
    <row r="64" spans="1:20" x14ac:dyDescent="0.25">
      <c r="S64" s="68"/>
    </row>
    <row r="65" spans="19:19" x14ac:dyDescent="0.25">
      <c r="S65" s="68"/>
    </row>
    <row r="66" spans="19:19" x14ac:dyDescent="0.25">
      <c r="S66" s="68"/>
    </row>
    <row r="67" spans="19:19" x14ac:dyDescent="0.25">
      <c r="S67" s="68"/>
    </row>
    <row r="68" spans="19:19" x14ac:dyDescent="0.25">
      <c r="S68" s="68"/>
    </row>
    <row r="69" spans="19:19" x14ac:dyDescent="0.25">
      <c r="S69" s="68"/>
    </row>
    <row r="70" spans="19:19" x14ac:dyDescent="0.25">
      <c r="S70" s="68"/>
    </row>
    <row r="71" spans="19:19" x14ac:dyDescent="0.25">
      <c r="S71" s="68"/>
    </row>
    <row r="72" spans="19:19" x14ac:dyDescent="0.25">
      <c r="S72" s="68"/>
    </row>
    <row r="73" spans="19:19" x14ac:dyDescent="0.25">
      <c r="S73" s="68"/>
    </row>
    <row r="74" spans="19:19" x14ac:dyDescent="0.25">
      <c r="S74" s="68"/>
    </row>
    <row r="75" spans="19:19" x14ac:dyDescent="0.25">
      <c r="S75" s="68"/>
    </row>
    <row r="76" spans="19:19" x14ac:dyDescent="0.25">
      <c r="S76" s="68"/>
    </row>
    <row r="77" spans="19:19" x14ac:dyDescent="0.25">
      <c r="S77" s="68"/>
    </row>
    <row r="78" spans="19:19" x14ac:dyDescent="0.25">
      <c r="S78" s="68"/>
    </row>
    <row r="79" spans="19:19" x14ac:dyDescent="0.25">
      <c r="S79" s="68"/>
    </row>
    <row r="80" spans="19:19" x14ac:dyDescent="0.25">
      <c r="S80" s="68"/>
    </row>
    <row r="81" spans="1:19" x14ac:dyDescent="0.25">
      <c r="S81" s="68"/>
    </row>
    <row r="82" spans="1:19" x14ac:dyDescent="0.25">
      <c r="S82" s="68"/>
    </row>
    <row r="83" spans="1:19" x14ac:dyDescent="0.25">
      <c r="S83" s="68"/>
    </row>
    <row r="84" spans="1:19" x14ac:dyDescent="0.25">
      <c r="S84" s="68"/>
    </row>
    <row r="85" spans="1:19" x14ac:dyDescent="0.25">
      <c r="S85" s="68"/>
    </row>
    <row r="86" spans="1:19" x14ac:dyDescent="0.25">
      <c r="S86" s="68"/>
    </row>
    <row r="87" spans="1:19" x14ac:dyDescent="0.25">
      <c r="S87" s="68"/>
    </row>
    <row r="88" spans="1:19" x14ac:dyDescent="0.25">
      <c r="S88" s="68"/>
    </row>
    <row r="89" spans="1:19" x14ac:dyDescent="0.25">
      <c r="S89" s="68"/>
    </row>
    <row r="90" spans="1:19" x14ac:dyDescent="0.25">
      <c r="S90" s="68"/>
    </row>
    <row r="91" spans="1:19" x14ac:dyDescent="0.25">
      <c r="S91" s="68"/>
    </row>
    <row r="92" spans="1:19" x14ac:dyDescent="0.25">
      <c r="S92" s="68"/>
    </row>
    <row r="93" spans="1:19" x14ac:dyDescent="0.25">
      <c r="A93" s="54"/>
      <c r="S93" s="68"/>
    </row>
    <row r="94" spans="1:19" x14ac:dyDescent="0.25">
      <c r="S94" s="68"/>
    </row>
    <row r="95" spans="1:19" x14ac:dyDescent="0.25">
      <c r="S95" s="68"/>
    </row>
    <row r="96" spans="1:19" x14ac:dyDescent="0.25">
      <c r="A96" s="59"/>
      <c r="B96" s="59"/>
      <c r="C96" s="59"/>
      <c r="S96" s="68"/>
    </row>
    <row r="97" spans="19:19" x14ac:dyDescent="0.25">
      <c r="S97" s="68"/>
    </row>
    <row r="98" spans="19:19" x14ac:dyDescent="0.25">
      <c r="S98" s="68"/>
    </row>
  </sheetData>
  <mergeCells count="4">
    <mergeCell ref="B8:C8"/>
    <mergeCell ref="D8:E8"/>
    <mergeCell ref="F8:G8"/>
    <mergeCell ref="H8:I8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"/>
  <sheetViews>
    <sheetView zoomScale="80" zoomScaleNormal="80" zoomScaleSheetLayoutView="80" workbookViewId="0">
      <selection activeCell="K44" sqref="K44"/>
    </sheetView>
  </sheetViews>
  <sheetFormatPr baseColWidth="10" defaultRowHeight="15" x14ac:dyDescent="0.25"/>
  <cols>
    <col min="1" max="5" width="19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6" width="20.140625" style="15" customWidth="1"/>
    <col min="17" max="17" width="7.5703125" style="15" customWidth="1"/>
    <col min="18" max="19" width="20.140625" style="15" customWidth="1"/>
    <col min="20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29" t="s">
        <v>126</v>
      </c>
    </row>
    <row r="2" spans="1:28" x14ac:dyDescent="0.25">
      <c r="A2" s="19"/>
      <c r="B2" s="19" t="s">
        <v>146</v>
      </c>
      <c r="C2" s="304"/>
      <c r="D2" s="304"/>
      <c r="E2" s="304"/>
      <c r="F2" s="304"/>
      <c r="G2" s="304"/>
    </row>
    <row r="3" spans="1:28" x14ac:dyDescent="0.25">
      <c r="A3" s="129" t="s">
        <v>0</v>
      </c>
      <c r="B3" s="303" t="s">
        <v>273</v>
      </c>
      <c r="C3" s="18" t="s">
        <v>274</v>
      </c>
    </row>
    <row r="4" spans="1:28" x14ac:dyDescent="0.25">
      <c r="AA4" s="320"/>
      <c r="AB4" s="320"/>
    </row>
    <row r="5" spans="1:28" x14ac:dyDescent="0.25">
      <c r="A5" s="302" t="s">
        <v>85</v>
      </c>
      <c r="C5" s="302"/>
      <c r="D5" s="302"/>
      <c r="E5" s="302"/>
      <c r="F5" s="302"/>
      <c r="G5" s="302"/>
      <c r="AA5" s="298"/>
      <c r="AB5" s="298"/>
    </row>
    <row r="6" spans="1:28" x14ac:dyDescent="0.25">
      <c r="B6" s="15" t="s">
        <v>86</v>
      </c>
      <c r="E6" s="15" t="s">
        <v>87</v>
      </c>
      <c r="Z6" s="195"/>
      <c r="AA6" s="70"/>
      <c r="AB6" s="71"/>
    </row>
    <row r="7" spans="1:28" x14ac:dyDescent="0.25">
      <c r="A7" s="15" t="s">
        <v>79</v>
      </c>
      <c r="B7" s="301" t="s">
        <v>88</v>
      </c>
      <c r="C7" s="301" t="s">
        <v>89</v>
      </c>
      <c r="D7" s="301" t="s">
        <v>90</v>
      </c>
      <c r="E7" s="301" t="s">
        <v>88</v>
      </c>
      <c r="F7" s="301" t="s">
        <v>89</v>
      </c>
      <c r="G7" s="301" t="s">
        <v>90</v>
      </c>
      <c r="Z7" s="195"/>
      <c r="AA7" s="70"/>
      <c r="AB7" s="71"/>
    </row>
    <row r="8" spans="1:28" x14ac:dyDescent="0.25">
      <c r="A8" s="129">
        <v>39539</v>
      </c>
      <c r="B8" s="138">
        <v>0.42857139999999999</v>
      </c>
      <c r="C8" s="138">
        <v>0.57142859999999995</v>
      </c>
      <c r="D8" s="138">
        <v>0</v>
      </c>
      <c r="H8" s="199">
        <f t="shared" ref="H8:H54" si="0">+SUM(B8:D8)</f>
        <v>1</v>
      </c>
      <c r="J8" s="15" t="s">
        <v>27</v>
      </c>
      <c r="L8" s="135"/>
      <c r="M8" s="139"/>
      <c r="N8" s="139"/>
      <c r="O8" s="139"/>
      <c r="P8" s="139"/>
      <c r="Q8" s="139"/>
      <c r="Z8" s="195"/>
      <c r="AA8" s="70"/>
      <c r="AB8" s="71"/>
    </row>
    <row r="9" spans="1:28" x14ac:dyDescent="0.25">
      <c r="A9" s="129">
        <v>39630</v>
      </c>
      <c r="B9" s="138">
        <v>0.6</v>
      </c>
      <c r="C9" s="138">
        <v>0.4</v>
      </c>
      <c r="D9" s="138">
        <v>0</v>
      </c>
      <c r="E9" s="138">
        <v>0.28571429999999998</v>
      </c>
      <c r="F9" s="138">
        <v>0.71428570000000002</v>
      </c>
      <c r="G9" s="138">
        <v>0</v>
      </c>
      <c r="H9" s="199">
        <f t="shared" si="0"/>
        <v>1</v>
      </c>
      <c r="J9" s="15" t="s">
        <v>91</v>
      </c>
      <c r="L9" s="135"/>
      <c r="M9" s="139"/>
      <c r="N9" s="139"/>
      <c r="O9" s="139"/>
      <c r="P9" s="139"/>
      <c r="Q9" s="139"/>
      <c r="Z9" s="195"/>
      <c r="AA9" s="70"/>
      <c r="AB9" s="71"/>
    </row>
    <row r="10" spans="1:28" x14ac:dyDescent="0.25">
      <c r="A10" s="129">
        <v>39722</v>
      </c>
      <c r="B10" s="138">
        <v>0.41176469999999998</v>
      </c>
      <c r="C10" s="138">
        <v>0.58823530000000002</v>
      </c>
      <c r="D10" s="138">
        <v>0</v>
      </c>
      <c r="E10" s="138">
        <v>0.53333339999999996</v>
      </c>
      <c r="F10" s="138">
        <v>0.46666669999999999</v>
      </c>
      <c r="G10" s="138">
        <v>0</v>
      </c>
      <c r="H10" s="199">
        <f t="shared" si="0"/>
        <v>1</v>
      </c>
      <c r="L10" s="135"/>
      <c r="M10" s="138"/>
      <c r="N10" s="138"/>
      <c r="O10" s="138"/>
      <c r="P10" s="139"/>
      <c r="Q10" s="139"/>
      <c r="Z10" s="195"/>
      <c r="AA10" s="70"/>
      <c r="AB10" s="71"/>
    </row>
    <row r="11" spans="1:28" x14ac:dyDescent="0.25">
      <c r="A11" s="129">
        <v>39783</v>
      </c>
      <c r="B11" s="138">
        <v>0.71400000000000008</v>
      </c>
      <c r="C11" s="138">
        <v>0.28600000000000003</v>
      </c>
      <c r="D11" s="138">
        <v>0</v>
      </c>
      <c r="E11" s="138">
        <v>0.70588240000000002</v>
      </c>
      <c r="F11" s="138">
        <v>0.29411769999999998</v>
      </c>
      <c r="G11" s="138">
        <v>0</v>
      </c>
      <c r="H11" s="199">
        <f t="shared" si="0"/>
        <v>1</v>
      </c>
      <c r="J11" s="18" t="s">
        <v>92</v>
      </c>
      <c r="L11" s="135"/>
      <c r="M11" s="138"/>
      <c r="N11" s="138"/>
      <c r="O11" s="138"/>
      <c r="P11" s="138"/>
      <c r="Q11" s="138"/>
      <c r="Z11" s="195"/>
      <c r="AA11" s="70"/>
      <c r="AB11" s="71"/>
    </row>
    <row r="12" spans="1:28" x14ac:dyDescent="0.25">
      <c r="A12" s="129">
        <v>39873</v>
      </c>
      <c r="B12" s="138">
        <v>0.5</v>
      </c>
      <c r="C12" s="138">
        <v>0.5</v>
      </c>
      <c r="D12" s="138">
        <v>0</v>
      </c>
      <c r="E12" s="138">
        <v>0.71400000000000008</v>
      </c>
      <c r="F12" s="138">
        <v>0.28600000000000003</v>
      </c>
      <c r="G12" s="138">
        <v>0</v>
      </c>
      <c r="H12" s="199">
        <f t="shared" si="0"/>
        <v>1</v>
      </c>
      <c r="L12" s="135"/>
      <c r="M12" s="138"/>
      <c r="N12" s="138"/>
      <c r="O12" s="138"/>
      <c r="P12" s="138"/>
      <c r="Q12" s="138"/>
      <c r="Z12" s="195"/>
      <c r="AA12" s="70"/>
      <c r="AB12" s="71"/>
    </row>
    <row r="13" spans="1:28" x14ac:dyDescent="0.25">
      <c r="A13" s="129">
        <v>39965</v>
      </c>
      <c r="B13" s="138">
        <v>0.52600000000000002</v>
      </c>
      <c r="C13" s="138">
        <v>0.47399999999999998</v>
      </c>
      <c r="D13" s="138">
        <v>0</v>
      </c>
      <c r="E13" s="138">
        <v>0.5</v>
      </c>
      <c r="F13" s="138">
        <v>0.5</v>
      </c>
      <c r="G13" s="138">
        <v>0</v>
      </c>
      <c r="H13" s="199">
        <f t="shared" si="0"/>
        <v>1</v>
      </c>
      <c r="L13" s="135"/>
      <c r="M13" s="138"/>
      <c r="N13" s="138"/>
      <c r="O13" s="138"/>
      <c r="P13" s="138"/>
      <c r="Q13" s="138"/>
      <c r="Z13" s="195"/>
      <c r="AA13" s="70"/>
      <c r="AB13" s="71"/>
    </row>
    <row r="14" spans="1:28" x14ac:dyDescent="0.25">
      <c r="A14" s="129">
        <v>40057</v>
      </c>
      <c r="B14" s="138">
        <v>0.27800000000000002</v>
      </c>
      <c r="C14" s="138">
        <v>0.72199999999999998</v>
      </c>
      <c r="D14" s="138">
        <v>0</v>
      </c>
      <c r="E14" s="138">
        <v>0.21100000000000002</v>
      </c>
      <c r="F14" s="138">
        <v>0.78900000000000003</v>
      </c>
      <c r="G14" s="138">
        <v>0</v>
      </c>
      <c r="H14" s="199">
        <f t="shared" si="0"/>
        <v>1</v>
      </c>
      <c r="L14" s="129"/>
      <c r="M14" s="137"/>
      <c r="N14" s="137"/>
      <c r="O14" s="137"/>
      <c r="P14" s="138"/>
      <c r="Q14" s="138"/>
      <c r="Z14" s="195"/>
      <c r="AA14" s="70"/>
      <c r="AB14" s="71"/>
    </row>
    <row r="15" spans="1:28" x14ac:dyDescent="0.25">
      <c r="A15" s="129">
        <v>40148</v>
      </c>
      <c r="B15" s="138">
        <v>0.41200000000000003</v>
      </c>
      <c r="C15" s="138">
        <v>0.52900000000000003</v>
      </c>
      <c r="D15" s="138">
        <v>5.9000000000000004E-2</v>
      </c>
      <c r="E15" s="138">
        <v>0.16699999999999998</v>
      </c>
      <c r="F15" s="138">
        <v>0.77800000000000002</v>
      </c>
      <c r="G15" s="138">
        <v>5.5999999999999994E-2</v>
      </c>
      <c r="H15" s="199">
        <f t="shared" si="0"/>
        <v>1</v>
      </c>
      <c r="L15" s="129"/>
      <c r="M15" s="137"/>
      <c r="N15" s="137"/>
      <c r="O15" s="137"/>
      <c r="P15" s="137"/>
      <c r="Q15" s="137"/>
      <c r="Z15" s="195"/>
      <c r="AA15" s="70"/>
      <c r="AB15" s="71"/>
    </row>
    <row r="16" spans="1:28" x14ac:dyDescent="0.25">
      <c r="A16" s="129">
        <v>40238</v>
      </c>
      <c r="B16" s="138">
        <v>0.222</v>
      </c>
      <c r="C16" s="138">
        <v>0.77800000000000002</v>
      </c>
      <c r="D16" s="138">
        <v>0</v>
      </c>
      <c r="E16" s="138">
        <v>0.23499999999999999</v>
      </c>
      <c r="F16" s="138">
        <v>0.70599999999999996</v>
      </c>
      <c r="G16" s="138">
        <v>5.9000000000000004E-2</v>
      </c>
      <c r="H16" s="199">
        <f t="shared" si="0"/>
        <v>1</v>
      </c>
      <c r="L16" s="129"/>
      <c r="M16" s="137"/>
      <c r="N16" s="137"/>
      <c r="O16" s="137"/>
      <c r="P16" s="137"/>
      <c r="Q16" s="137"/>
      <c r="Z16" s="195"/>
      <c r="AA16" s="70"/>
      <c r="AB16" s="71"/>
    </row>
    <row r="17" spans="1:28" x14ac:dyDescent="0.25">
      <c r="A17" s="129">
        <v>40330</v>
      </c>
      <c r="B17" s="299">
        <v>0.16699999999999998</v>
      </c>
      <c r="C17" s="299">
        <v>0.77700000000000002</v>
      </c>
      <c r="D17" s="299">
        <v>5.5999999999999994E-2</v>
      </c>
      <c r="E17" s="299">
        <v>5.5999999999999994E-2</v>
      </c>
      <c r="F17" s="299">
        <v>0.88900000000000001</v>
      </c>
      <c r="G17" s="299">
        <v>5.5999999999999994E-2</v>
      </c>
      <c r="H17" s="199">
        <f t="shared" si="0"/>
        <v>1</v>
      </c>
      <c r="L17" s="129"/>
      <c r="M17" s="136"/>
      <c r="N17" s="136"/>
      <c r="O17" s="136"/>
      <c r="P17" s="136"/>
      <c r="Q17" s="136"/>
      <c r="Z17" s="195"/>
      <c r="AB17" s="71"/>
    </row>
    <row r="18" spans="1:28" x14ac:dyDescent="0.25">
      <c r="A18" s="129">
        <v>40422</v>
      </c>
      <c r="B18" s="299">
        <v>5.2631578947368418E-2</v>
      </c>
      <c r="C18" s="299">
        <v>0.89473684210526316</v>
      </c>
      <c r="D18" s="299">
        <v>5.2631578947368418E-2</v>
      </c>
      <c r="E18" s="299">
        <v>0</v>
      </c>
      <c r="F18" s="299">
        <v>0.88900000000000001</v>
      </c>
      <c r="G18" s="299">
        <v>0.111</v>
      </c>
      <c r="H18" s="199">
        <f t="shared" si="0"/>
        <v>1</v>
      </c>
      <c r="L18" s="135"/>
      <c r="M18" s="134"/>
      <c r="N18" s="134"/>
      <c r="O18" s="134"/>
      <c r="P18" s="134"/>
      <c r="Q18" s="134"/>
      <c r="Z18" s="195"/>
      <c r="AB18" s="71"/>
    </row>
    <row r="19" spans="1:28" x14ac:dyDescent="0.25">
      <c r="A19" s="129">
        <v>40513</v>
      </c>
      <c r="B19" s="299">
        <v>0</v>
      </c>
      <c r="C19" s="299">
        <v>0.88235294117647056</v>
      </c>
      <c r="D19" s="299">
        <v>0.11764705882352941</v>
      </c>
      <c r="E19" s="299">
        <v>0.10526315789473684</v>
      </c>
      <c r="F19" s="299">
        <v>0.78947368421052633</v>
      </c>
      <c r="G19" s="299">
        <v>0.10526315789473684</v>
      </c>
      <c r="H19" s="199">
        <f t="shared" si="0"/>
        <v>1</v>
      </c>
      <c r="L19" s="124"/>
      <c r="Q19" s="173"/>
    </row>
    <row r="20" spans="1:28" x14ac:dyDescent="0.25">
      <c r="A20" s="129">
        <v>40603</v>
      </c>
      <c r="B20" s="299">
        <v>0.10526315789473684</v>
      </c>
      <c r="C20" s="299">
        <v>0.73684210526315785</v>
      </c>
      <c r="D20" s="299">
        <v>0.15789473684210525</v>
      </c>
      <c r="E20" s="299">
        <v>0.17647058823529413</v>
      </c>
      <c r="F20" s="299">
        <v>0.70588235294117652</v>
      </c>
      <c r="G20" s="299">
        <v>0.11764705882352941</v>
      </c>
      <c r="H20" s="199">
        <f t="shared" si="0"/>
        <v>1</v>
      </c>
      <c r="L20" s="124"/>
    </row>
    <row r="21" spans="1:28" x14ac:dyDescent="0.25">
      <c r="A21" s="129">
        <v>40695</v>
      </c>
      <c r="B21" s="299">
        <v>0.22222222222222221</v>
      </c>
      <c r="C21" s="299">
        <v>0.66666666666666663</v>
      </c>
      <c r="D21" s="299">
        <v>0.1111111111111111</v>
      </c>
      <c r="E21" s="299">
        <v>0.10526315789473684</v>
      </c>
      <c r="F21" s="299">
        <v>0.73684210526315785</v>
      </c>
      <c r="G21" s="299">
        <v>0.15789473684210525</v>
      </c>
      <c r="H21" s="199">
        <f t="shared" si="0"/>
        <v>1</v>
      </c>
      <c r="L21" s="175"/>
      <c r="M21" s="295"/>
      <c r="N21" s="295"/>
      <c r="O21" s="295"/>
      <c r="P21" s="176"/>
      <c r="Q21" s="176"/>
      <c r="AA21" s="320"/>
      <c r="AB21" s="320"/>
    </row>
    <row r="22" spans="1:28" x14ac:dyDescent="0.25">
      <c r="A22" s="129">
        <v>40787</v>
      </c>
      <c r="B22" s="299">
        <v>0.14285714285714285</v>
      </c>
      <c r="C22" s="299">
        <v>0.76190476190476186</v>
      </c>
      <c r="D22" s="299">
        <v>9.5238095238095233E-2</v>
      </c>
      <c r="E22" s="299">
        <v>0.22222222222222221</v>
      </c>
      <c r="F22" s="299">
        <v>0.72222222222222221</v>
      </c>
      <c r="G22" s="299">
        <v>5.5555555555555552E-2</v>
      </c>
      <c r="H22" s="199">
        <f t="shared" si="0"/>
        <v>0.99999999999999989</v>
      </c>
      <c r="L22" s="175"/>
      <c r="M22" s="178"/>
      <c r="N22" s="178"/>
      <c r="O22" s="178"/>
      <c r="P22" s="178"/>
      <c r="Q22" s="178"/>
      <c r="AA22" s="298"/>
      <c r="AB22" s="298"/>
    </row>
    <row r="23" spans="1:28" x14ac:dyDescent="0.25">
      <c r="A23" s="129">
        <v>40878</v>
      </c>
      <c r="B23" s="299">
        <v>0.19047619047619047</v>
      </c>
      <c r="C23" s="299">
        <v>0.76190476190476186</v>
      </c>
      <c r="D23" s="299">
        <v>4.7619047619047616E-2</v>
      </c>
      <c r="E23" s="299">
        <v>0.2857142857142857</v>
      </c>
      <c r="F23" s="299">
        <v>0.5714285714285714</v>
      </c>
      <c r="G23" s="299">
        <v>0.14285714285714285</v>
      </c>
      <c r="H23" s="199">
        <f t="shared" si="0"/>
        <v>1</v>
      </c>
      <c r="L23" s="180"/>
      <c r="M23" s="181"/>
      <c r="N23" s="181"/>
      <c r="O23" s="181"/>
      <c r="Q23" s="182"/>
      <c r="AA23" s="298"/>
      <c r="AB23" s="298"/>
    </row>
    <row r="24" spans="1:28" x14ac:dyDescent="0.25">
      <c r="A24" s="129">
        <v>40969</v>
      </c>
      <c r="B24" s="299">
        <v>0.28599999999999998</v>
      </c>
      <c r="C24" s="299">
        <v>0.66600000000000004</v>
      </c>
      <c r="D24" s="299">
        <v>4.8000000000000001E-2</v>
      </c>
      <c r="E24" s="299">
        <v>0.2857142857142857</v>
      </c>
      <c r="F24" s="299">
        <v>0.7142857142857143</v>
      </c>
      <c r="G24" s="299">
        <v>0</v>
      </c>
      <c r="H24" s="199">
        <f t="shared" si="0"/>
        <v>1</v>
      </c>
      <c r="L24" s="180"/>
      <c r="M24" s="181"/>
      <c r="N24" s="181"/>
      <c r="O24" s="181"/>
      <c r="P24" s="181"/>
      <c r="Q24" s="181"/>
      <c r="Z24" s="195"/>
      <c r="AA24" s="70"/>
      <c r="AB24" s="71"/>
    </row>
    <row r="25" spans="1:28" x14ac:dyDescent="0.25">
      <c r="A25" s="129">
        <v>41061</v>
      </c>
      <c r="B25" s="299">
        <v>0.26300000000000001</v>
      </c>
      <c r="C25" s="299">
        <v>0.73699999999999999</v>
      </c>
      <c r="D25" s="299">
        <v>0</v>
      </c>
      <c r="E25" s="299">
        <v>0.47399999999999998</v>
      </c>
      <c r="F25" s="299">
        <v>0.52600000000000002</v>
      </c>
      <c r="G25" s="299">
        <v>0</v>
      </c>
      <c r="H25" s="199">
        <f t="shared" si="0"/>
        <v>1</v>
      </c>
      <c r="L25" s="180"/>
      <c r="M25" s="181"/>
      <c r="N25" s="181"/>
      <c r="O25" s="181"/>
      <c r="P25" s="181"/>
      <c r="Q25" s="181"/>
      <c r="Z25" s="195"/>
      <c r="AA25" s="70"/>
      <c r="AB25" s="71"/>
    </row>
    <row r="26" spans="1:28" x14ac:dyDescent="0.25">
      <c r="A26" s="129">
        <v>41153</v>
      </c>
      <c r="B26" s="299">
        <v>0.28599999999999998</v>
      </c>
      <c r="C26" s="299">
        <v>0.61899999999999999</v>
      </c>
      <c r="D26" s="299">
        <v>9.5000000000000001E-2</v>
      </c>
      <c r="E26" s="299">
        <v>0.33300000000000002</v>
      </c>
      <c r="F26" s="299">
        <v>0.57099999999999995</v>
      </c>
      <c r="G26" s="299">
        <v>9.5000000000000001E-2</v>
      </c>
      <c r="H26" s="199">
        <f t="shared" si="0"/>
        <v>1</v>
      </c>
      <c r="L26" s="180"/>
      <c r="M26" s="181"/>
      <c r="N26" s="181"/>
      <c r="O26" s="181"/>
      <c r="P26" s="181"/>
      <c r="Q26" s="181"/>
      <c r="Z26" s="195"/>
      <c r="AA26" s="70"/>
      <c r="AB26" s="71"/>
    </row>
    <row r="27" spans="1:28" x14ac:dyDescent="0.25">
      <c r="A27" s="135">
        <v>41244</v>
      </c>
      <c r="B27" s="299">
        <v>0.39100000000000001</v>
      </c>
      <c r="C27" s="299">
        <v>0.60899999999999999</v>
      </c>
      <c r="D27" s="299">
        <v>0</v>
      </c>
      <c r="E27" s="299">
        <v>0.30399999999999999</v>
      </c>
      <c r="F27" s="299">
        <v>0.65300000000000002</v>
      </c>
      <c r="G27" s="299">
        <v>4.2999999999999997E-2</v>
      </c>
      <c r="H27" s="199">
        <f t="shared" si="0"/>
        <v>1</v>
      </c>
      <c r="L27" s="180"/>
      <c r="M27" s="181"/>
      <c r="N27" s="181"/>
      <c r="O27" s="181"/>
      <c r="P27" s="181"/>
      <c r="Q27" s="181"/>
      <c r="Z27" s="195"/>
      <c r="AA27" s="70"/>
      <c r="AB27" s="71"/>
    </row>
    <row r="28" spans="1:28" x14ac:dyDescent="0.25">
      <c r="A28" s="135">
        <v>41334</v>
      </c>
      <c r="B28" s="299">
        <v>0.45</v>
      </c>
      <c r="C28" s="299">
        <v>0.5</v>
      </c>
      <c r="D28" s="299">
        <v>0.05</v>
      </c>
      <c r="E28" s="299">
        <v>0.4</v>
      </c>
      <c r="F28" s="299">
        <v>0.4</v>
      </c>
      <c r="G28" s="299">
        <v>0.2</v>
      </c>
      <c r="H28" s="199">
        <f t="shared" si="0"/>
        <v>1</v>
      </c>
      <c r="L28" s="180"/>
      <c r="M28" s="181"/>
      <c r="N28" s="181"/>
      <c r="O28" s="181"/>
      <c r="P28" s="181"/>
      <c r="Q28" s="181"/>
      <c r="Z28" s="195"/>
      <c r="AA28" s="70"/>
      <c r="AB28" s="71"/>
    </row>
    <row r="29" spans="1:28" x14ac:dyDescent="0.25">
      <c r="A29" s="135">
        <v>41426</v>
      </c>
      <c r="B29" s="139">
        <v>0.5</v>
      </c>
      <c r="C29" s="138">
        <v>0.44444444444444442</v>
      </c>
      <c r="D29" s="138">
        <v>5.5555555555555552E-2</v>
      </c>
      <c r="E29" s="299">
        <v>0.44444444444444442</v>
      </c>
      <c r="F29" s="299">
        <v>0.5</v>
      </c>
      <c r="G29" s="299">
        <v>5.5555555555555552E-2</v>
      </c>
      <c r="H29" s="199">
        <f t="shared" si="0"/>
        <v>1</v>
      </c>
      <c r="L29" s="180"/>
      <c r="M29" s="181"/>
      <c r="N29" s="181"/>
      <c r="O29" s="181"/>
      <c r="P29" s="181"/>
      <c r="Q29" s="181"/>
      <c r="Z29" s="195"/>
      <c r="AA29" s="70"/>
      <c r="AB29" s="71"/>
    </row>
    <row r="30" spans="1:28" x14ac:dyDescent="0.25">
      <c r="A30" s="135">
        <v>41518</v>
      </c>
      <c r="B30" s="139">
        <v>0.31578947368421051</v>
      </c>
      <c r="C30" s="138">
        <v>0.68421052631578949</v>
      </c>
      <c r="D30" s="138">
        <v>0</v>
      </c>
      <c r="E30" s="299">
        <v>0.42105263157894735</v>
      </c>
      <c r="F30" s="299">
        <v>0.47368421052631576</v>
      </c>
      <c r="G30" s="299">
        <v>0.10526315789473684</v>
      </c>
      <c r="H30" s="199">
        <f t="shared" si="0"/>
        <v>1</v>
      </c>
      <c r="K30" s="173"/>
      <c r="L30" s="180"/>
      <c r="M30" s="181"/>
      <c r="N30" s="181"/>
      <c r="O30" s="181"/>
      <c r="P30" s="181"/>
      <c r="Q30" s="181"/>
      <c r="Z30" s="195"/>
      <c r="AA30" s="70"/>
      <c r="AB30" s="71"/>
    </row>
    <row r="31" spans="1:28" x14ac:dyDescent="0.25">
      <c r="A31" s="135">
        <v>41609</v>
      </c>
      <c r="B31" s="139">
        <v>0.41176470588235292</v>
      </c>
      <c r="C31" s="138">
        <v>0.47058823529411764</v>
      </c>
      <c r="D31" s="139">
        <v>0.11764705882352941</v>
      </c>
      <c r="E31" s="139">
        <v>0.47058823529411764</v>
      </c>
      <c r="F31" s="139">
        <v>0.41176470588235292</v>
      </c>
      <c r="G31" s="299">
        <v>0.11764705882352941</v>
      </c>
      <c r="H31" s="199">
        <f t="shared" si="0"/>
        <v>1</v>
      </c>
      <c r="K31" s="173"/>
      <c r="L31" s="180"/>
      <c r="M31" s="181"/>
      <c r="N31" s="181"/>
      <c r="O31" s="181"/>
      <c r="P31" s="181"/>
      <c r="Q31" s="181"/>
      <c r="Z31" s="195"/>
      <c r="AA31" s="70"/>
      <c r="AB31" s="71"/>
    </row>
    <row r="32" spans="1:28" x14ac:dyDescent="0.25">
      <c r="A32" s="135">
        <v>41699</v>
      </c>
      <c r="B32" s="139">
        <v>0.36842105263157893</v>
      </c>
      <c r="C32" s="138">
        <v>0.52631578947368418</v>
      </c>
      <c r="D32" s="139">
        <v>0.10526315789473684</v>
      </c>
      <c r="E32" s="139">
        <v>0.36842105263157893</v>
      </c>
      <c r="F32" s="139">
        <v>0.47368421052631576</v>
      </c>
      <c r="G32" s="299">
        <v>0.15789473684210525</v>
      </c>
      <c r="H32" s="199">
        <f t="shared" si="0"/>
        <v>0.99999999999999989</v>
      </c>
      <c r="K32" s="173"/>
      <c r="L32" s="129"/>
      <c r="M32" s="184"/>
      <c r="N32" s="184"/>
      <c r="O32" s="184"/>
      <c r="P32" s="181"/>
      <c r="Q32" s="181"/>
      <c r="Z32" s="195"/>
      <c r="AA32" s="70"/>
      <c r="AB32" s="71"/>
    </row>
    <row r="33" spans="1:28" x14ac:dyDescent="0.25">
      <c r="A33" s="135">
        <v>41791</v>
      </c>
      <c r="B33" s="139">
        <v>0.29411764705882354</v>
      </c>
      <c r="C33" s="138">
        <v>0.6470588235294118</v>
      </c>
      <c r="D33" s="139">
        <v>5.8823529411764705E-2</v>
      </c>
      <c r="E33" s="139">
        <v>0.17647058823529413</v>
      </c>
      <c r="F33" s="139">
        <v>0.82352941176470584</v>
      </c>
      <c r="G33" s="299">
        <v>0</v>
      </c>
      <c r="H33" s="199">
        <f t="shared" si="0"/>
        <v>1</v>
      </c>
      <c r="L33" s="180"/>
      <c r="M33" s="184"/>
      <c r="N33" s="184"/>
      <c r="O33" s="184"/>
      <c r="P33" s="184"/>
      <c r="Q33" s="184"/>
      <c r="Z33" s="195"/>
      <c r="AA33" s="70"/>
      <c r="AB33" s="71"/>
    </row>
    <row r="34" spans="1:28" x14ac:dyDescent="0.25">
      <c r="A34" s="135">
        <v>41883</v>
      </c>
      <c r="B34" s="139">
        <v>0.3125</v>
      </c>
      <c r="C34" s="139">
        <v>0.6875</v>
      </c>
      <c r="D34" s="138">
        <v>0</v>
      </c>
      <c r="E34" s="139">
        <v>0.1875</v>
      </c>
      <c r="F34" s="139">
        <v>0.75</v>
      </c>
      <c r="G34" s="299">
        <v>6.25E-2</v>
      </c>
      <c r="H34" s="199">
        <f t="shared" si="0"/>
        <v>1</v>
      </c>
      <c r="L34" s="129"/>
      <c r="M34" s="184"/>
      <c r="N34" s="184"/>
      <c r="O34" s="184"/>
      <c r="P34" s="184"/>
      <c r="Q34" s="184"/>
      <c r="Z34" s="195"/>
      <c r="AA34" s="70"/>
      <c r="AB34" s="71"/>
    </row>
    <row r="35" spans="1:28" x14ac:dyDescent="0.25">
      <c r="A35" s="135">
        <v>41974</v>
      </c>
      <c r="B35" s="139">
        <v>0.15384615384615385</v>
      </c>
      <c r="C35" s="138">
        <v>0.61538461538461542</v>
      </c>
      <c r="D35" s="300">
        <v>0.23076923076923078</v>
      </c>
      <c r="E35" s="139">
        <v>0.15384615384615385</v>
      </c>
      <c r="F35" s="139">
        <v>0.76923076923076927</v>
      </c>
      <c r="G35" s="299">
        <v>7.6923076923076927E-2</v>
      </c>
      <c r="H35" s="199">
        <f t="shared" si="0"/>
        <v>1</v>
      </c>
      <c r="J35" s="15" t="s">
        <v>93</v>
      </c>
      <c r="L35" s="129"/>
      <c r="M35" s="184"/>
      <c r="N35" s="184"/>
      <c r="O35" s="184"/>
      <c r="P35" s="184"/>
      <c r="Q35" s="184"/>
      <c r="Z35" s="195"/>
      <c r="AA35" s="70"/>
      <c r="AB35" s="71"/>
    </row>
    <row r="36" spans="1:28" x14ac:dyDescent="0.25">
      <c r="A36" s="135">
        <v>42064</v>
      </c>
      <c r="B36" s="139">
        <v>0.38461538461538464</v>
      </c>
      <c r="C36" s="139">
        <v>0.61538461538461542</v>
      </c>
      <c r="D36" s="299">
        <v>0</v>
      </c>
      <c r="E36" s="139">
        <v>0.46153846153846156</v>
      </c>
      <c r="F36" s="139">
        <v>0.53846153846153844</v>
      </c>
      <c r="G36" s="299">
        <v>0</v>
      </c>
      <c r="H36" s="199">
        <f t="shared" si="0"/>
        <v>1</v>
      </c>
      <c r="L36" s="180"/>
      <c r="M36" s="186"/>
      <c r="N36" s="186"/>
      <c r="O36" s="186"/>
      <c r="P36" s="186"/>
      <c r="Q36" s="186"/>
      <c r="Z36" s="195"/>
      <c r="AA36" s="70"/>
      <c r="AB36" s="71"/>
    </row>
    <row r="37" spans="1:28" x14ac:dyDescent="0.25">
      <c r="A37" s="135">
        <v>42156</v>
      </c>
      <c r="B37" s="139">
        <v>0.4375</v>
      </c>
      <c r="C37" s="138">
        <v>0.5</v>
      </c>
      <c r="D37" s="139">
        <v>6.25E-2</v>
      </c>
      <c r="E37" s="139">
        <v>0.4375</v>
      </c>
      <c r="F37" s="139">
        <v>0.5</v>
      </c>
      <c r="G37" s="299">
        <v>6.25E-2</v>
      </c>
      <c r="H37" s="199">
        <f t="shared" si="0"/>
        <v>1</v>
      </c>
      <c r="Z37" s="195"/>
      <c r="AA37" s="70"/>
      <c r="AB37" s="71"/>
    </row>
    <row r="38" spans="1:28" x14ac:dyDescent="0.25">
      <c r="A38" s="135">
        <v>42248</v>
      </c>
      <c r="B38" s="300">
        <v>0.5714285714285714</v>
      </c>
      <c r="C38" s="299">
        <v>0.42857142857142855</v>
      </c>
      <c r="D38" s="300">
        <v>0</v>
      </c>
      <c r="E38" s="139">
        <v>0.71428571428571419</v>
      </c>
      <c r="F38" s="139">
        <v>0.2857142857142857</v>
      </c>
      <c r="G38" s="299">
        <v>0</v>
      </c>
      <c r="H38" s="199">
        <f t="shared" si="0"/>
        <v>1</v>
      </c>
      <c r="Z38" s="195"/>
      <c r="AA38" s="70"/>
      <c r="AB38" s="71"/>
    </row>
    <row r="39" spans="1:28" x14ac:dyDescent="0.25">
      <c r="A39" s="135">
        <v>42339</v>
      </c>
      <c r="B39" s="139">
        <v>0.66666666666666663</v>
      </c>
      <c r="C39" s="139">
        <v>0.33333333333333331</v>
      </c>
      <c r="D39" s="299">
        <v>0</v>
      </c>
      <c r="E39" s="139">
        <v>0.46666666666666667</v>
      </c>
      <c r="F39" s="139">
        <v>0.46666666666666667</v>
      </c>
      <c r="G39" s="299">
        <v>6.6666666666666666E-2</v>
      </c>
      <c r="H39" s="199">
        <f t="shared" si="0"/>
        <v>1</v>
      </c>
      <c r="Z39" s="195"/>
      <c r="AA39" s="70"/>
      <c r="AB39" s="71"/>
    </row>
    <row r="40" spans="1:28" x14ac:dyDescent="0.25">
      <c r="A40" s="135">
        <v>42430</v>
      </c>
      <c r="B40" s="139">
        <v>0.53333333333333333</v>
      </c>
      <c r="C40" s="139">
        <v>0.46666666666666667</v>
      </c>
      <c r="D40" s="299">
        <v>0</v>
      </c>
      <c r="E40" s="139">
        <v>0.39999999999999997</v>
      </c>
      <c r="F40" s="139">
        <v>0.53333333333333333</v>
      </c>
      <c r="G40" s="299">
        <v>6.6666666666666666E-2</v>
      </c>
      <c r="H40" s="199">
        <f t="shared" si="0"/>
        <v>1</v>
      </c>
      <c r="Z40" s="195"/>
      <c r="AA40" s="70"/>
      <c r="AB40" s="71"/>
    </row>
    <row r="41" spans="1:28" x14ac:dyDescent="0.25">
      <c r="A41" s="135">
        <v>42522</v>
      </c>
      <c r="B41" s="139">
        <v>0.53333333333333333</v>
      </c>
      <c r="C41" s="138">
        <v>0.46666666666666667</v>
      </c>
      <c r="D41" s="139">
        <v>0</v>
      </c>
      <c r="E41" s="139">
        <v>0.47058823529411764</v>
      </c>
      <c r="F41" s="139">
        <v>0.52941176470588236</v>
      </c>
      <c r="G41" s="299">
        <v>0</v>
      </c>
      <c r="H41" s="199">
        <f t="shared" si="0"/>
        <v>1</v>
      </c>
      <c r="Z41" s="195"/>
      <c r="AA41" s="70"/>
      <c r="AB41" s="71"/>
    </row>
    <row r="42" spans="1:28" x14ac:dyDescent="0.25">
      <c r="A42" s="135">
        <v>42614</v>
      </c>
      <c r="B42" s="139">
        <v>0.7142857142857143</v>
      </c>
      <c r="C42" s="138">
        <v>0.21428571428571427</v>
      </c>
      <c r="D42" s="139">
        <v>7.1428571428571425E-2</v>
      </c>
      <c r="E42" s="139">
        <v>0.5</v>
      </c>
      <c r="F42" s="139">
        <v>0.42857142857142855</v>
      </c>
      <c r="G42" s="299">
        <v>7.1428571428571425E-2</v>
      </c>
      <c r="H42" s="199">
        <f t="shared" si="0"/>
        <v>1</v>
      </c>
      <c r="Z42" s="195"/>
      <c r="AA42" s="70"/>
      <c r="AB42" s="71"/>
    </row>
    <row r="43" spans="1:28" x14ac:dyDescent="0.25">
      <c r="A43" s="135">
        <v>42705</v>
      </c>
      <c r="B43" s="139">
        <v>0.41666666666666663</v>
      </c>
      <c r="C43" s="138">
        <v>0.5</v>
      </c>
      <c r="D43" s="139">
        <v>8.3333333333333329E-2</v>
      </c>
      <c r="E43" s="139">
        <v>0.38461538461538464</v>
      </c>
      <c r="F43" s="139">
        <v>0.61538461538461542</v>
      </c>
      <c r="G43" s="299">
        <v>0</v>
      </c>
      <c r="H43" s="199">
        <f t="shared" si="0"/>
        <v>1</v>
      </c>
      <c r="Z43" s="195"/>
      <c r="AA43" s="70"/>
      <c r="AB43" s="71"/>
    </row>
    <row r="44" spans="1:28" x14ac:dyDescent="0.25">
      <c r="A44" s="135">
        <v>42795</v>
      </c>
      <c r="B44" s="139">
        <v>0.33333333333333331</v>
      </c>
      <c r="C44" s="138">
        <v>0.66666666666666663</v>
      </c>
      <c r="D44" s="300">
        <v>0</v>
      </c>
      <c r="E44" s="139">
        <v>0.2</v>
      </c>
      <c r="F44" s="139">
        <v>0.66666666666666663</v>
      </c>
      <c r="G44" s="299">
        <v>0.13333333333333333</v>
      </c>
      <c r="H44" s="199">
        <f t="shared" si="0"/>
        <v>1</v>
      </c>
      <c r="Z44" s="195"/>
      <c r="AA44" s="70"/>
      <c r="AB44" s="71"/>
    </row>
    <row r="45" spans="1:28" x14ac:dyDescent="0.25">
      <c r="A45" s="135">
        <v>42887</v>
      </c>
      <c r="B45" s="139">
        <v>0.5625</v>
      </c>
      <c r="C45" s="139">
        <v>0.375</v>
      </c>
      <c r="D45" s="299">
        <v>6.25E-2</v>
      </c>
      <c r="E45" s="139">
        <v>0.39999999999999997</v>
      </c>
      <c r="F45" s="139">
        <v>0.6</v>
      </c>
      <c r="G45" s="299">
        <v>0</v>
      </c>
      <c r="H45" s="199">
        <f t="shared" si="0"/>
        <v>1</v>
      </c>
      <c r="Z45" s="195"/>
      <c r="AA45" s="70"/>
      <c r="AB45" s="71"/>
    </row>
    <row r="46" spans="1:28" x14ac:dyDescent="0.25">
      <c r="A46" s="135">
        <v>42979</v>
      </c>
      <c r="B46" s="139">
        <v>0.4375</v>
      </c>
      <c r="C46" s="139">
        <v>0.4375</v>
      </c>
      <c r="D46" s="299">
        <v>0.125</v>
      </c>
      <c r="E46" s="139">
        <v>0.5</v>
      </c>
      <c r="F46" s="139">
        <v>0.4375</v>
      </c>
      <c r="G46" s="299">
        <v>6.25E-2</v>
      </c>
      <c r="H46" s="199">
        <f t="shared" si="0"/>
        <v>1</v>
      </c>
      <c r="Z46" s="195"/>
      <c r="AA46" s="70"/>
      <c r="AB46" s="71"/>
    </row>
    <row r="47" spans="1:28" x14ac:dyDescent="0.25">
      <c r="A47" s="135">
        <v>43070</v>
      </c>
      <c r="B47" s="139">
        <v>0.60000000000000009</v>
      </c>
      <c r="C47" s="139">
        <v>0.4</v>
      </c>
      <c r="D47" s="299">
        <v>0</v>
      </c>
      <c r="E47" s="139">
        <v>0.66666666666666663</v>
      </c>
      <c r="F47" s="139">
        <v>0.33333333333333331</v>
      </c>
      <c r="G47" s="299">
        <v>0</v>
      </c>
      <c r="H47" s="199">
        <f t="shared" si="0"/>
        <v>1</v>
      </c>
      <c r="Z47" s="195"/>
      <c r="AA47" s="70"/>
      <c r="AB47" s="71"/>
    </row>
    <row r="48" spans="1:28" x14ac:dyDescent="0.25">
      <c r="A48" s="135">
        <v>43160</v>
      </c>
      <c r="B48" s="139">
        <v>0.2857142857142857</v>
      </c>
      <c r="C48" s="139">
        <v>0.7142857142857143</v>
      </c>
      <c r="D48" s="299">
        <v>0</v>
      </c>
      <c r="E48" s="139">
        <v>0.35714285714285715</v>
      </c>
      <c r="F48" s="139">
        <v>0.6428571428571429</v>
      </c>
      <c r="G48" s="299">
        <v>0</v>
      </c>
      <c r="H48" s="199">
        <f t="shared" si="0"/>
        <v>1</v>
      </c>
      <c r="Z48" s="195"/>
      <c r="AA48" s="70"/>
      <c r="AB48" s="71"/>
    </row>
    <row r="49" spans="1:28" x14ac:dyDescent="0.25">
      <c r="A49" s="135">
        <v>43252</v>
      </c>
      <c r="B49" s="139">
        <v>0.4</v>
      </c>
      <c r="C49" s="139">
        <v>0.6</v>
      </c>
      <c r="D49" s="299">
        <v>0</v>
      </c>
      <c r="E49" s="139">
        <v>0</v>
      </c>
      <c r="F49" s="139">
        <v>0.2</v>
      </c>
      <c r="G49" s="299">
        <v>0.8</v>
      </c>
      <c r="H49" s="199">
        <f t="shared" si="0"/>
        <v>1</v>
      </c>
      <c r="Z49" s="195"/>
      <c r="AA49" s="70"/>
      <c r="AB49" s="71"/>
    </row>
    <row r="50" spans="1:28" x14ac:dyDescent="0.25">
      <c r="A50" s="135">
        <v>43344</v>
      </c>
      <c r="B50" s="139">
        <v>0.30769230769230771</v>
      </c>
      <c r="C50" s="139">
        <v>0.69230769230769229</v>
      </c>
      <c r="D50" s="299">
        <v>0</v>
      </c>
      <c r="E50" s="139">
        <v>0.15384615384615385</v>
      </c>
      <c r="F50" s="139">
        <v>0.76923076923076927</v>
      </c>
      <c r="G50" s="299">
        <v>7.6923076923076927E-2</v>
      </c>
      <c r="H50" s="199">
        <f t="shared" si="0"/>
        <v>1</v>
      </c>
      <c r="Z50" s="195"/>
      <c r="AA50" s="70"/>
      <c r="AB50" s="71"/>
    </row>
    <row r="51" spans="1:28" x14ac:dyDescent="0.25">
      <c r="A51" s="135">
        <v>43435</v>
      </c>
      <c r="B51" s="139">
        <v>6.6666666666666666E-2</v>
      </c>
      <c r="C51" s="139">
        <v>0.8666666666666667</v>
      </c>
      <c r="D51" s="299">
        <v>6.6666666666666666E-2</v>
      </c>
      <c r="E51" s="139">
        <v>0</v>
      </c>
      <c r="F51" s="139">
        <v>0.8666666666666667</v>
      </c>
      <c r="G51" s="299">
        <v>0.13333333333333333</v>
      </c>
      <c r="H51" s="199">
        <f t="shared" si="0"/>
        <v>1</v>
      </c>
      <c r="Z51" s="195"/>
      <c r="AA51" s="70"/>
      <c r="AB51" s="71"/>
    </row>
    <row r="52" spans="1:28" x14ac:dyDescent="0.25">
      <c r="A52" s="135">
        <v>43525</v>
      </c>
      <c r="B52" s="139">
        <v>6.6666666666666666E-2</v>
      </c>
      <c r="C52" s="139">
        <v>0.73333333333333328</v>
      </c>
      <c r="D52" s="299">
        <v>0.2</v>
      </c>
      <c r="E52" s="139">
        <v>0.2</v>
      </c>
      <c r="F52" s="139">
        <v>0.53333333333333333</v>
      </c>
      <c r="G52" s="299">
        <v>0.26666666666666666</v>
      </c>
      <c r="H52" s="199">
        <f t="shared" si="0"/>
        <v>1</v>
      </c>
      <c r="Z52" s="195"/>
      <c r="AA52" s="70"/>
      <c r="AB52" s="71"/>
    </row>
    <row r="53" spans="1:28" x14ac:dyDescent="0.25">
      <c r="A53" s="135">
        <v>43617</v>
      </c>
      <c r="B53" s="139">
        <v>0.45454545454545459</v>
      </c>
      <c r="C53" s="139">
        <v>0.36363636363636365</v>
      </c>
      <c r="D53" s="299">
        <v>0.18181818181818182</v>
      </c>
      <c r="E53" s="139">
        <v>0.45454545454545453</v>
      </c>
      <c r="F53" s="139">
        <v>0.45454545454545453</v>
      </c>
      <c r="G53" s="299">
        <v>9.0909090909090912E-2</v>
      </c>
      <c r="H53" s="199">
        <f t="shared" si="0"/>
        <v>1</v>
      </c>
      <c r="Z53" s="195"/>
      <c r="AA53" s="70"/>
      <c r="AB53" s="71"/>
    </row>
    <row r="54" spans="1:28" x14ac:dyDescent="0.25">
      <c r="A54" s="135">
        <v>43709</v>
      </c>
      <c r="B54" s="139">
        <v>0.25</v>
      </c>
      <c r="C54" s="139">
        <v>0.5</v>
      </c>
      <c r="D54" s="299">
        <v>0.25</v>
      </c>
      <c r="E54" s="139">
        <v>0.16666666666666666</v>
      </c>
      <c r="F54" s="139">
        <v>0.58333333333333337</v>
      </c>
      <c r="G54" s="299">
        <v>0.25</v>
      </c>
      <c r="H54" s="199">
        <f t="shared" si="0"/>
        <v>1</v>
      </c>
      <c r="I54" s="199"/>
      <c r="Z54" s="195"/>
      <c r="AA54" s="70"/>
      <c r="AB54" s="71"/>
    </row>
    <row r="55" spans="1:28" x14ac:dyDescent="0.25">
      <c r="A55" s="135">
        <v>43800</v>
      </c>
      <c r="B55" s="139">
        <v>9.0909090909090912E-2</v>
      </c>
      <c r="C55" s="139">
        <v>0.72727272727272729</v>
      </c>
      <c r="D55" s="299">
        <v>0.18181818181818182</v>
      </c>
      <c r="E55" s="139">
        <v>0</v>
      </c>
      <c r="F55" s="139">
        <v>0.9</v>
      </c>
      <c r="G55" s="299">
        <v>0.1</v>
      </c>
      <c r="H55" s="199">
        <f>+SUM(E55:G55)</f>
        <v>1</v>
      </c>
      <c r="Z55" s="195"/>
      <c r="AA55" s="70"/>
      <c r="AB55" s="71"/>
    </row>
    <row r="56" spans="1:28" x14ac:dyDescent="0.25">
      <c r="A56" s="135">
        <v>43891</v>
      </c>
      <c r="B56" s="139">
        <v>0.42857142857142844</v>
      </c>
      <c r="C56" s="139">
        <v>0.50000000000000022</v>
      </c>
      <c r="D56" s="299">
        <v>7.1428571428571425E-2</v>
      </c>
      <c r="E56" s="139">
        <v>0.9285714285714286</v>
      </c>
      <c r="F56" s="139">
        <v>0</v>
      </c>
      <c r="G56" s="299">
        <v>7.1428571428571425E-2</v>
      </c>
      <c r="H56" s="199">
        <f>+SUM(E56:G56)</f>
        <v>1</v>
      </c>
      <c r="Z56" s="195"/>
      <c r="AA56" s="70"/>
      <c r="AB56" s="71"/>
    </row>
    <row r="57" spans="1:28" x14ac:dyDescent="0.25">
      <c r="A57" s="135">
        <v>43983</v>
      </c>
      <c r="B57" s="139">
        <v>0.75</v>
      </c>
      <c r="C57" s="139">
        <v>0.125</v>
      </c>
      <c r="D57" s="299">
        <v>0.125</v>
      </c>
      <c r="E57" s="139">
        <v>0.625</v>
      </c>
      <c r="F57" s="139">
        <v>0.25</v>
      </c>
      <c r="G57" s="299">
        <v>0.125</v>
      </c>
      <c r="H57" s="199">
        <f>+SUM(E57:G57)</f>
        <v>1</v>
      </c>
      <c r="Z57" s="195"/>
      <c r="AA57" s="70"/>
      <c r="AB57" s="71"/>
    </row>
    <row r="58" spans="1:28" x14ac:dyDescent="0.25">
      <c r="A58" s="135">
        <v>44075</v>
      </c>
      <c r="B58" s="139">
        <v>0.625</v>
      </c>
      <c r="C58" s="139">
        <v>0.25</v>
      </c>
      <c r="D58" s="299">
        <v>0.125</v>
      </c>
      <c r="G58" s="138"/>
      <c r="H58" s="199"/>
      <c r="Z58" s="195"/>
      <c r="AA58" s="70"/>
      <c r="AB58" s="71"/>
    </row>
    <row r="59" spans="1:28" x14ac:dyDescent="0.25">
      <c r="G59" s="138"/>
      <c r="Z59" s="195"/>
      <c r="AA59" s="70"/>
      <c r="AB59" s="71"/>
    </row>
    <row r="60" spans="1:28" x14ac:dyDescent="0.25">
      <c r="G60" s="137"/>
      <c r="Z60" s="195"/>
      <c r="AA60" s="70"/>
      <c r="AB60" s="71"/>
    </row>
    <row r="61" spans="1:28" x14ac:dyDescent="0.25">
      <c r="B61" s="199"/>
      <c r="G61" s="137"/>
      <c r="Z61" s="195"/>
      <c r="AB61" s="71"/>
    </row>
    <row r="62" spans="1:28" x14ac:dyDescent="0.25">
      <c r="G62" s="136"/>
      <c r="AB62" s="71"/>
    </row>
    <row r="63" spans="1:28" x14ac:dyDescent="0.25">
      <c r="G63" s="134"/>
    </row>
    <row r="64" spans="1:28" x14ac:dyDescent="0.25">
      <c r="G64" s="182"/>
    </row>
    <row r="65" spans="7:28" x14ac:dyDescent="0.25">
      <c r="AA65" s="320"/>
      <c r="AB65" s="320"/>
    </row>
    <row r="66" spans="7:28" x14ac:dyDescent="0.25">
      <c r="G66" s="176"/>
      <c r="AA66" s="298"/>
      <c r="AB66" s="298"/>
    </row>
    <row r="67" spans="7:28" x14ac:dyDescent="0.25">
      <c r="G67" s="178"/>
      <c r="Z67" s="195"/>
      <c r="AA67" s="70"/>
      <c r="AB67" s="71"/>
    </row>
    <row r="68" spans="7:28" x14ac:dyDescent="0.25">
      <c r="G68" s="182"/>
      <c r="Z68" s="195"/>
      <c r="AA68" s="70"/>
      <c r="AB68" s="71"/>
    </row>
    <row r="69" spans="7:28" x14ac:dyDescent="0.25">
      <c r="G69" s="181"/>
      <c r="Z69" s="195"/>
      <c r="AA69" s="70"/>
      <c r="AB69" s="71"/>
    </row>
    <row r="70" spans="7:28" x14ac:dyDescent="0.25">
      <c r="G70" s="181"/>
      <c r="Z70" s="195"/>
      <c r="AA70" s="70"/>
      <c r="AB70" s="71"/>
    </row>
    <row r="71" spans="7:28" x14ac:dyDescent="0.25">
      <c r="G71" s="181"/>
      <c r="Z71" s="195"/>
      <c r="AA71" s="70"/>
      <c r="AB71" s="71"/>
    </row>
    <row r="72" spans="7:28" x14ac:dyDescent="0.25">
      <c r="G72" s="181"/>
      <c r="Z72" s="195"/>
      <c r="AA72" s="70"/>
      <c r="AB72" s="71"/>
    </row>
    <row r="73" spans="7:28" x14ac:dyDescent="0.25">
      <c r="G73" s="181"/>
      <c r="Z73" s="195"/>
      <c r="AA73" s="70"/>
      <c r="AB73" s="71"/>
    </row>
    <row r="74" spans="7:28" x14ac:dyDescent="0.25">
      <c r="G74" s="181"/>
      <c r="Z74" s="195"/>
      <c r="AA74" s="70"/>
      <c r="AB74" s="71"/>
    </row>
    <row r="75" spans="7:28" x14ac:dyDescent="0.25">
      <c r="G75" s="181"/>
      <c r="Z75" s="195"/>
      <c r="AA75" s="70"/>
      <c r="AB75" s="71"/>
    </row>
    <row r="76" spans="7:28" x14ac:dyDescent="0.25">
      <c r="G76" s="181"/>
      <c r="Z76" s="195"/>
      <c r="AA76" s="70"/>
      <c r="AB76" s="71"/>
    </row>
    <row r="77" spans="7:28" x14ac:dyDescent="0.25">
      <c r="G77" s="181"/>
      <c r="Z77" s="195"/>
      <c r="AA77" s="70"/>
      <c r="AB77" s="71"/>
    </row>
    <row r="78" spans="7:28" x14ac:dyDescent="0.25">
      <c r="G78" s="184"/>
      <c r="Z78" s="195"/>
      <c r="AB78" s="71"/>
    </row>
    <row r="79" spans="7:28" x14ac:dyDescent="0.25">
      <c r="G79" s="184"/>
      <c r="AB79" s="71"/>
    </row>
    <row r="80" spans="7:28" x14ac:dyDescent="0.25">
      <c r="G80" s="184"/>
    </row>
    <row r="81" spans="1:28" x14ac:dyDescent="0.25">
      <c r="G81" s="186"/>
      <c r="AA81" s="320"/>
      <c r="AB81" s="320"/>
    </row>
    <row r="82" spans="1:28" x14ac:dyDescent="0.25">
      <c r="A82" s="124"/>
      <c r="E82" s="184"/>
      <c r="F82" s="184"/>
      <c r="G82" s="184"/>
      <c r="AA82" s="298"/>
      <c r="AB82" s="298"/>
    </row>
    <row r="83" spans="1:28" x14ac:dyDescent="0.25">
      <c r="A83" s="124"/>
      <c r="Z83" s="195"/>
      <c r="AA83" s="70"/>
      <c r="AB83" s="71"/>
    </row>
    <row r="84" spans="1:28" ht="25.5" customHeight="1" x14ac:dyDescent="0.25">
      <c r="A84" s="124"/>
      <c r="B84" s="321"/>
      <c r="C84" s="321"/>
      <c r="D84" s="321"/>
      <c r="E84" s="176"/>
      <c r="F84" s="176"/>
      <c r="G84" s="176"/>
      <c r="Z84" s="195"/>
      <c r="AA84" s="70"/>
      <c r="AB84" s="71"/>
    </row>
    <row r="85" spans="1:28" x14ac:dyDescent="0.25">
      <c r="B85" s="178"/>
      <c r="C85" s="178"/>
      <c r="D85" s="178"/>
      <c r="E85" s="178"/>
      <c r="F85" s="178"/>
      <c r="G85" s="178"/>
      <c r="Z85" s="195"/>
      <c r="AA85" s="70"/>
      <c r="AB85" s="71"/>
    </row>
    <row r="86" spans="1:28" x14ac:dyDescent="0.25">
      <c r="A86" s="297"/>
      <c r="B86" s="296"/>
      <c r="C86" s="138"/>
      <c r="D86" s="138"/>
      <c r="Z86" s="195"/>
      <c r="AA86" s="70"/>
      <c r="AB86" s="71"/>
    </row>
    <row r="87" spans="1:28" x14ac:dyDescent="0.25">
      <c r="A87" s="180"/>
      <c r="B87" s="138"/>
      <c r="C87" s="138"/>
      <c r="D87" s="138"/>
      <c r="E87" s="138"/>
      <c r="F87" s="138"/>
      <c r="G87" s="138"/>
      <c r="Z87" s="195"/>
      <c r="AA87" s="70"/>
      <c r="AB87" s="71"/>
    </row>
    <row r="88" spans="1:28" x14ac:dyDescent="0.25">
      <c r="A88" s="180"/>
      <c r="B88" s="138"/>
      <c r="C88" s="138"/>
      <c r="D88" s="138"/>
      <c r="E88" s="138"/>
      <c r="F88" s="138"/>
      <c r="G88" s="138"/>
      <c r="Z88" s="195"/>
      <c r="AA88" s="70"/>
      <c r="AB88" s="71"/>
    </row>
    <row r="89" spans="1:28" x14ac:dyDescent="0.25">
      <c r="A89" s="180"/>
      <c r="B89" s="138"/>
      <c r="C89" s="138"/>
      <c r="D89" s="138"/>
      <c r="E89" s="138"/>
      <c r="F89" s="138"/>
      <c r="G89" s="138"/>
      <c r="Z89" s="195"/>
      <c r="AA89" s="70"/>
      <c r="AB89" s="71"/>
    </row>
    <row r="90" spans="1:28" x14ac:dyDescent="0.25">
      <c r="A90" s="180"/>
      <c r="B90" s="138"/>
      <c r="C90" s="138"/>
      <c r="D90" s="138"/>
      <c r="E90" s="138"/>
      <c r="F90" s="138"/>
      <c r="G90" s="138"/>
      <c r="Z90" s="195"/>
      <c r="AA90" s="70"/>
      <c r="AB90" s="71"/>
    </row>
    <row r="91" spans="1:28" x14ac:dyDescent="0.25">
      <c r="A91" s="180"/>
      <c r="B91" s="138"/>
      <c r="C91" s="138"/>
      <c r="D91" s="138"/>
      <c r="E91" s="138"/>
      <c r="F91" s="138"/>
      <c r="G91" s="138"/>
      <c r="Z91" s="195"/>
      <c r="AA91" s="70"/>
      <c r="AB91" s="71"/>
    </row>
    <row r="92" spans="1:28" x14ac:dyDescent="0.25">
      <c r="A92" s="180"/>
      <c r="B92" s="138"/>
      <c r="C92" s="138"/>
      <c r="D92" s="138"/>
      <c r="E92" s="138"/>
      <c r="F92" s="138"/>
      <c r="G92" s="138"/>
      <c r="Z92" s="195"/>
      <c r="AA92" s="70"/>
      <c r="AB92" s="71"/>
    </row>
    <row r="93" spans="1:28" x14ac:dyDescent="0.25">
      <c r="A93" s="180"/>
      <c r="B93" s="138"/>
      <c r="C93" s="138"/>
      <c r="D93" s="138"/>
      <c r="E93" s="138"/>
      <c r="F93" s="138"/>
      <c r="G93" s="138"/>
      <c r="Z93" s="195"/>
      <c r="AA93" s="70"/>
      <c r="AB93" s="71"/>
    </row>
    <row r="94" spans="1:28" x14ac:dyDescent="0.25">
      <c r="A94" s="180"/>
      <c r="B94" s="138"/>
      <c r="C94" s="138"/>
      <c r="D94" s="138"/>
      <c r="E94" s="138"/>
      <c r="F94" s="138"/>
      <c r="G94" s="138"/>
      <c r="Z94" s="195"/>
      <c r="AB94" s="71"/>
    </row>
    <row r="95" spans="1:28" x14ac:dyDescent="0.25">
      <c r="A95" s="129"/>
      <c r="B95" s="60"/>
      <c r="C95" s="60"/>
      <c r="D95" s="60"/>
      <c r="E95" s="138"/>
      <c r="F95" s="138"/>
      <c r="G95" s="138"/>
      <c r="AB95" s="71"/>
    </row>
    <row r="96" spans="1:28" x14ac:dyDescent="0.25">
      <c r="A96" s="180"/>
      <c r="B96" s="60"/>
      <c r="C96" s="60"/>
      <c r="D96" s="60"/>
      <c r="E96" s="60"/>
      <c r="F96" s="60"/>
      <c r="G96" s="60"/>
    </row>
    <row r="97" spans="1:7" x14ac:dyDescent="0.25">
      <c r="A97" s="129"/>
      <c r="B97" s="60"/>
      <c r="C97" s="60"/>
      <c r="D97" s="60"/>
      <c r="E97" s="60"/>
      <c r="F97" s="60"/>
      <c r="G97" s="60"/>
    </row>
    <row r="98" spans="1:7" x14ac:dyDescent="0.25">
      <c r="A98" s="129"/>
      <c r="B98" s="60"/>
      <c r="C98" s="60"/>
      <c r="D98" s="60"/>
      <c r="E98" s="60"/>
      <c r="F98" s="60"/>
      <c r="G98" s="60"/>
    </row>
    <row r="99" spans="1:7" x14ac:dyDescent="0.25">
      <c r="A99" s="180"/>
      <c r="B99" s="186"/>
      <c r="C99" s="186"/>
      <c r="D99" s="186"/>
      <c r="E99" s="186"/>
      <c r="F99" s="186"/>
      <c r="G99" s="186"/>
    </row>
  </sheetData>
  <mergeCells count="5">
    <mergeCell ref="AA65:AB65"/>
    <mergeCell ref="AA81:AB81"/>
    <mergeCell ref="B84:D84"/>
    <mergeCell ref="AA4:AB4"/>
    <mergeCell ref="AA21:AB21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8"/>
  <sheetViews>
    <sheetView showGridLines="0" topLeftCell="N1" zoomScale="80" zoomScaleNormal="80" zoomScaleSheetLayoutView="70" workbookViewId="0">
      <selection activeCell="F75" sqref="F75"/>
    </sheetView>
  </sheetViews>
  <sheetFormatPr baseColWidth="10" defaultRowHeight="15" x14ac:dyDescent="0.25"/>
  <cols>
    <col min="1" max="4" width="19.7109375" style="15" customWidth="1"/>
    <col min="5" max="5" width="22.7109375" style="15" customWidth="1"/>
    <col min="6" max="6" width="17.85546875" style="15" bestFit="1" customWidth="1"/>
    <col min="7" max="7" width="25.42578125" style="15" bestFit="1" customWidth="1"/>
    <col min="8" max="8" width="11.42578125" style="15"/>
    <col min="9" max="9" width="12.42578125" style="15" bestFit="1" customWidth="1"/>
    <col min="10" max="10" width="13.85546875" style="15" bestFit="1" customWidth="1"/>
    <col min="11" max="26" width="11.42578125" style="15"/>
    <col min="27" max="27" width="20" style="15" bestFit="1" customWidth="1"/>
    <col min="28" max="28" width="22.7109375" style="15" customWidth="1"/>
    <col min="29" max="16384" width="11.42578125" style="15"/>
  </cols>
  <sheetData>
    <row r="1" spans="1:28" x14ac:dyDescent="0.25">
      <c r="A1" s="129" t="s">
        <v>127</v>
      </c>
    </row>
    <row r="2" spans="1:28" x14ac:dyDescent="0.25">
      <c r="A2" s="19"/>
      <c r="B2" s="19" t="s">
        <v>146</v>
      </c>
      <c r="C2" s="304"/>
      <c r="D2" s="304"/>
      <c r="E2" s="304"/>
      <c r="F2" s="304"/>
      <c r="G2" s="304"/>
    </row>
    <row r="3" spans="1:28" x14ac:dyDescent="0.25">
      <c r="A3" s="129" t="s">
        <v>0</v>
      </c>
      <c r="B3" s="303" t="s">
        <v>275</v>
      </c>
      <c r="C3" s="18" t="s">
        <v>276</v>
      </c>
    </row>
    <row r="4" spans="1:28" x14ac:dyDescent="0.25">
      <c r="AA4" s="320"/>
      <c r="AB4" s="320"/>
    </row>
    <row r="5" spans="1:28" x14ac:dyDescent="0.25">
      <c r="A5" s="124" t="s">
        <v>94</v>
      </c>
      <c r="C5" s="241"/>
      <c r="D5" s="241"/>
      <c r="E5" s="241"/>
      <c r="F5" s="241"/>
      <c r="G5" s="241"/>
      <c r="AA5" s="298"/>
      <c r="AB5" s="298"/>
    </row>
    <row r="6" spans="1:28" x14ac:dyDescent="0.25">
      <c r="B6" s="197" t="s">
        <v>86</v>
      </c>
      <c r="C6" s="197"/>
      <c r="D6" s="197"/>
      <c r="E6" s="197" t="s">
        <v>87</v>
      </c>
      <c r="F6" s="197"/>
      <c r="G6" s="197"/>
      <c r="Z6" s="195"/>
      <c r="AA6" s="70"/>
      <c r="AB6" s="71"/>
    </row>
    <row r="7" spans="1:28" x14ac:dyDescent="0.25">
      <c r="A7" s="15" t="s">
        <v>79</v>
      </c>
      <c r="B7" s="15" t="s">
        <v>88</v>
      </c>
      <c r="C7" s="15" t="s">
        <v>89</v>
      </c>
      <c r="D7" s="15" t="s">
        <v>90</v>
      </c>
      <c r="E7" s="15" t="s">
        <v>88</v>
      </c>
      <c r="F7" s="15" t="s">
        <v>89</v>
      </c>
      <c r="G7" s="15" t="s">
        <v>90</v>
      </c>
      <c r="H7" s="18" t="s">
        <v>95</v>
      </c>
      <c r="Z7" s="195"/>
      <c r="AA7" s="70"/>
      <c r="AB7" s="71"/>
    </row>
    <row r="8" spans="1:28" x14ac:dyDescent="0.25">
      <c r="A8" s="129">
        <v>39539</v>
      </c>
      <c r="B8" s="299">
        <v>0.42857139999999999</v>
      </c>
      <c r="C8" s="299">
        <v>0.28571429999999998</v>
      </c>
      <c r="D8" s="299">
        <v>0.28571429999999998</v>
      </c>
      <c r="E8" s="19"/>
      <c r="F8" s="19"/>
      <c r="G8" s="19"/>
      <c r="H8" s="199">
        <f t="shared" ref="H8:H54" si="0">+SUM(B8:D8)</f>
        <v>1</v>
      </c>
      <c r="K8" s="18" t="s">
        <v>19</v>
      </c>
      <c r="M8" s="135"/>
      <c r="N8" s="139"/>
      <c r="O8" s="139"/>
      <c r="P8" s="139"/>
      <c r="Q8" s="139"/>
      <c r="R8" s="139"/>
      <c r="S8" s="197"/>
      <c r="Z8" s="195"/>
      <c r="AA8" s="70"/>
      <c r="AB8" s="71"/>
    </row>
    <row r="9" spans="1:28" x14ac:dyDescent="0.25">
      <c r="A9" s="129">
        <v>39630</v>
      </c>
      <c r="B9" s="299">
        <v>0.46666669999999999</v>
      </c>
      <c r="C9" s="299">
        <v>0.4</v>
      </c>
      <c r="D9" s="299">
        <v>0.13333329999999999</v>
      </c>
      <c r="E9" s="299">
        <v>0.57142859999999995</v>
      </c>
      <c r="F9" s="299">
        <v>0.28571429999999998</v>
      </c>
      <c r="G9" s="299">
        <v>0.14285709999999999</v>
      </c>
      <c r="H9" s="199">
        <f t="shared" si="0"/>
        <v>1</v>
      </c>
      <c r="K9" s="18" t="s">
        <v>96</v>
      </c>
      <c r="M9" s="135"/>
      <c r="N9" s="138"/>
      <c r="O9" s="138"/>
      <c r="P9" s="138"/>
      <c r="Q9" s="139"/>
      <c r="R9" s="139"/>
      <c r="S9" s="139"/>
      <c r="Z9" s="195"/>
      <c r="AA9" s="70"/>
      <c r="AB9" s="71"/>
    </row>
    <row r="10" spans="1:28" x14ac:dyDescent="0.25">
      <c r="A10" s="129">
        <v>39722</v>
      </c>
      <c r="B10" s="299">
        <v>0.58823530000000002</v>
      </c>
      <c r="C10" s="299">
        <v>0.41176469999999998</v>
      </c>
      <c r="D10" s="299">
        <v>0</v>
      </c>
      <c r="E10" s="299">
        <v>0.53333339999999996</v>
      </c>
      <c r="F10" s="299">
        <v>0.3333333</v>
      </c>
      <c r="G10" s="299">
        <v>0.13333329999999999</v>
      </c>
      <c r="H10" s="199">
        <f t="shared" si="0"/>
        <v>1</v>
      </c>
      <c r="M10" s="135"/>
      <c r="N10" s="138"/>
      <c r="O10" s="138"/>
      <c r="P10" s="138"/>
      <c r="Q10" s="138"/>
      <c r="R10" s="138"/>
      <c r="S10" s="138"/>
      <c r="Z10" s="195"/>
      <c r="AA10" s="70"/>
      <c r="AB10" s="71"/>
    </row>
    <row r="11" spans="1:28" x14ac:dyDescent="0.25">
      <c r="A11" s="129">
        <v>39783</v>
      </c>
      <c r="B11" s="299">
        <v>0.78599999999999992</v>
      </c>
      <c r="C11" s="299">
        <v>0.214</v>
      </c>
      <c r="D11" s="299">
        <v>0</v>
      </c>
      <c r="E11" s="299">
        <v>0.70588240000000002</v>
      </c>
      <c r="F11" s="299">
        <v>0.29411769999999998</v>
      </c>
      <c r="G11" s="299">
        <v>0</v>
      </c>
      <c r="H11" s="199">
        <f t="shared" si="0"/>
        <v>0.99999999999999989</v>
      </c>
      <c r="K11" s="18" t="s">
        <v>92</v>
      </c>
      <c r="M11" s="135"/>
      <c r="N11" s="138"/>
      <c r="O11" s="138"/>
      <c r="P11" s="138"/>
      <c r="Q11" s="138"/>
      <c r="R11" s="138"/>
      <c r="S11" s="138"/>
      <c r="Z11" s="195"/>
      <c r="AA11" s="70"/>
      <c r="AB11" s="71"/>
    </row>
    <row r="12" spans="1:28" x14ac:dyDescent="0.25">
      <c r="A12" s="129">
        <v>39873</v>
      </c>
      <c r="B12" s="299">
        <v>0.77800000000000002</v>
      </c>
      <c r="C12" s="299">
        <v>0.222</v>
      </c>
      <c r="D12" s="299">
        <v>0</v>
      </c>
      <c r="E12" s="299">
        <v>0.64300000000000002</v>
      </c>
      <c r="F12" s="299">
        <v>0.35700000000000004</v>
      </c>
      <c r="G12" s="299">
        <v>0</v>
      </c>
      <c r="H12" s="199">
        <f t="shared" si="0"/>
        <v>1</v>
      </c>
      <c r="M12" s="135"/>
      <c r="N12" s="138"/>
      <c r="O12" s="138"/>
      <c r="P12" s="138"/>
      <c r="Q12" s="138"/>
      <c r="R12" s="138"/>
      <c r="S12" s="138"/>
      <c r="Z12" s="195"/>
      <c r="AA12" s="70"/>
      <c r="AB12" s="71"/>
    </row>
    <row r="13" spans="1:28" x14ac:dyDescent="0.25">
      <c r="A13" s="129">
        <v>39965</v>
      </c>
      <c r="B13" s="299">
        <v>0.52600000000000002</v>
      </c>
      <c r="C13" s="299">
        <v>0.47399999999999998</v>
      </c>
      <c r="D13" s="299">
        <v>0</v>
      </c>
      <c r="E13" s="299">
        <v>0.5</v>
      </c>
      <c r="F13" s="299">
        <v>0.5</v>
      </c>
      <c r="G13" s="299">
        <v>0</v>
      </c>
      <c r="H13" s="199">
        <f t="shared" si="0"/>
        <v>1</v>
      </c>
      <c r="M13" s="129"/>
      <c r="N13" s="137"/>
      <c r="O13" s="137"/>
      <c r="P13" s="137"/>
      <c r="Q13" s="138"/>
      <c r="R13" s="138"/>
      <c r="S13" s="138"/>
      <c r="Z13" s="195"/>
      <c r="AA13" s="70"/>
      <c r="AB13" s="71"/>
    </row>
    <row r="14" spans="1:28" x14ac:dyDescent="0.25">
      <c r="A14" s="129">
        <v>40057</v>
      </c>
      <c r="B14" s="299">
        <v>0.55500000000000005</v>
      </c>
      <c r="C14" s="299">
        <v>0.38900000000000001</v>
      </c>
      <c r="D14" s="299">
        <v>5.5999999999999994E-2</v>
      </c>
      <c r="E14" s="299">
        <v>0.21100000000000002</v>
      </c>
      <c r="F14" s="299">
        <v>0.78900000000000003</v>
      </c>
      <c r="G14" s="299">
        <v>0</v>
      </c>
      <c r="H14" s="199">
        <f t="shared" si="0"/>
        <v>1</v>
      </c>
      <c r="M14" s="129"/>
      <c r="N14" s="137"/>
      <c r="O14" s="137"/>
      <c r="P14" s="137"/>
      <c r="Q14" s="137"/>
      <c r="R14" s="137"/>
      <c r="S14" s="137"/>
      <c r="Z14" s="195"/>
      <c r="AA14" s="70"/>
      <c r="AB14" s="71"/>
    </row>
    <row r="15" spans="1:28" x14ac:dyDescent="0.25">
      <c r="A15" s="129">
        <v>40148</v>
      </c>
      <c r="B15" s="299">
        <v>0.41200000000000003</v>
      </c>
      <c r="C15" s="299">
        <v>0.58799999999999997</v>
      </c>
      <c r="D15" s="299">
        <v>0</v>
      </c>
      <c r="E15" s="299">
        <v>0.38900000000000001</v>
      </c>
      <c r="F15" s="299">
        <v>0.61099999999999999</v>
      </c>
      <c r="G15" s="299">
        <v>0</v>
      </c>
      <c r="H15" s="199">
        <f t="shared" si="0"/>
        <v>1</v>
      </c>
      <c r="M15" s="129"/>
      <c r="N15" s="137"/>
      <c r="O15" s="137"/>
      <c r="P15" s="137"/>
      <c r="Q15" s="137"/>
      <c r="R15" s="137"/>
      <c r="S15" s="137"/>
      <c r="Z15" s="195"/>
      <c r="AA15" s="70"/>
      <c r="AB15" s="71"/>
    </row>
    <row r="16" spans="1:28" x14ac:dyDescent="0.25">
      <c r="A16" s="129">
        <v>40238</v>
      </c>
      <c r="B16" s="299">
        <v>0.33299999999999996</v>
      </c>
      <c r="C16" s="299">
        <v>0.66700000000000004</v>
      </c>
      <c r="D16" s="299">
        <v>0</v>
      </c>
      <c r="E16" s="299">
        <v>0.17600000000000002</v>
      </c>
      <c r="F16" s="299">
        <v>0.76500000000000001</v>
      </c>
      <c r="G16" s="299">
        <v>5.9000000000000004E-2</v>
      </c>
      <c r="H16" s="199">
        <f t="shared" si="0"/>
        <v>1</v>
      </c>
      <c r="M16" s="129"/>
      <c r="N16" s="136"/>
      <c r="O16" s="136"/>
      <c r="P16" s="136"/>
      <c r="Q16" s="136"/>
      <c r="R16" s="136"/>
      <c r="S16" s="136"/>
      <c r="Z16" s="195"/>
      <c r="AA16" s="70"/>
      <c r="AB16" s="71"/>
    </row>
    <row r="17" spans="1:28" x14ac:dyDescent="0.25">
      <c r="A17" s="129">
        <v>40330</v>
      </c>
      <c r="B17" s="299">
        <v>0.16699999999999998</v>
      </c>
      <c r="C17" s="299">
        <v>0.66600000000000004</v>
      </c>
      <c r="D17" s="299">
        <v>0.16699999999999998</v>
      </c>
      <c r="E17" s="299">
        <v>0.27800000000000002</v>
      </c>
      <c r="F17" s="299">
        <v>0.66700000000000004</v>
      </c>
      <c r="G17" s="299">
        <v>5.5999999999999994E-2</v>
      </c>
      <c r="H17" s="199">
        <f t="shared" si="0"/>
        <v>1</v>
      </c>
      <c r="M17" s="135"/>
      <c r="N17" s="134"/>
      <c r="O17" s="134"/>
      <c r="P17" s="134"/>
      <c r="Q17" s="134"/>
      <c r="R17" s="134"/>
      <c r="S17" s="134"/>
      <c r="Z17" s="195"/>
      <c r="AB17" s="71"/>
    </row>
    <row r="18" spans="1:28" x14ac:dyDescent="0.25">
      <c r="A18" s="129">
        <v>40422</v>
      </c>
      <c r="B18" s="299">
        <v>5.2631578947368418E-2</v>
      </c>
      <c r="C18" s="299">
        <v>0.73684210526315785</v>
      </c>
      <c r="D18" s="299">
        <v>0.21052631578947367</v>
      </c>
      <c r="E18" s="299">
        <v>0.22299999999999998</v>
      </c>
      <c r="F18" s="299">
        <v>0.66700000000000004</v>
      </c>
      <c r="G18" s="299">
        <v>0.111</v>
      </c>
      <c r="H18" s="199">
        <f t="shared" si="0"/>
        <v>1</v>
      </c>
      <c r="M18" s="124"/>
      <c r="R18" s="173"/>
      <c r="S18" s="182"/>
      <c r="Z18" s="195"/>
      <c r="AB18" s="71"/>
    </row>
    <row r="19" spans="1:28" x14ac:dyDescent="0.25">
      <c r="A19" s="129">
        <v>40513</v>
      </c>
      <c r="B19" s="299">
        <v>5.9000000000000004E-2</v>
      </c>
      <c r="C19" s="299">
        <v>0.70599999999999996</v>
      </c>
      <c r="D19" s="299">
        <v>0.23499999999999999</v>
      </c>
      <c r="E19" s="299">
        <v>0.10526315789473684</v>
      </c>
      <c r="F19" s="299">
        <v>0.84210526315789469</v>
      </c>
      <c r="G19" s="299">
        <v>5.2631578947368418E-2</v>
      </c>
      <c r="H19" s="199">
        <f t="shared" si="0"/>
        <v>1</v>
      </c>
      <c r="M19" s="124"/>
    </row>
    <row r="20" spans="1:28" x14ac:dyDescent="0.25">
      <c r="A20" s="129">
        <v>40603</v>
      </c>
      <c r="B20" s="299">
        <v>0.15789473684210525</v>
      </c>
      <c r="C20" s="299">
        <v>0.63157894736842102</v>
      </c>
      <c r="D20" s="299">
        <v>0.21052631578947367</v>
      </c>
      <c r="E20" s="299">
        <v>0.17647058823529413</v>
      </c>
      <c r="F20" s="299">
        <v>0.70588235294117652</v>
      </c>
      <c r="G20" s="299">
        <v>0.11764705882352941</v>
      </c>
      <c r="H20" s="199">
        <f t="shared" si="0"/>
        <v>1</v>
      </c>
      <c r="M20" s="175"/>
      <c r="N20" s="295"/>
      <c r="O20" s="295"/>
      <c r="P20" s="295"/>
      <c r="Q20" s="176"/>
      <c r="R20" s="176"/>
      <c r="S20" s="176"/>
    </row>
    <row r="21" spans="1:28" x14ac:dyDescent="0.25">
      <c r="A21" s="129">
        <v>40695</v>
      </c>
      <c r="B21" s="299">
        <v>0.33333333333333331</v>
      </c>
      <c r="C21" s="299">
        <v>0.5</v>
      </c>
      <c r="D21" s="299">
        <v>0.16666666666666666</v>
      </c>
      <c r="E21" s="299">
        <v>0.15789473684210525</v>
      </c>
      <c r="F21" s="299">
        <v>0.73684210526315785</v>
      </c>
      <c r="G21" s="299">
        <v>0.10526315789473684</v>
      </c>
      <c r="H21" s="199">
        <f t="shared" si="0"/>
        <v>0.99999999999999989</v>
      </c>
      <c r="M21" s="175"/>
      <c r="N21" s="178"/>
      <c r="O21" s="178"/>
      <c r="P21" s="178"/>
      <c r="Q21" s="178"/>
      <c r="R21" s="178"/>
      <c r="S21" s="178"/>
      <c r="AA21" s="320"/>
      <c r="AB21" s="320"/>
    </row>
    <row r="22" spans="1:28" x14ac:dyDescent="0.25">
      <c r="A22" s="129">
        <v>40787</v>
      </c>
      <c r="B22" s="299">
        <v>0.33333333333333331</v>
      </c>
      <c r="C22" s="299">
        <v>0.47619047619047616</v>
      </c>
      <c r="D22" s="299">
        <v>0.19047619047619047</v>
      </c>
      <c r="E22" s="299">
        <v>0.3888888888888889</v>
      </c>
      <c r="F22" s="299">
        <v>0.61111111111111116</v>
      </c>
      <c r="G22" s="299">
        <v>0</v>
      </c>
      <c r="H22" s="199">
        <f t="shared" si="0"/>
        <v>1</v>
      </c>
      <c r="M22" s="180"/>
      <c r="N22" s="181"/>
      <c r="O22" s="181"/>
      <c r="P22" s="181"/>
      <c r="R22" s="182"/>
      <c r="S22" s="182"/>
      <c r="AA22" s="298"/>
      <c r="AB22" s="298"/>
    </row>
    <row r="23" spans="1:28" x14ac:dyDescent="0.25">
      <c r="A23" s="129">
        <v>40878</v>
      </c>
      <c r="B23" s="299">
        <v>0.42857142857142855</v>
      </c>
      <c r="C23" s="299">
        <v>0.38095238095238093</v>
      </c>
      <c r="D23" s="299">
        <v>0.19047619047619047</v>
      </c>
      <c r="E23" s="299">
        <v>0.38095238095238093</v>
      </c>
      <c r="F23" s="299">
        <v>0.5714285714285714</v>
      </c>
      <c r="G23" s="299">
        <v>4.7619047619047616E-2</v>
      </c>
      <c r="H23" s="199">
        <f t="shared" si="0"/>
        <v>1</v>
      </c>
      <c r="M23" s="180"/>
      <c r="N23" s="181"/>
      <c r="O23" s="181"/>
      <c r="P23" s="181"/>
      <c r="Q23" s="181"/>
      <c r="R23" s="181"/>
      <c r="S23" s="181"/>
      <c r="Z23" s="195"/>
      <c r="AA23" s="70"/>
      <c r="AB23" s="71"/>
    </row>
    <row r="24" spans="1:28" x14ac:dyDescent="0.25">
      <c r="A24" s="129">
        <v>40969</v>
      </c>
      <c r="B24" s="299">
        <v>0.42857142857142855</v>
      </c>
      <c r="C24" s="299">
        <v>0.33333333333333331</v>
      </c>
      <c r="D24" s="299">
        <v>9.5238095238095233E-2</v>
      </c>
      <c r="E24" s="299">
        <v>0.47619047619047616</v>
      </c>
      <c r="F24" s="299">
        <v>4.7619047619047616E-2</v>
      </c>
      <c r="G24" s="299">
        <v>0.47619047619047616</v>
      </c>
      <c r="H24" s="199">
        <f t="shared" si="0"/>
        <v>0.8571428571428571</v>
      </c>
      <c r="M24" s="180"/>
      <c r="N24" s="181"/>
      <c r="O24" s="181"/>
      <c r="P24" s="181"/>
      <c r="Q24" s="181"/>
      <c r="R24" s="181"/>
      <c r="S24" s="181"/>
      <c r="Z24" s="195"/>
      <c r="AA24" s="70"/>
      <c r="AB24" s="71"/>
    </row>
    <row r="25" spans="1:28" x14ac:dyDescent="0.25">
      <c r="A25" s="135">
        <v>41061</v>
      </c>
      <c r="B25" s="299">
        <v>0.55555555555555547</v>
      </c>
      <c r="C25" s="299">
        <v>0.38888888888888884</v>
      </c>
      <c r="D25" s="299">
        <v>5.5555555555555559E-2</v>
      </c>
      <c r="E25" s="299">
        <v>0.5554445554445554</v>
      </c>
      <c r="F25" s="299">
        <v>0.38861138861138855</v>
      </c>
      <c r="G25" s="299">
        <v>5.594405594405593E-2</v>
      </c>
      <c r="H25" s="199">
        <f t="shared" si="0"/>
        <v>0.99999999999999989</v>
      </c>
      <c r="M25" s="180"/>
      <c r="N25" s="181"/>
      <c r="O25" s="181"/>
      <c r="P25" s="181"/>
      <c r="Q25" s="181"/>
      <c r="R25" s="181"/>
      <c r="S25" s="181"/>
      <c r="Z25" s="195"/>
      <c r="AA25" s="70"/>
      <c r="AB25" s="71"/>
    </row>
    <row r="26" spans="1:28" x14ac:dyDescent="0.25">
      <c r="A26" s="135">
        <v>41153</v>
      </c>
      <c r="B26" s="299">
        <v>0.49931224209078406</v>
      </c>
      <c r="C26" s="299">
        <v>0.501</v>
      </c>
      <c r="D26" s="299">
        <v>0</v>
      </c>
      <c r="E26" s="299">
        <v>0.47052947052947053</v>
      </c>
      <c r="F26" s="299">
        <v>0.41158841158841158</v>
      </c>
      <c r="G26" s="299">
        <v>0.11788211788211787</v>
      </c>
      <c r="H26" s="199">
        <f t="shared" si="0"/>
        <v>1.000312242090784</v>
      </c>
      <c r="M26" s="180"/>
      <c r="N26" s="181"/>
      <c r="O26" s="181"/>
      <c r="P26" s="181"/>
      <c r="Q26" s="181"/>
      <c r="R26" s="181"/>
      <c r="S26" s="181"/>
      <c r="Z26" s="195"/>
      <c r="AA26" s="70"/>
      <c r="AB26" s="71"/>
    </row>
    <row r="27" spans="1:28" x14ac:dyDescent="0.25">
      <c r="A27" s="135">
        <v>41244</v>
      </c>
      <c r="B27" s="299">
        <v>0.60855949895615868</v>
      </c>
      <c r="C27" s="299">
        <v>0.26096033402922758</v>
      </c>
      <c r="D27" s="299">
        <v>0.13048016701461379</v>
      </c>
      <c r="E27" s="299">
        <v>0.54602510460251041</v>
      </c>
      <c r="F27" s="299">
        <v>0.36401673640167359</v>
      </c>
      <c r="G27" s="299">
        <v>8.9958158995815884E-2</v>
      </c>
      <c r="H27" s="199">
        <f t="shared" si="0"/>
        <v>1</v>
      </c>
      <c r="M27" s="180"/>
      <c r="N27" s="181"/>
      <c r="O27" s="181"/>
      <c r="P27" s="181"/>
      <c r="Q27" s="181"/>
      <c r="R27" s="181"/>
      <c r="S27" s="181"/>
      <c r="Z27" s="195"/>
      <c r="AA27" s="70"/>
      <c r="AB27" s="71"/>
    </row>
    <row r="28" spans="1:28" x14ac:dyDescent="0.25">
      <c r="A28" s="135">
        <v>41334</v>
      </c>
      <c r="B28" s="299">
        <v>0.6</v>
      </c>
      <c r="C28" s="299">
        <v>0.3</v>
      </c>
      <c r="D28" s="299">
        <v>0.1</v>
      </c>
      <c r="E28" s="299">
        <v>0.45</v>
      </c>
      <c r="F28" s="299">
        <v>0.5</v>
      </c>
      <c r="G28" s="299">
        <v>0.05</v>
      </c>
      <c r="H28" s="199">
        <f t="shared" si="0"/>
        <v>0.99999999999999989</v>
      </c>
      <c r="M28" s="180"/>
      <c r="N28" s="181"/>
      <c r="O28" s="181"/>
      <c r="P28" s="181"/>
      <c r="Q28" s="181"/>
      <c r="R28" s="181"/>
      <c r="S28" s="181"/>
      <c r="Z28" s="195"/>
      <c r="AA28" s="70"/>
      <c r="AB28" s="71"/>
    </row>
    <row r="29" spans="1:28" x14ac:dyDescent="0.25">
      <c r="A29" s="135">
        <v>41426</v>
      </c>
      <c r="B29" s="300">
        <v>0.4375</v>
      </c>
      <c r="C29" s="300">
        <v>0.5</v>
      </c>
      <c r="D29" s="300">
        <v>6.25E-2</v>
      </c>
      <c r="E29" s="300">
        <v>0.3125</v>
      </c>
      <c r="F29" s="300">
        <v>0.6875</v>
      </c>
      <c r="G29" s="300">
        <v>0</v>
      </c>
      <c r="H29" s="199">
        <f t="shared" si="0"/>
        <v>1</v>
      </c>
      <c r="L29" s="173"/>
      <c r="M29" s="180"/>
      <c r="N29" s="181"/>
      <c r="O29" s="181"/>
      <c r="P29" s="181"/>
      <c r="Q29" s="181"/>
      <c r="R29" s="181"/>
      <c r="S29" s="181"/>
      <c r="Z29" s="195"/>
      <c r="AA29" s="70"/>
      <c r="AB29" s="71"/>
    </row>
    <row r="30" spans="1:28" x14ac:dyDescent="0.25">
      <c r="A30" s="135">
        <v>41518</v>
      </c>
      <c r="B30" s="300">
        <v>0.36842105263157893</v>
      </c>
      <c r="C30" s="300">
        <v>0.47368421052631576</v>
      </c>
      <c r="D30" s="300">
        <v>0.15789473684210525</v>
      </c>
      <c r="E30" s="300">
        <v>0.31578947368421051</v>
      </c>
      <c r="F30" s="300">
        <v>0.57894736842105265</v>
      </c>
      <c r="G30" s="300">
        <v>0.10526315789473684</v>
      </c>
      <c r="H30" s="199">
        <f t="shared" si="0"/>
        <v>1</v>
      </c>
      <c r="L30" s="173"/>
      <c r="M30" s="180"/>
      <c r="N30" s="181"/>
      <c r="O30" s="181"/>
      <c r="P30" s="181"/>
      <c r="Q30" s="181"/>
      <c r="R30" s="181"/>
      <c r="S30" s="181"/>
      <c r="Z30" s="195"/>
      <c r="AA30" s="70"/>
      <c r="AB30" s="71"/>
    </row>
    <row r="31" spans="1:28" x14ac:dyDescent="0.25">
      <c r="A31" s="135">
        <v>41609</v>
      </c>
      <c r="B31" s="300">
        <v>0.3125</v>
      </c>
      <c r="C31" s="300">
        <v>0.5</v>
      </c>
      <c r="D31" s="300">
        <v>0.1875</v>
      </c>
      <c r="E31" s="300">
        <v>0.1875</v>
      </c>
      <c r="F31" s="300">
        <v>0.625</v>
      </c>
      <c r="G31" s="300">
        <v>0.1875</v>
      </c>
      <c r="H31" s="199">
        <f t="shared" si="0"/>
        <v>1</v>
      </c>
      <c r="L31" s="173"/>
      <c r="M31" s="129"/>
      <c r="N31" s="184"/>
      <c r="O31" s="184"/>
      <c r="P31" s="184"/>
      <c r="Q31" s="181"/>
      <c r="R31" s="181"/>
      <c r="S31" s="181"/>
      <c r="Z31" s="195"/>
      <c r="AA31" s="70"/>
      <c r="AB31" s="71"/>
    </row>
    <row r="32" spans="1:28" x14ac:dyDescent="0.25">
      <c r="A32" s="135">
        <v>41699</v>
      </c>
      <c r="B32" s="300">
        <v>0.11764705882352941</v>
      </c>
      <c r="C32" s="300">
        <v>0.6470588235294118</v>
      </c>
      <c r="D32" s="300">
        <v>0.23529411764705882</v>
      </c>
      <c r="E32" s="300">
        <v>0.11764705882352941</v>
      </c>
      <c r="F32" s="300">
        <v>0.70588235294117652</v>
      </c>
      <c r="G32" s="300">
        <v>0.17647058823529413</v>
      </c>
      <c r="H32" s="199">
        <f t="shared" si="0"/>
        <v>1</v>
      </c>
      <c r="M32" s="180"/>
      <c r="N32" s="184"/>
      <c r="O32" s="184"/>
      <c r="P32" s="184"/>
      <c r="Q32" s="184"/>
      <c r="R32" s="184"/>
      <c r="S32" s="184"/>
      <c r="Z32" s="195"/>
      <c r="AA32" s="70"/>
      <c r="AB32" s="71"/>
    </row>
    <row r="33" spans="1:28" x14ac:dyDescent="0.25">
      <c r="A33" s="135">
        <v>41791</v>
      </c>
      <c r="B33" s="300">
        <v>0.29411764705882354</v>
      </c>
      <c r="C33" s="300">
        <v>0.58823529411764708</v>
      </c>
      <c r="D33" s="300">
        <v>0.11764705882352941</v>
      </c>
      <c r="E33" s="300">
        <v>0.23529411764705882</v>
      </c>
      <c r="F33" s="300">
        <v>0.76470588235294112</v>
      </c>
      <c r="G33" s="300">
        <v>0</v>
      </c>
      <c r="H33" s="199">
        <f t="shared" si="0"/>
        <v>1</v>
      </c>
      <c r="M33" s="138"/>
      <c r="N33" s="138"/>
      <c r="O33" s="138"/>
      <c r="P33" s="138"/>
      <c r="Q33" s="138"/>
      <c r="R33" s="138"/>
      <c r="S33" s="138"/>
      <c r="Z33" s="195"/>
      <c r="AA33" s="70"/>
      <c r="AB33" s="71"/>
    </row>
    <row r="34" spans="1:28" x14ac:dyDescent="0.25">
      <c r="A34" s="135">
        <v>41883</v>
      </c>
      <c r="B34" s="300">
        <v>0.2857142857142857</v>
      </c>
      <c r="C34" s="300">
        <v>0.6428571428571429</v>
      </c>
      <c r="D34" s="300">
        <v>7.1428571428571425E-2</v>
      </c>
      <c r="E34" s="300">
        <v>0.21428571428571427</v>
      </c>
      <c r="F34" s="300">
        <v>0.7142857142857143</v>
      </c>
      <c r="G34" s="300">
        <v>7.1428571428571425E-2</v>
      </c>
      <c r="H34" s="199">
        <f t="shared" si="0"/>
        <v>1</v>
      </c>
      <c r="M34" s="138"/>
      <c r="N34" s="138"/>
      <c r="O34" s="138"/>
      <c r="P34" s="138"/>
      <c r="Q34" s="138"/>
      <c r="R34" s="138"/>
      <c r="S34" s="138"/>
      <c r="Z34" s="195"/>
      <c r="AA34" s="70"/>
      <c r="AB34" s="71"/>
    </row>
    <row r="35" spans="1:28" x14ac:dyDescent="0.25">
      <c r="A35" s="135">
        <v>41974</v>
      </c>
      <c r="B35" s="300">
        <v>0.25</v>
      </c>
      <c r="C35" s="300">
        <v>0.5</v>
      </c>
      <c r="D35" s="300">
        <v>0.25</v>
      </c>
      <c r="E35" s="300">
        <v>0.25</v>
      </c>
      <c r="F35" s="300">
        <v>0.66666666666666663</v>
      </c>
      <c r="G35" s="300">
        <v>8.3333333333333329E-2</v>
      </c>
      <c r="H35" s="199">
        <f t="shared" si="0"/>
        <v>1</v>
      </c>
      <c r="K35" s="15" t="s">
        <v>93</v>
      </c>
      <c r="M35" s="138"/>
      <c r="N35" s="138"/>
      <c r="O35" s="138"/>
      <c r="P35" s="138"/>
      <c r="Q35" s="138"/>
      <c r="R35" s="138"/>
      <c r="S35" s="138"/>
      <c r="Z35" s="195"/>
      <c r="AA35" s="70"/>
      <c r="AB35" s="71"/>
    </row>
    <row r="36" spans="1:28" x14ac:dyDescent="0.25">
      <c r="A36" s="135">
        <v>42064</v>
      </c>
      <c r="B36" s="300">
        <v>0.30769230769230771</v>
      </c>
      <c r="C36" s="300">
        <v>0.61538461538461542</v>
      </c>
      <c r="D36" s="300">
        <v>7.6923076923076927E-2</v>
      </c>
      <c r="E36" s="300">
        <v>0.46153846153846156</v>
      </c>
      <c r="F36" s="300">
        <v>0.53846153846153844</v>
      </c>
      <c r="G36" s="300">
        <v>0</v>
      </c>
      <c r="H36" s="199">
        <f t="shared" si="0"/>
        <v>1</v>
      </c>
      <c r="M36" s="138"/>
      <c r="N36" s="138"/>
      <c r="O36" s="138"/>
      <c r="P36" s="138"/>
      <c r="Q36" s="138"/>
      <c r="R36" s="138"/>
      <c r="S36" s="138"/>
      <c r="Z36" s="195"/>
      <c r="AA36" s="70"/>
      <c r="AB36" s="71"/>
    </row>
    <row r="37" spans="1:28" x14ac:dyDescent="0.25">
      <c r="A37" s="135">
        <v>42156</v>
      </c>
      <c r="B37" s="300">
        <v>0.46666666666666667</v>
      </c>
      <c r="C37" s="300">
        <v>0.53333333333333333</v>
      </c>
      <c r="D37" s="300">
        <v>0</v>
      </c>
      <c r="E37" s="139">
        <v>0.53333333333333333</v>
      </c>
      <c r="F37" s="139">
        <v>0.46666666666666667</v>
      </c>
      <c r="G37" s="139">
        <v>0</v>
      </c>
      <c r="H37" s="199">
        <f t="shared" si="0"/>
        <v>1</v>
      </c>
      <c r="Z37" s="195"/>
      <c r="AA37" s="70"/>
      <c r="AB37" s="71"/>
    </row>
    <row r="38" spans="1:28" x14ac:dyDescent="0.25">
      <c r="A38" s="135">
        <v>42248</v>
      </c>
      <c r="B38" s="139">
        <v>0.66666666666666663</v>
      </c>
      <c r="C38" s="139">
        <v>0.33333333333333331</v>
      </c>
      <c r="D38" s="139">
        <v>0</v>
      </c>
      <c r="E38" s="139">
        <v>0.75</v>
      </c>
      <c r="F38" s="139">
        <v>0.25</v>
      </c>
      <c r="G38" s="139">
        <v>0</v>
      </c>
      <c r="H38" s="199">
        <f t="shared" si="0"/>
        <v>1</v>
      </c>
      <c r="Z38" s="195"/>
      <c r="AA38" s="70"/>
      <c r="AB38" s="71"/>
    </row>
    <row r="39" spans="1:28" x14ac:dyDescent="0.25">
      <c r="A39" s="135">
        <v>42339</v>
      </c>
      <c r="B39" s="139">
        <v>0.46153846153846156</v>
      </c>
      <c r="C39" s="139">
        <v>0.53846153846153844</v>
      </c>
      <c r="D39" s="139">
        <v>0</v>
      </c>
      <c r="E39" s="139">
        <v>0.46153846153846156</v>
      </c>
      <c r="F39" s="139">
        <v>0.46153846153846156</v>
      </c>
      <c r="G39" s="139">
        <v>7.6923076923076927E-2</v>
      </c>
      <c r="H39" s="199">
        <f t="shared" si="0"/>
        <v>1</v>
      </c>
      <c r="Z39" s="195"/>
      <c r="AA39" s="70"/>
      <c r="AB39" s="71"/>
    </row>
    <row r="40" spans="1:28" x14ac:dyDescent="0.25">
      <c r="A40" s="135">
        <v>42430</v>
      </c>
      <c r="B40" s="139">
        <v>0.46153846153846156</v>
      </c>
      <c r="C40" s="139">
        <v>0.46153846153846156</v>
      </c>
      <c r="D40" s="139">
        <v>7.6923076923076927E-2</v>
      </c>
      <c r="E40" s="139">
        <v>0.53846153846153855</v>
      </c>
      <c r="F40" s="139">
        <v>0.38461538461538464</v>
      </c>
      <c r="G40" s="139">
        <v>7.6923076923076927E-2</v>
      </c>
      <c r="H40" s="199">
        <f t="shared" si="0"/>
        <v>1</v>
      </c>
      <c r="Z40" s="195"/>
      <c r="AA40" s="70"/>
      <c r="AB40" s="71"/>
    </row>
    <row r="41" spans="1:28" x14ac:dyDescent="0.25">
      <c r="A41" s="135">
        <v>42522</v>
      </c>
      <c r="B41" s="139">
        <v>0.53333333333333333</v>
      </c>
      <c r="C41" s="139">
        <v>0.46666666666666667</v>
      </c>
      <c r="D41" s="139">
        <v>0</v>
      </c>
      <c r="E41" s="139">
        <v>0.6</v>
      </c>
      <c r="F41" s="139">
        <v>0.33333333333333331</v>
      </c>
      <c r="G41" s="139">
        <v>6.6666666666666666E-2</v>
      </c>
      <c r="H41" s="199">
        <f t="shared" si="0"/>
        <v>1</v>
      </c>
      <c r="Z41" s="195"/>
      <c r="AA41" s="70"/>
      <c r="AB41" s="71"/>
    </row>
    <row r="42" spans="1:28" x14ac:dyDescent="0.25">
      <c r="A42" s="135">
        <v>42614</v>
      </c>
      <c r="B42" s="139">
        <v>0.6</v>
      </c>
      <c r="C42" s="139">
        <v>0.33333333333333331</v>
      </c>
      <c r="D42" s="139">
        <v>6.6666666666666666E-2</v>
      </c>
      <c r="E42" s="139">
        <v>0.39999999999999997</v>
      </c>
      <c r="F42" s="139">
        <v>0.46666666666666667</v>
      </c>
      <c r="G42" s="139">
        <v>0</v>
      </c>
      <c r="H42" s="199">
        <f t="shared" si="0"/>
        <v>1</v>
      </c>
      <c r="Z42" s="195"/>
      <c r="AA42" s="70"/>
      <c r="AB42" s="71"/>
    </row>
    <row r="43" spans="1:28" x14ac:dyDescent="0.25">
      <c r="A43" s="135">
        <v>42705</v>
      </c>
      <c r="B43" s="139">
        <v>0.42857142857142855</v>
      </c>
      <c r="C43" s="139">
        <v>0.5714285714285714</v>
      </c>
      <c r="D43" s="139">
        <v>0</v>
      </c>
      <c r="E43" s="139">
        <v>0.42857142857142855</v>
      </c>
      <c r="F43" s="139">
        <v>0.5714285714285714</v>
      </c>
      <c r="G43" s="139">
        <v>0</v>
      </c>
      <c r="H43" s="199">
        <f t="shared" si="0"/>
        <v>1</v>
      </c>
      <c r="Z43" s="195"/>
      <c r="AA43" s="70"/>
      <c r="AB43" s="71"/>
    </row>
    <row r="44" spans="1:28" x14ac:dyDescent="0.25">
      <c r="A44" s="135">
        <v>42795</v>
      </c>
      <c r="B44" s="139">
        <v>0.46153846153846156</v>
      </c>
      <c r="C44" s="139">
        <v>0.30769230769230771</v>
      </c>
      <c r="D44" s="139">
        <v>0.23076923076923078</v>
      </c>
      <c r="E44" s="139">
        <v>0.38461538461538464</v>
      </c>
      <c r="F44" s="139">
        <v>0.38461538461538464</v>
      </c>
      <c r="G44" s="139">
        <v>0.23076923076923078</v>
      </c>
      <c r="H44" s="199">
        <f t="shared" si="0"/>
        <v>1</v>
      </c>
      <c r="Z44" s="195"/>
      <c r="AA44" s="70"/>
      <c r="AB44" s="71"/>
    </row>
    <row r="45" spans="1:28" x14ac:dyDescent="0.25">
      <c r="A45" s="135">
        <v>42887</v>
      </c>
      <c r="B45" s="139">
        <v>0.69230769230769229</v>
      </c>
      <c r="C45" s="139">
        <v>0.30769230769230771</v>
      </c>
      <c r="D45" s="139">
        <v>0</v>
      </c>
      <c r="E45" s="139">
        <v>0.66666666666666674</v>
      </c>
      <c r="F45" s="139">
        <v>0.25</v>
      </c>
      <c r="G45" s="139">
        <v>8.3333333333333329E-2</v>
      </c>
      <c r="H45" s="199">
        <f t="shared" si="0"/>
        <v>1</v>
      </c>
      <c r="Z45" s="195"/>
      <c r="AA45" s="70"/>
      <c r="AB45" s="71"/>
    </row>
    <row r="46" spans="1:28" x14ac:dyDescent="0.25">
      <c r="A46" s="135">
        <v>42979</v>
      </c>
      <c r="B46" s="139">
        <v>0.69230769230769229</v>
      </c>
      <c r="C46" s="139">
        <v>0.30769230769230771</v>
      </c>
      <c r="D46" s="139">
        <v>0</v>
      </c>
      <c r="E46" s="139">
        <v>0.53846153846153855</v>
      </c>
      <c r="F46" s="139">
        <v>0.46153846153846156</v>
      </c>
      <c r="G46" s="139">
        <v>0</v>
      </c>
      <c r="H46" s="199">
        <f t="shared" si="0"/>
        <v>1</v>
      </c>
      <c r="Z46" s="195"/>
      <c r="AA46" s="70"/>
      <c r="AB46" s="71"/>
    </row>
    <row r="47" spans="1:28" x14ac:dyDescent="0.25">
      <c r="A47" s="135">
        <v>43070</v>
      </c>
      <c r="B47" s="139">
        <v>0.77777777777777779</v>
      </c>
      <c r="C47" s="139">
        <v>0.22222222222222221</v>
      </c>
      <c r="D47" s="139">
        <v>0</v>
      </c>
      <c r="E47" s="305">
        <v>0.5</v>
      </c>
      <c r="F47" s="305">
        <v>0.5</v>
      </c>
      <c r="G47" s="305">
        <v>0</v>
      </c>
      <c r="H47" s="199">
        <f t="shared" si="0"/>
        <v>1</v>
      </c>
      <c r="Z47" s="195"/>
      <c r="AA47" s="70"/>
      <c r="AB47" s="71"/>
    </row>
    <row r="48" spans="1:28" x14ac:dyDescent="0.25">
      <c r="A48" s="135">
        <v>43160</v>
      </c>
      <c r="B48" s="139">
        <v>0.33333333333333331</v>
      </c>
      <c r="C48" s="139">
        <v>0.58333333333333337</v>
      </c>
      <c r="D48" s="139">
        <v>8.3333333333333329E-2</v>
      </c>
      <c r="E48" s="305">
        <v>0.33333333333333331</v>
      </c>
      <c r="F48" s="305">
        <v>0.58333333333333337</v>
      </c>
      <c r="G48" s="305">
        <v>8.3333333333333329E-2</v>
      </c>
      <c r="H48" s="199">
        <f t="shared" si="0"/>
        <v>1</v>
      </c>
      <c r="Z48" s="195"/>
      <c r="AA48" s="70"/>
      <c r="AB48" s="71"/>
    </row>
    <row r="49" spans="1:28" x14ac:dyDescent="0.25">
      <c r="A49" s="135">
        <v>43252</v>
      </c>
      <c r="B49" s="139">
        <v>0.1111111111111111</v>
      </c>
      <c r="C49" s="139">
        <v>0.88888888888888884</v>
      </c>
      <c r="D49" s="139">
        <v>0</v>
      </c>
      <c r="E49" s="139">
        <v>0.1111111111111111</v>
      </c>
      <c r="F49" s="139">
        <v>0.77777777777777779</v>
      </c>
      <c r="G49" s="139">
        <v>0.1111111111111111</v>
      </c>
      <c r="H49" s="199">
        <f t="shared" si="0"/>
        <v>1</v>
      </c>
      <c r="I49" s="199"/>
      <c r="Z49" s="195"/>
      <c r="AA49" s="70"/>
      <c r="AB49" s="71"/>
    </row>
    <row r="50" spans="1:28" x14ac:dyDescent="0.25">
      <c r="A50" s="135">
        <v>43344</v>
      </c>
      <c r="B50" s="139">
        <v>0.125</v>
      </c>
      <c r="C50" s="139">
        <v>0.875</v>
      </c>
      <c r="D50" s="139">
        <v>0</v>
      </c>
      <c r="E50" s="139">
        <v>0</v>
      </c>
      <c r="F50" s="139">
        <v>0.75</v>
      </c>
      <c r="G50" s="139">
        <v>0.25</v>
      </c>
      <c r="H50" s="199">
        <f t="shared" si="0"/>
        <v>1</v>
      </c>
      <c r="I50" s="199"/>
      <c r="Z50" s="195"/>
      <c r="AA50" s="70"/>
      <c r="AB50" s="71"/>
    </row>
    <row r="51" spans="1:28" x14ac:dyDescent="0.25">
      <c r="A51" s="135">
        <v>43435</v>
      </c>
      <c r="B51" s="139">
        <v>7.6923076923076927E-2</v>
      </c>
      <c r="C51" s="139">
        <v>0.84615384615384615</v>
      </c>
      <c r="D51" s="139">
        <v>7.6923076923076927E-2</v>
      </c>
      <c r="E51" s="139">
        <v>7.1428571428571425E-2</v>
      </c>
      <c r="F51" s="139">
        <v>0.7142857142857143</v>
      </c>
      <c r="G51" s="139">
        <v>0.21428571428571427</v>
      </c>
      <c r="H51" s="199">
        <f t="shared" si="0"/>
        <v>1</v>
      </c>
      <c r="I51" s="199"/>
      <c r="Z51" s="195"/>
      <c r="AA51" s="70"/>
      <c r="AB51" s="71"/>
    </row>
    <row r="52" spans="1:28" x14ac:dyDescent="0.25">
      <c r="A52" s="135">
        <v>43525</v>
      </c>
      <c r="B52" s="139">
        <v>7.6923076923076927E-2</v>
      </c>
      <c r="C52" s="139">
        <v>0.69230769230769229</v>
      </c>
      <c r="D52" s="139">
        <v>0.23076923076923078</v>
      </c>
      <c r="E52" s="139">
        <v>7.6923076923076927E-2</v>
      </c>
      <c r="F52" s="139">
        <v>0.69230769230769229</v>
      </c>
      <c r="G52" s="139">
        <v>0.23076923076923078</v>
      </c>
      <c r="H52" s="199">
        <f t="shared" si="0"/>
        <v>1</v>
      </c>
      <c r="I52" s="199"/>
      <c r="Z52" s="195"/>
      <c r="AA52" s="70"/>
      <c r="AB52" s="71"/>
    </row>
    <row r="53" spans="1:28" x14ac:dyDescent="0.25">
      <c r="A53" s="135">
        <v>43617</v>
      </c>
      <c r="B53" s="139">
        <v>0.33333333333333331</v>
      </c>
      <c r="C53" s="139">
        <v>0.5</v>
      </c>
      <c r="D53" s="139">
        <v>0.16666666666666666</v>
      </c>
      <c r="E53" s="139">
        <v>0.25</v>
      </c>
      <c r="F53" s="139">
        <v>0.5</v>
      </c>
      <c r="G53" s="139">
        <v>0.25</v>
      </c>
      <c r="H53" s="199">
        <f t="shared" si="0"/>
        <v>0.99999999999999989</v>
      </c>
      <c r="I53" s="199"/>
      <c r="Z53" s="195"/>
      <c r="AA53" s="70"/>
      <c r="AB53" s="71"/>
    </row>
    <row r="54" spans="1:28" x14ac:dyDescent="0.25">
      <c r="A54" s="135">
        <v>43709</v>
      </c>
      <c r="B54" s="139">
        <v>0.27272727272727271</v>
      </c>
      <c r="C54" s="139">
        <v>0.45454545454545453</v>
      </c>
      <c r="D54" s="139">
        <v>0.27272727272727271</v>
      </c>
      <c r="E54" s="139">
        <v>0.18181818181818182</v>
      </c>
      <c r="F54" s="139">
        <v>0.63636363636363635</v>
      </c>
      <c r="G54" s="139">
        <v>0.18181818181818182</v>
      </c>
      <c r="H54" s="199">
        <f t="shared" si="0"/>
        <v>1</v>
      </c>
      <c r="I54" s="199"/>
      <c r="Z54" s="195"/>
      <c r="AA54" s="70"/>
      <c r="AB54" s="71"/>
    </row>
    <row r="55" spans="1:28" x14ac:dyDescent="0.25">
      <c r="A55" s="135">
        <v>43800</v>
      </c>
      <c r="B55" s="139">
        <v>0.1666666666666666</v>
      </c>
      <c r="C55" s="139">
        <v>0.75</v>
      </c>
      <c r="D55" s="139">
        <v>8.3333333333333301E-2</v>
      </c>
      <c r="E55" s="139">
        <v>9.090909090909087E-2</v>
      </c>
      <c r="F55" s="139">
        <v>0.72727272727272751</v>
      </c>
      <c r="G55" s="139">
        <v>0.18181818181818174</v>
      </c>
      <c r="H55" s="199">
        <f>+SUM(E55:G55)</f>
        <v>1</v>
      </c>
      <c r="Z55" s="195"/>
      <c r="AA55" s="70"/>
      <c r="AB55" s="71"/>
    </row>
    <row r="56" spans="1:28" x14ac:dyDescent="0.25">
      <c r="A56" s="135">
        <v>43891</v>
      </c>
      <c r="B56" s="139">
        <v>0.28571428571428592</v>
      </c>
      <c r="C56" s="139">
        <v>0.57142857142857151</v>
      </c>
      <c r="D56" s="139">
        <v>0.1428571428571426</v>
      </c>
      <c r="E56" s="139">
        <v>0.64556962025316444</v>
      </c>
      <c r="F56" s="139">
        <v>0.17721518987341772</v>
      </c>
      <c r="G56" s="139">
        <v>0.17721518987341772</v>
      </c>
      <c r="H56" s="199">
        <f>+SUM(E56:G56)</f>
        <v>1</v>
      </c>
      <c r="Z56" s="195"/>
      <c r="AA56" s="70"/>
      <c r="AB56" s="71"/>
    </row>
    <row r="57" spans="1:28" x14ac:dyDescent="0.25">
      <c r="A57" s="135">
        <v>43983</v>
      </c>
      <c r="B57" s="139">
        <v>0.66666666666666696</v>
      </c>
      <c r="C57" s="139">
        <v>0.33333333333333298</v>
      </c>
      <c r="D57" s="139">
        <v>0</v>
      </c>
      <c r="E57" s="139">
        <v>0.66666666666666696</v>
      </c>
      <c r="F57" s="139">
        <v>0.33333333333333298</v>
      </c>
      <c r="G57" s="139">
        <v>0</v>
      </c>
      <c r="H57" s="199">
        <f>+SUM(E57:G57)</f>
        <v>1</v>
      </c>
      <c r="Z57" s="195"/>
      <c r="AA57" s="70"/>
      <c r="AB57" s="71"/>
    </row>
    <row r="58" spans="1:28" x14ac:dyDescent="0.25">
      <c r="A58" s="135">
        <v>44075</v>
      </c>
      <c r="B58" s="139">
        <v>0.66666666666666696</v>
      </c>
      <c r="C58" s="139">
        <v>0.33333333333333298</v>
      </c>
      <c r="D58" s="139">
        <v>0</v>
      </c>
      <c r="Z58" s="195"/>
      <c r="AA58" s="70"/>
      <c r="AB58" s="71"/>
    </row>
    <row r="59" spans="1:28" x14ac:dyDescent="0.25">
      <c r="Z59" s="195"/>
      <c r="AA59" s="70"/>
      <c r="AB59" s="71"/>
    </row>
    <row r="60" spans="1:28" x14ac:dyDescent="0.25">
      <c r="Z60" s="195"/>
      <c r="AB60" s="71"/>
    </row>
    <row r="61" spans="1:28" x14ac:dyDescent="0.25">
      <c r="AB61" s="71"/>
    </row>
    <row r="64" spans="1:28" x14ac:dyDescent="0.25">
      <c r="AA64" s="320"/>
      <c r="AB64" s="320"/>
    </row>
    <row r="65" spans="8:28" x14ac:dyDescent="0.25">
      <c r="AA65" s="298"/>
      <c r="AB65" s="298"/>
    </row>
    <row r="66" spans="8:28" x14ac:dyDescent="0.25">
      <c r="Z66" s="195"/>
      <c r="AA66" s="70"/>
      <c r="AB66" s="71"/>
    </row>
    <row r="67" spans="8:28" x14ac:dyDescent="0.25">
      <c r="Z67" s="195"/>
      <c r="AA67" s="70"/>
      <c r="AB67" s="71"/>
    </row>
    <row r="68" spans="8:28" x14ac:dyDescent="0.25">
      <c r="Z68" s="195"/>
      <c r="AA68" s="70"/>
      <c r="AB68" s="71"/>
    </row>
    <row r="69" spans="8:28" x14ac:dyDescent="0.25">
      <c r="Z69" s="195"/>
      <c r="AA69" s="70"/>
      <c r="AB69" s="71"/>
    </row>
    <row r="70" spans="8:28" x14ac:dyDescent="0.25">
      <c r="Z70" s="195"/>
      <c r="AA70" s="70"/>
      <c r="AB70" s="71"/>
    </row>
    <row r="71" spans="8:28" x14ac:dyDescent="0.25">
      <c r="Z71" s="195"/>
      <c r="AA71" s="70"/>
      <c r="AB71" s="71"/>
    </row>
    <row r="72" spans="8:28" x14ac:dyDescent="0.25">
      <c r="Z72" s="195"/>
      <c r="AA72" s="70"/>
      <c r="AB72" s="71"/>
    </row>
    <row r="73" spans="8:28" x14ac:dyDescent="0.25">
      <c r="Z73" s="195"/>
      <c r="AA73" s="70"/>
      <c r="AB73" s="71"/>
    </row>
    <row r="74" spans="8:28" x14ac:dyDescent="0.25">
      <c r="Z74" s="195"/>
      <c r="AA74" s="70"/>
      <c r="AB74" s="71"/>
    </row>
    <row r="75" spans="8:28" x14ac:dyDescent="0.25">
      <c r="Z75" s="195"/>
      <c r="AA75" s="70"/>
      <c r="AB75" s="71"/>
    </row>
    <row r="76" spans="8:28" x14ac:dyDescent="0.25">
      <c r="Z76" s="195"/>
      <c r="AA76" s="70"/>
      <c r="AB76" s="71"/>
    </row>
    <row r="77" spans="8:28" x14ac:dyDescent="0.25">
      <c r="Z77" s="195"/>
      <c r="AB77" s="71"/>
    </row>
    <row r="78" spans="8:28" x14ac:dyDescent="0.25">
      <c r="H78" s="138"/>
      <c r="I78" s="138"/>
      <c r="J78" s="138"/>
      <c r="K78" s="138"/>
      <c r="L78" s="138"/>
      <c r="AB78" s="71"/>
    </row>
    <row r="79" spans="8:28" x14ac:dyDescent="0.25">
      <c r="H79" s="138"/>
      <c r="I79" s="138"/>
      <c r="J79" s="138"/>
      <c r="K79" s="138"/>
      <c r="L79" s="138"/>
    </row>
    <row r="80" spans="8:28" x14ac:dyDescent="0.25">
      <c r="H80" s="138"/>
      <c r="I80" s="138"/>
      <c r="J80" s="138"/>
      <c r="K80" s="138"/>
      <c r="L80" s="138"/>
      <c r="AA80" s="320"/>
      <c r="AB80" s="320"/>
    </row>
    <row r="81" spans="1:28" x14ac:dyDescent="0.25">
      <c r="H81" s="138"/>
      <c r="I81" s="138"/>
      <c r="J81" s="138"/>
      <c r="K81" s="138"/>
      <c r="L81" s="138"/>
      <c r="AA81" s="298"/>
      <c r="AB81" s="298"/>
    </row>
    <row r="82" spans="1:28" x14ac:dyDescent="0.25">
      <c r="A82" s="138"/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Z82" s="195"/>
      <c r="AA82" s="70"/>
      <c r="AB82" s="71"/>
    </row>
    <row r="83" spans="1:28" x14ac:dyDescent="0.25">
      <c r="A83" s="138"/>
      <c r="B83" s="138"/>
      <c r="C83" s="138"/>
      <c r="D83" s="138"/>
      <c r="E83" s="138"/>
      <c r="F83" s="138"/>
      <c r="G83" s="138"/>
      <c r="H83" s="138"/>
      <c r="I83" s="138"/>
      <c r="J83" s="138"/>
      <c r="K83" s="138"/>
      <c r="L83" s="138"/>
      <c r="Z83" s="195"/>
      <c r="AA83" s="70"/>
      <c r="AB83" s="71"/>
    </row>
    <row r="84" spans="1:28" x14ac:dyDescent="0.25">
      <c r="A84" s="138"/>
      <c r="B84" s="138"/>
      <c r="C84" s="138"/>
      <c r="D84" s="138"/>
      <c r="E84" s="138"/>
      <c r="F84" s="138"/>
      <c r="G84" s="138"/>
      <c r="H84" s="138"/>
      <c r="I84" s="138"/>
      <c r="J84" s="138"/>
      <c r="K84" s="138"/>
      <c r="L84" s="138"/>
      <c r="Z84" s="195"/>
      <c r="AA84" s="70"/>
      <c r="AB84" s="71"/>
    </row>
    <row r="85" spans="1:28" x14ac:dyDescent="0.25">
      <c r="A85" s="138"/>
      <c r="B85" s="138"/>
      <c r="C85" s="138"/>
      <c r="D85" s="138"/>
      <c r="E85" s="138"/>
      <c r="F85" s="138"/>
      <c r="G85" s="138"/>
      <c r="H85" s="138"/>
      <c r="I85" s="138"/>
      <c r="J85" s="138"/>
      <c r="K85" s="138"/>
      <c r="L85" s="138"/>
      <c r="Z85" s="195"/>
      <c r="AA85" s="70"/>
      <c r="AB85" s="71"/>
    </row>
    <row r="86" spans="1:28" x14ac:dyDescent="0.25">
      <c r="A86" s="138"/>
      <c r="B86" s="138"/>
      <c r="C86" s="138"/>
      <c r="D86" s="138"/>
      <c r="E86" s="138"/>
      <c r="F86" s="138"/>
      <c r="G86" s="138"/>
      <c r="H86" s="138"/>
      <c r="I86" s="138"/>
      <c r="J86" s="138"/>
      <c r="K86" s="138"/>
      <c r="L86" s="138"/>
      <c r="Z86" s="195"/>
      <c r="AA86" s="70"/>
      <c r="AB86" s="71"/>
    </row>
    <row r="87" spans="1:28" x14ac:dyDescent="0.25">
      <c r="A87" s="138"/>
      <c r="B87" s="138"/>
      <c r="C87" s="138"/>
      <c r="D87" s="138"/>
      <c r="E87" s="138"/>
      <c r="F87" s="138"/>
      <c r="G87" s="138"/>
      <c r="H87" s="138"/>
      <c r="I87" s="138"/>
      <c r="J87" s="138"/>
      <c r="K87" s="138"/>
      <c r="L87" s="138"/>
      <c r="Z87" s="195"/>
      <c r="AA87" s="70"/>
      <c r="AB87" s="71"/>
    </row>
    <row r="88" spans="1:28" x14ac:dyDescent="0.25">
      <c r="A88" s="138"/>
      <c r="B88" s="138"/>
      <c r="C88" s="138"/>
      <c r="D88" s="138"/>
      <c r="E88" s="138"/>
      <c r="F88" s="138"/>
      <c r="G88" s="138"/>
      <c r="H88" s="138"/>
      <c r="I88" s="138"/>
      <c r="J88" s="138"/>
      <c r="K88" s="138"/>
      <c r="L88" s="138"/>
      <c r="Z88" s="195"/>
      <c r="AA88" s="70"/>
      <c r="AB88" s="71"/>
    </row>
    <row r="89" spans="1:28" x14ac:dyDescent="0.25">
      <c r="A89" s="138"/>
      <c r="B89" s="138"/>
      <c r="C89" s="138"/>
      <c r="D89" s="138"/>
      <c r="E89" s="138"/>
      <c r="F89" s="138"/>
      <c r="G89" s="138"/>
      <c r="H89" s="138"/>
      <c r="I89" s="138"/>
      <c r="J89" s="138"/>
      <c r="K89" s="138"/>
      <c r="L89" s="138"/>
      <c r="Z89" s="195"/>
      <c r="AA89" s="70"/>
      <c r="AB89" s="71"/>
    </row>
    <row r="90" spans="1:28" x14ac:dyDescent="0.25">
      <c r="A90" s="138"/>
      <c r="B90" s="138"/>
      <c r="C90" s="138"/>
      <c r="D90" s="138"/>
      <c r="E90" s="138"/>
      <c r="F90" s="138"/>
      <c r="G90" s="138"/>
      <c r="H90" s="138"/>
      <c r="I90" s="138"/>
      <c r="J90" s="138"/>
      <c r="K90" s="138"/>
      <c r="L90" s="138"/>
      <c r="Z90" s="195"/>
      <c r="AA90" s="70"/>
      <c r="AB90" s="71"/>
    </row>
    <row r="91" spans="1:28" x14ac:dyDescent="0.25">
      <c r="A91" s="138"/>
      <c r="B91" s="138"/>
      <c r="C91" s="138"/>
      <c r="D91" s="138"/>
      <c r="E91" s="138"/>
      <c r="F91" s="138"/>
      <c r="G91" s="138"/>
      <c r="H91" s="138"/>
      <c r="I91" s="138"/>
      <c r="J91" s="138"/>
      <c r="K91" s="138"/>
      <c r="L91" s="138"/>
      <c r="Z91" s="195"/>
      <c r="AA91" s="70"/>
      <c r="AB91" s="71"/>
    </row>
    <row r="92" spans="1:28" x14ac:dyDescent="0.25">
      <c r="A92" s="138"/>
      <c r="B92" s="138"/>
      <c r="C92" s="138"/>
      <c r="D92" s="138"/>
      <c r="E92" s="138"/>
      <c r="F92" s="138"/>
      <c r="G92" s="138"/>
      <c r="H92" s="138"/>
      <c r="I92" s="138"/>
      <c r="J92" s="138"/>
      <c r="K92" s="138"/>
      <c r="L92" s="138"/>
      <c r="Z92" s="195"/>
      <c r="AA92" s="70"/>
      <c r="AB92" s="71"/>
    </row>
    <row r="93" spans="1:28" x14ac:dyDescent="0.25">
      <c r="A93" s="138"/>
      <c r="B93" s="138"/>
      <c r="C93" s="138"/>
      <c r="D93" s="138"/>
      <c r="E93" s="138"/>
      <c r="F93" s="138"/>
      <c r="G93" s="138"/>
      <c r="H93" s="138"/>
      <c r="I93" s="138"/>
      <c r="J93" s="138"/>
      <c r="K93" s="138"/>
      <c r="L93" s="138"/>
      <c r="Z93" s="195"/>
      <c r="AB93" s="71"/>
    </row>
    <row r="94" spans="1:28" x14ac:dyDescent="0.25">
      <c r="A94" s="138"/>
      <c r="B94" s="138"/>
      <c r="C94" s="138"/>
      <c r="D94" s="138"/>
      <c r="E94" s="138"/>
      <c r="F94" s="138"/>
      <c r="G94" s="138"/>
      <c r="H94" s="138"/>
      <c r="I94" s="138"/>
      <c r="J94" s="138"/>
      <c r="K94" s="138"/>
      <c r="L94" s="138"/>
      <c r="AB94" s="71"/>
    </row>
    <row r="95" spans="1:28" x14ac:dyDescent="0.25">
      <c r="A95" s="138"/>
      <c r="B95" s="138"/>
      <c r="C95" s="138"/>
      <c r="D95" s="138"/>
      <c r="E95" s="138"/>
      <c r="F95" s="138"/>
      <c r="G95" s="138"/>
      <c r="H95" s="138"/>
      <c r="I95" s="138"/>
      <c r="J95" s="138"/>
      <c r="K95" s="138"/>
      <c r="L95" s="138"/>
    </row>
    <row r="96" spans="1:28" x14ac:dyDescent="0.25">
      <c r="A96" s="138"/>
      <c r="B96" s="138"/>
      <c r="C96" s="138"/>
      <c r="D96" s="138"/>
      <c r="E96" s="138"/>
      <c r="F96" s="138"/>
      <c r="G96" s="138"/>
      <c r="H96" s="138"/>
      <c r="I96" s="138"/>
      <c r="J96" s="138"/>
      <c r="K96" s="138"/>
      <c r="L96" s="138"/>
    </row>
    <row r="97" spans="1:7" x14ac:dyDescent="0.25">
      <c r="A97" s="129"/>
      <c r="B97" s="60"/>
      <c r="C97" s="60"/>
      <c r="D97" s="60"/>
      <c r="E97" s="60"/>
      <c r="F97" s="60"/>
      <c r="G97" s="60"/>
    </row>
    <row r="98" spans="1:7" x14ac:dyDescent="0.25">
      <c r="A98" s="180"/>
      <c r="B98" s="186"/>
      <c r="C98" s="186"/>
      <c r="D98" s="186"/>
      <c r="E98" s="186"/>
      <c r="F98" s="186"/>
      <c r="G98" s="186"/>
    </row>
  </sheetData>
  <mergeCells count="4">
    <mergeCell ref="AA64:AB64"/>
    <mergeCell ref="AA80:AB80"/>
    <mergeCell ref="AA4:AB4"/>
    <mergeCell ref="AA21:AB21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showGridLines="0" topLeftCell="M1" zoomScale="85" zoomScaleNormal="85" zoomScaleSheetLayoutView="75" workbookViewId="0">
      <selection activeCell="F75" sqref="F75"/>
    </sheetView>
  </sheetViews>
  <sheetFormatPr baseColWidth="10" defaultRowHeight="15" x14ac:dyDescent="0.25"/>
  <cols>
    <col min="1" max="8" width="19.7109375" style="148" customWidth="1"/>
    <col min="9" max="9" width="10.5703125" style="148" customWidth="1"/>
    <col min="10" max="19" width="11.42578125" style="148"/>
    <col min="20" max="20" width="20" style="148" bestFit="1" customWidth="1"/>
    <col min="21" max="21" width="11" style="148" customWidth="1"/>
    <col min="22" max="16384" width="11.42578125" style="148"/>
  </cols>
  <sheetData>
    <row r="1" spans="1:21" s="147" customFormat="1" x14ac:dyDescent="0.25">
      <c r="A1" s="323" t="s">
        <v>151</v>
      </c>
      <c r="B1" s="323"/>
      <c r="C1" s="323"/>
      <c r="D1" s="323"/>
      <c r="E1" s="323"/>
      <c r="F1" s="323"/>
      <c r="G1" s="323"/>
      <c r="H1" s="323"/>
    </row>
    <row r="2" spans="1:21" x14ac:dyDescent="0.25">
      <c r="B2" s="148" t="s">
        <v>150</v>
      </c>
    </row>
    <row r="3" spans="1:21" x14ac:dyDescent="0.25">
      <c r="A3" s="148" t="s">
        <v>0</v>
      </c>
      <c r="B3" s="238" t="s">
        <v>277</v>
      </c>
      <c r="C3" s="238" t="s">
        <v>278</v>
      </c>
    </row>
    <row r="4" spans="1:21" x14ac:dyDescent="0.25">
      <c r="A4" s="324" t="s">
        <v>149</v>
      </c>
      <c r="B4" s="324"/>
      <c r="C4" s="324"/>
      <c r="D4" s="324"/>
      <c r="E4" s="324"/>
      <c r="F4" s="324"/>
      <c r="G4" s="324"/>
      <c r="H4" s="324"/>
      <c r="K4" s="238" t="s">
        <v>110</v>
      </c>
    </row>
    <row r="5" spans="1:21" x14ac:dyDescent="0.25">
      <c r="B5" s="322" t="s">
        <v>86</v>
      </c>
      <c r="C5" s="322"/>
      <c r="D5" s="322"/>
      <c r="E5" s="322" t="s">
        <v>87</v>
      </c>
      <c r="F5" s="322"/>
      <c r="G5" s="322"/>
      <c r="K5" s="18" t="s">
        <v>148</v>
      </c>
    </row>
    <row r="6" spans="1:21" x14ac:dyDescent="0.25">
      <c r="A6" s="148" t="s">
        <v>147</v>
      </c>
      <c r="B6" s="148" t="s">
        <v>88</v>
      </c>
      <c r="C6" s="148" t="s">
        <v>89</v>
      </c>
      <c r="D6" s="148" t="s">
        <v>90</v>
      </c>
      <c r="E6" s="148" t="s">
        <v>88</v>
      </c>
      <c r="F6" s="148" t="s">
        <v>89</v>
      </c>
      <c r="G6" s="148" t="s">
        <v>90</v>
      </c>
      <c r="H6" s="149" t="s">
        <v>95</v>
      </c>
      <c r="K6" s="140" t="s">
        <v>92</v>
      </c>
      <c r="T6" s="322"/>
      <c r="U6" s="322"/>
    </row>
    <row r="7" spans="1:21" x14ac:dyDescent="0.25">
      <c r="A7" s="150">
        <v>39539</v>
      </c>
      <c r="B7" s="151">
        <v>0.28571429999999998</v>
      </c>
      <c r="C7" s="151">
        <v>0.57142859999999995</v>
      </c>
      <c r="D7" s="151">
        <v>0.14285709999999999</v>
      </c>
      <c r="H7" s="152">
        <f t="shared" ref="H7:H38" si="0">+SUM(B7:D7)</f>
        <v>0.99999999999999989</v>
      </c>
      <c r="T7" s="153"/>
      <c r="U7" s="153"/>
    </row>
    <row r="8" spans="1:21" x14ac:dyDescent="0.25">
      <c r="A8" s="150">
        <v>39630</v>
      </c>
      <c r="B8" s="154">
        <v>6.6666669999999997E-2</v>
      </c>
      <c r="C8" s="154">
        <v>0.86666670000000001</v>
      </c>
      <c r="D8" s="154">
        <v>6.6666669999999997E-2</v>
      </c>
      <c r="E8" s="154">
        <v>0.14285709999999999</v>
      </c>
      <c r="F8" s="154">
        <v>0.85714290000000004</v>
      </c>
      <c r="G8" s="154">
        <v>0</v>
      </c>
      <c r="H8" s="152">
        <f t="shared" si="0"/>
        <v>1.00000004</v>
      </c>
      <c r="S8" s="155"/>
      <c r="T8" s="156"/>
      <c r="U8" s="157"/>
    </row>
    <row r="9" spans="1:21" x14ac:dyDescent="0.25">
      <c r="A9" s="150">
        <v>39722</v>
      </c>
      <c r="B9" s="154">
        <v>0.23529410000000001</v>
      </c>
      <c r="C9" s="154">
        <v>0.70588240000000002</v>
      </c>
      <c r="D9" s="154">
        <v>5.8823529999999999E-2</v>
      </c>
      <c r="E9" s="154">
        <v>0.13333329999999999</v>
      </c>
      <c r="F9" s="154">
        <v>0.8</v>
      </c>
      <c r="G9" s="154">
        <v>6.6666669999999997E-2</v>
      </c>
      <c r="H9" s="152">
        <f t="shared" si="0"/>
        <v>1.00000003</v>
      </c>
      <c r="S9" s="155"/>
      <c r="T9" s="156"/>
      <c r="U9" s="157"/>
    </row>
    <row r="10" spans="1:21" x14ac:dyDescent="0.25">
      <c r="A10" s="150">
        <v>39783</v>
      </c>
      <c r="B10" s="154">
        <v>0.28600000000000003</v>
      </c>
      <c r="C10" s="154">
        <v>0.64300000000000002</v>
      </c>
      <c r="D10" s="154">
        <v>7.0999999999999994E-2</v>
      </c>
      <c r="E10" s="154">
        <v>0.35294120000000001</v>
      </c>
      <c r="F10" s="154">
        <v>0.64705880000000005</v>
      </c>
      <c r="G10" s="154">
        <v>0</v>
      </c>
      <c r="H10" s="152">
        <f t="shared" si="0"/>
        <v>1</v>
      </c>
      <c r="S10" s="155"/>
      <c r="T10" s="156"/>
      <c r="U10" s="157"/>
    </row>
    <row r="11" spans="1:21" x14ac:dyDescent="0.25">
      <c r="A11" s="150">
        <v>39873</v>
      </c>
      <c r="B11" s="154">
        <v>0.27800000000000002</v>
      </c>
      <c r="C11" s="154">
        <v>0.72199999999999998</v>
      </c>
      <c r="D11" s="154">
        <v>0</v>
      </c>
      <c r="E11" s="154">
        <v>0.28600000000000003</v>
      </c>
      <c r="F11" s="154">
        <v>0.71400000000000008</v>
      </c>
      <c r="G11" s="154">
        <v>0</v>
      </c>
      <c r="H11" s="152">
        <f t="shared" si="0"/>
        <v>1</v>
      </c>
      <c r="S11" s="155"/>
      <c r="T11" s="156"/>
      <c r="U11" s="157"/>
    </row>
    <row r="12" spans="1:21" x14ac:dyDescent="0.25">
      <c r="A12" s="150">
        <v>39965</v>
      </c>
      <c r="B12" s="154">
        <v>0.105</v>
      </c>
      <c r="C12" s="154">
        <v>0.89500000000000002</v>
      </c>
      <c r="D12" s="154">
        <v>0</v>
      </c>
      <c r="E12" s="154">
        <v>0.33299999999999996</v>
      </c>
      <c r="F12" s="154">
        <v>0.66700000000000004</v>
      </c>
      <c r="G12" s="154">
        <v>0</v>
      </c>
      <c r="H12" s="152">
        <f t="shared" si="0"/>
        <v>1</v>
      </c>
      <c r="S12" s="155"/>
      <c r="T12" s="156"/>
      <c r="U12" s="157"/>
    </row>
    <row r="13" spans="1:21" x14ac:dyDescent="0.25">
      <c r="A13" s="150">
        <v>40057</v>
      </c>
      <c r="B13" s="154">
        <v>0.16600000000000001</v>
      </c>
      <c r="C13" s="154">
        <v>0.77800000000000002</v>
      </c>
      <c r="D13" s="154">
        <v>5.5999999999999994E-2</v>
      </c>
      <c r="E13" s="154">
        <v>0.105</v>
      </c>
      <c r="F13" s="154">
        <v>0.89500000000000002</v>
      </c>
      <c r="G13" s="154">
        <v>0</v>
      </c>
      <c r="H13" s="152">
        <f t="shared" si="0"/>
        <v>1</v>
      </c>
      <c r="S13" s="155"/>
      <c r="T13" s="156"/>
      <c r="U13" s="157"/>
    </row>
    <row r="14" spans="1:21" x14ac:dyDescent="0.25">
      <c r="A14" s="150">
        <v>40148</v>
      </c>
      <c r="B14" s="154">
        <v>5.9000000000000004E-2</v>
      </c>
      <c r="C14" s="154">
        <v>0.88200000000000001</v>
      </c>
      <c r="D14" s="154">
        <v>5.9000000000000004E-2</v>
      </c>
      <c r="E14" s="154">
        <v>5.5999999999999994E-2</v>
      </c>
      <c r="F14" s="154">
        <v>0.94400000000000006</v>
      </c>
      <c r="G14" s="154">
        <v>0</v>
      </c>
      <c r="H14" s="152">
        <f t="shared" si="0"/>
        <v>1</v>
      </c>
      <c r="S14" s="155"/>
      <c r="T14" s="156"/>
      <c r="U14" s="157"/>
    </row>
    <row r="15" spans="1:21" x14ac:dyDescent="0.25">
      <c r="A15" s="150">
        <v>40238</v>
      </c>
      <c r="B15" s="154">
        <v>0.111</v>
      </c>
      <c r="C15" s="154">
        <v>0.88900000000000001</v>
      </c>
      <c r="D15" s="154">
        <v>0</v>
      </c>
      <c r="E15" s="154">
        <v>5.9000000000000004E-2</v>
      </c>
      <c r="F15" s="154">
        <v>0.94099999999999995</v>
      </c>
      <c r="G15" s="154">
        <v>0</v>
      </c>
      <c r="H15" s="152">
        <f t="shared" si="0"/>
        <v>1</v>
      </c>
      <c r="S15" s="155"/>
      <c r="T15" s="156"/>
      <c r="U15" s="157"/>
    </row>
    <row r="16" spans="1:21" x14ac:dyDescent="0.25">
      <c r="A16" s="150">
        <v>40330</v>
      </c>
      <c r="B16" s="154">
        <v>0.111</v>
      </c>
      <c r="C16" s="154">
        <v>0.77800000000000002</v>
      </c>
      <c r="D16" s="154">
        <v>0.111</v>
      </c>
      <c r="E16" s="154">
        <v>0.111</v>
      </c>
      <c r="F16" s="154">
        <v>0.88900000000000001</v>
      </c>
      <c r="G16" s="154">
        <v>0</v>
      </c>
      <c r="H16" s="152">
        <f t="shared" si="0"/>
        <v>1</v>
      </c>
      <c r="S16" s="155"/>
      <c r="T16" s="156"/>
      <c r="U16" s="157"/>
    </row>
    <row r="17" spans="1:21" x14ac:dyDescent="0.25">
      <c r="A17" s="150">
        <v>40422</v>
      </c>
      <c r="B17" s="154">
        <v>0.10526315789473684</v>
      </c>
      <c r="C17" s="154">
        <v>0.78947368421052633</v>
      </c>
      <c r="D17" s="154">
        <v>0.10526315789473684</v>
      </c>
      <c r="E17" s="154">
        <v>0.11199999999999999</v>
      </c>
      <c r="F17" s="154">
        <v>0.83299999999999996</v>
      </c>
      <c r="G17" s="154">
        <v>5.5999999999999994E-2</v>
      </c>
      <c r="H17" s="152">
        <f t="shared" si="0"/>
        <v>1</v>
      </c>
      <c r="S17" s="155"/>
      <c r="T17" s="156"/>
      <c r="U17" s="157"/>
    </row>
    <row r="18" spans="1:21" x14ac:dyDescent="0.25">
      <c r="A18" s="150">
        <v>40513</v>
      </c>
      <c r="B18" s="154">
        <v>5.8823529411764705E-2</v>
      </c>
      <c r="C18" s="154">
        <v>0.82352941176470584</v>
      </c>
      <c r="D18" s="154">
        <v>0.11764705882352941</v>
      </c>
      <c r="E18" s="154">
        <v>0.10526315789473684</v>
      </c>
      <c r="F18" s="154">
        <v>0.84210526315789469</v>
      </c>
      <c r="G18" s="154">
        <v>5.2631578947368418E-2</v>
      </c>
      <c r="H18" s="152">
        <f t="shared" si="0"/>
        <v>1</v>
      </c>
      <c r="S18" s="155"/>
      <c r="T18" s="156"/>
      <c r="U18" s="157"/>
    </row>
    <row r="19" spans="1:21" x14ac:dyDescent="0.25">
      <c r="A19" s="150">
        <v>40603</v>
      </c>
      <c r="B19" s="154">
        <v>0.15789473684210525</v>
      </c>
      <c r="C19" s="154">
        <v>0.63157894736842102</v>
      </c>
      <c r="D19" s="154">
        <v>0.21052631578947367</v>
      </c>
      <c r="E19" s="154">
        <v>0.11764705882352941</v>
      </c>
      <c r="F19" s="154">
        <v>0.82352941176470584</v>
      </c>
      <c r="G19" s="154">
        <v>5.8823529411764705E-2</v>
      </c>
      <c r="H19" s="152">
        <f t="shared" si="0"/>
        <v>1</v>
      </c>
      <c r="S19" s="155"/>
      <c r="U19" s="157"/>
    </row>
    <row r="20" spans="1:21" x14ac:dyDescent="0.25">
      <c r="A20" s="150">
        <v>40695</v>
      </c>
      <c r="B20" s="154">
        <v>0</v>
      </c>
      <c r="C20" s="154">
        <v>0.88888888888888884</v>
      </c>
      <c r="D20" s="154">
        <v>0.1111111111111111</v>
      </c>
      <c r="E20" s="154">
        <v>0.21052631578947367</v>
      </c>
      <c r="F20" s="154">
        <v>0.68421052631578949</v>
      </c>
      <c r="G20" s="154">
        <v>0.10526315789473684</v>
      </c>
      <c r="H20" s="152">
        <f t="shared" si="0"/>
        <v>1</v>
      </c>
      <c r="S20" s="155"/>
      <c r="U20" s="157"/>
    </row>
    <row r="21" spans="1:21" x14ac:dyDescent="0.25">
      <c r="A21" s="150">
        <v>40787</v>
      </c>
      <c r="B21" s="154">
        <v>0</v>
      </c>
      <c r="C21" s="154">
        <v>0.90476190476190477</v>
      </c>
      <c r="D21" s="154">
        <v>9.5238095238095233E-2</v>
      </c>
      <c r="E21" s="154">
        <v>5.5555555555555552E-2</v>
      </c>
      <c r="F21" s="154">
        <v>0.88888888888888884</v>
      </c>
      <c r="G21" s="154">
        <v>5.5555555555555552E-2</v>
      </c>
      <c r="H21" s="152">
        <f t="shared" si="0"/>
        <v>1</v>
      </c>
    </row>
    <row r="22" spans="1:21" x14ac:dyDescent="0.25">
      <c r="A22" s="150">
        <v>40878</v>
      </c>
      <c r="B22" s="154">
        <v>0</v>
      </c>
      <c r="C22" s="154">
        <v>0.90476190476190477</v>
      </c>
      <c r="D22" s="154">
        <v>9.5238095238095233E-2</v>
      </c>
      <c r="E22" s="154">
        <v>0</v>
      </c>
      <c r="F22" s="154">
        <v>0.90476190476190477</v>
      </c>
      <c r="G22" s="154">
        <v>9.5238095238095233E-2</v>
      </c>
      <c r="H22" s="152">
        <f t="shared" si="0"/>
        <v>1</v>
      </c>
    </row>
    <row r="23" spans="1:21" x14ac:dyDescent="0.25">
      <c r="A23" s="150">
        <v>40969</v>
      </c>
      <c r="B23" s="154">
        <v>0</v>
      </c>
      <c r="C23" s="154">
        <v>0.52380952380952384</v>
      </c>
      <c r="D23" s="154">
        <v>0.14285714285714285</v>
      </c>
      <c r="E23" s="154">
        <v>0</v>
      </c>
      <c r="F23" s="154">
        <v>0.90476190476190477</v>
      </c>
      <c r="G23" s="154">
        <v>9.5238095238095233E-2</v>
      </c>
      <c r="H23" s="152">
        <f t="shared" si="0"/>
        <v>0.66666666666666674</v>
      </c>
      <c r="T23" s="322"/>
      <c r="U23" s="322"/>
    </row>
    <row r="24" spans="1:21" x14ac:dyDescent="0.25">
      <c r="A24" s="158">
        <v>41061</v>
      </c>
      <c r="B24" s="154">
        <v>0.23076923076923078</v>
      </c>
      <c r="C24" s="154">
        <v>0.61538461538461542</v>
      </c>
      <c r="D24" s="154">
        <v>0.15384615384615385</v>
      </c>
      <c r="E24" s="154">
        <v>0.14285714285714285</v>
      </c>
      <c r="F24" s="154">
        <v>0.8571428571428571</v>
      </c>
      <c r="G24" s="154">
        <v>0</v>
      </c>
      <c r="H24" s="152">
        <f t="shared" si="0"/>
        <v>1</v>
      </c>
      <c r="T24" s="153"/>
      <c r="U24" s="153"/>
    </row>
    <row r="25" spans="1:21" x14ac:dyDescent="0.25">
      <c r="A25" s="158">
        <v>41153</v>
      </c>
      <c r="B25" s="154">
        <v>0.49931224209078406</v>
      </c>
      <c r="C25" s="154">
        <v>0.50068775790921594</v>
      </c>
      <c r="D25" s="154">
        <v>0</v>
      </c>
      <c r="E25" s="154">
        <v>0.47052947052947053</v>
      </c>
      <c r="F25" s="154">
        <v>0.41158841158841158</v>
      </c>
      <c r="G25" s="154">
        <v>0.11788211788211787</v>
      </c>
      <c r="H25" s="152">
        <f t="shared" si="0"/>
        <v>1</v>
      </c>
      <c r="S25" s="155"/>
      <c r="T25" s="156"/>
      <c r="U25" s="157"/>
    </row>
    <row r="26" spans="1:21" x14ac:dyDescent="0.25">
      <c r="A26" s="158">
        <v>41244</v>
      </c>
      <c r="B26" s="154">
        <v>0.2</v>
      </c>
      <c r="C26" s="154">
        <v>0.66720000000000002</v>
      </c>
      <c r="D26" s="154">
        <v>0.1328</v>
      </c>
      <c r="E26" s="154">
        <v>0.18781218781218784</v>
      </c>
      <c r="F26" s="154">
        <v>0.81218781218781222</v>
      </c>
      <c r="G26" s="154">
        <v>0</v>
      </c>
      <c r="H26" s="152">
        <f t="shared" si="0"/>
        <v>1</v>
      </c>
      <c r="S26" s="155"/>
      <c r="T26" s="156"/>
      <c r="U26" s="157"/>
    </row>
    <row r="27" spans="1:21" x14ac:dyDescent="0.25">
      <c r="A27" s="158">
        <v>41334</v>
      </c>
      <c r="B27" s="154">
        <v>0</v>
      </c>
      <c r="C27" s="154">
        <v>0.92300000000000004</v>
      </c>
      <c r="D27" s="154">
        <v>7.6999999999999999E-2</v>
      </c>
      <c r="E27" s="154">
        <v>0</v>
      </c>
      <c r="F27" s="154">
        <v>0.92300000000000004</v>
      </c>
      <c r="G27" s="154">
        <v>7.6999999999999999E-2</v>
      </c>
      <c r="H27" s="152">
        <f t="shared" si="0"/>
        <v>1</v>
      </c>
      <c r="S27" s="155"/>
      <c r="T27" s="156"/>
      <c r="U27" s="157"/>
    </row>
    <row r="28" spans="1:21" x14ac:dyDescent="0.25">
      <c r="A28" s="158">
        <v>41426</v>
      </c>
      <c r="B28" s="154">
        <v>0</v>
      </c>
      <c r="C28" s="154">
        <v>0.81818181818181823</v>
      </c>
      <c r="D28" s="154">
        <v>0.18181818181818182</v>
      </c>
      <c r="E28" s="154">
        <v>0</v>
      </c>
      <c r="F28" s="154">
        <v>0.90909090909090906</v>
      </c>
      <c r="G28" s="154">
        <v>9.0909090909090912E-2</v>
      </c>
      <c r="H28" s="152">
        <f t="shared" si="0"/>
        <v>1</v>
      </c>
      <c r="S28" s="155"/>
      <c r="T28" s="156"/>
      <c r="U28" s="157"/>
    </row>
    <row r="29" spans="1:21" x14ac:dyDescent="0.25">
      <c r="A29" s="158">
        <v>41518</v>
      </c>
      <c r="B29" s="154">
        <v>8.3333333333333329E-2</v>
      </c>
      <c r="C29" s="154">
        <v>0.83333333333333337</v>
      </c>
      <c r="D29" s="154">
        <v>8.3333333333333329E-2</v>
      </c>
      <c r="E29" s="154">
        <v>0.16666666666666666</v>
      </c>
      <c r="F29" s="154">
        <v>0.66666666666666663</v>
      </c>
      <c r="G29" s="154">
        <v>0.16666666666666666</v>
      </c>
      <c r="H29" s="152">
        <f t="shared" si="0"/>
        <v>1</v>
      </c>
      <c r="S29" s="155"/>
      <c r="T29" s="156"/>
      <c r="U29" s="157"/>
    </row>
    <row r="30" spans="1:21" x14ac:dyDescent="0.25">
      <c r="A30" s="158">
        <v>41609</v>
      </c>
      <c r="B30" s="154">
        <v>0</v>
      </c>
      <c r="C30" s="154">
        <v>1</v>
      </c>
      <c r="D30" s="154">
        <v>0</v>
      </c>
      <c r="E30" s="154">
        <v>0</v>
      </c>
      <c r="F30" s="154">
        <v>0.9</v>
      </c>
      <c r="G30" s="154">
        <v>0.1</v>
      </c>
      <c r="H30" s="152">
        <f t="shared" si="0"/>
        <v>1</v>
      </c>
      <c r="S30" s="155"/>
      <c r="T30" s="156"/>
      <c r="U30" s="157"/>
    </row>
    <row r="31" spans="1:21" x14ac:dyDescent="0.25">
      <c r="A31" s="158">
        <v>41699</v>
      </c>
      <c r="B31" s="154">
        <v>0</v>
      </c>
      <c r="C31" s="154">
        <v>0.88888888888888884</v>
      </c>
      <c r="D31" s="154">
        <v>0.1111111111111111</v>
      </c>
      <c r="E31" s="154">
        <v>0</v>
      </c>
      <c r="F31" s="154">
        <v>0.77777777777777779</v>
      </c>
      <c r="G31" s="154">
        <v>0.22222222222222221</v>
      </c>
      <c r="H31" s="152">
        <f t="shared" si="0"/>
        <v>1</v>
      </c>
      <c r="K31" s="15" t="s">
        <v>93</v>
      </c>
      <c r="S31" s="155"/>
      <c r="T31" s="156"/>
      <c r="U31" s="157"/>
    </row>
    <row r="32" spans="1:21" x14ac:dyDescent="0.25">
      <c r="A32" s="158">
        <v>41791</v>
      </c>
      <c r="B32" s="154">
        <v>8.3333333333333329E-2</v>
      </c>
      <c r="C32" s="154">
        <v>0.83333333333333337</v>
      </c>
      <c r="D32" s="154">
        <v>8.3333333333333329E-2</v>
      </c>
      <c r="E32" s="154">
        <v>8.3333333333333329E-2</v>
      </c>
      <c r="F32" s="154">
        <v>0.83333333333333337</v>
      </c>
      <c r="G32" s="154">
        <v>8.3333333333333329E-2</v>
      </c>
      <c r="H32" s="152">
        <f t="shared" si="0"/>
        <v>1</v>
      </c>
      <c r="S32" s="155"/>
      <c r="T32" s="156"/>
      <c r="U32" s="157"/>
    </row>
    <row r="33" spans="1:21" x14ac:dyDescent="0.25">
      <c r="A33" s="158">
        <v>41883</v>
      </c>
      <c r="B33" s="154">
        <v>0.1</v>
      </c>
      <c r="C33" s="154">
        <v>0.8</v>
      </c>
      <c r="D33" s="154">
        <v>0.1</v>
      </c>
      <c r="E33" s="154">
        <v>0.1</v>
      </c>
      <c r="F33" s="154">
        <v>0.9</v>
      </c>
      <c r="G33" s="154">
        <v>0</v>
      </c>
      <c r="H33" s="152">
        <f t="shared" si="0"/>
        <v>1</v>
      </c>
      <c r="S33" s="155"/>
      <c r="T33" s="156"/>
      <c r="U33" s="157"/>
    </row>
    <row r="34" spans="1:21" x14ac:dyDescent="0.25">
      <c r="A34" s="158">
        <v>41974</v>
      </c>
      <c r="B34" s="154">
        <v>0.1111111111111111</v>
      </c>
      <c r="C34" s="154">
        <v>0.88888888888888884</v>
      </c>
      <c r="D34" s="154">
        <v>0</v>
      </c>
      <c r="E34" s="154">
        <v>0.22222222222222221</v>
      </c>
      <c r="F34" s="154">
        <v>0.77777777777777779</v>
      </c>
      <c r="G34" s="154">
        <v>0</v>
      </c>
      <c r="H34" s="152">
        <f t="shared" si="0"/>
        <v>1</v>
      </c>
      <c r="S34" s="155"/>
      <c r="T34" s="156"/>
      <c r="U34" s="157"/>
    </row>
    <row r="35" spans="1:21" x14ac:dyDescent="0.25">
      <c r="A35" s="158">
        <v>42064</v>
      </c>
      <c r="B35" s="154">
        <v>0.2857142857142857</v>
      </c>
      <c r="C35" s="154">
        <v>0.7142857142857143</v>
      </c>
      <c r="D35" s="154">
        <v>0</v>
      </c>
      <c r="E35" s="154">
        <v>0.14285714285714285</v>
      </c>
      <c r="F35" s="154">
        <v>0.8571428571428571</v>
      </c>
      <c r="G35" s="154">
        <v>0</v>
      </c>
      <c r="H35" s="152">
        <f t="shared" si="0"/>
        <v>1</v>
      </c>
      <c r="S35" s="155"/>
      <c r="T35" s="156"/>
      <c r="U35" s="157"/>
    </row>
    <row r="36" spans="1:21" x14ac:dyDescent="0.25">
      <c r="A36" s="158">
        <v>42156</v>
      </c>
      <c r="B36" s="154">
        <v>0.27272727272727271</v>
      </c>
      <c r="C36" s="154">
        <v>0.72727272727272729</v>
      </c>
      <c r="D36" s="154">
        <v>0</v>
      </c>
      <c r="E36" s="154">
        <v>0.45454545454545453</v>
      </c>
      <c r="F36" s="154">
        <v>0.54545454545454541</v>
      </c>
      <c r="G36" s="154">
        <v>0</v>
      </c>
      <c r="H36" s="152">
        <f t="shared" si="0"/>
        <v>1</v>
      </c>
      <c r="S36" s="155"/>
      <c r="T36" s="156"/>
      <c r="U36" s="157"/>
    </row>
    <row r="37" spans="1:21" x14ac:dyDescent="0.25">
      <c r="A37" s="158">
        <v>42248</v>
      </c>
      <c r="B37" s="154">
        <v>0.22222222222222221</v>
      </c>
      <c r="C37" s="154">
        <v>0.77777777777777779</v>
      </c>
      <c r="D37" s="154">
        <v>0</v>
      </c>
      <c r="E37" s="154">
        <v>0.33333333333333331</v>
      </c>
      <c r="F37" s="154">
        <v>0.66666666666666663</v>
      </c>
      <c r="G37" s="154">
        <v>0</v>
      </c>
      <c r="H37" s="152">
        <f t="shared" si="0"/>
        <v>1</v>
      </c>
      <c r="S37" s="155"/>
      <c r="T37" s="156"/>
      <c r="U37" s="157"/>
    </row>
    <row r="38" spans="1:21" x14ac:dyDescent="0.25">
      <c r="A38" s="158">
        <v>42339</v>
      </c>
      <c r="B38" s="154">
        <v>0.2</v>
      </c>
      <c r="C38" s="154">
        <v>0.8</v>
      </c>
      <c r="D38" s="154">
        <v>0</v>
      </c>
      <c r="E38" s="154">
        <v>0.2</v>
      </c>
      <c r="F38" s="154">
        <v>0.8</v>
      </c>
      <c r="G38" s="154">
        <v>0</v>
      </c>
      <c r="H38" s="152">
        <f t="shared" si="0"/>
        <v>1</v>
      </c>
      <c r="S38" s="155"/>
      <c r="T38" s="156"/>
      <c r="U38" s="157"/>
    </row>
    <row r="39" spans="1:21" x14ac:dyDescent="0.25">
      <c r="A39" s="158">
        <v>42430</v>
      </c>
      <c r="B39" s="154">
        <v>0.2857142857142857</v>
      </c>
      <c r="C39" s="154">
        <v>0.5714285714285714</v>
      </c>
      <c r="D39" s="154">
        <v>0.14285714285714285</v>
      </c>
      <c r="E39" s="154">
        <v>0.375</v>
      </c>
      <c r="F39" s="154">
        <v>0.5</v>
      </c>
      <c r="G39" s="154">
        <v>0.125</v>
      </c>
      <c r="H39" s="152">
        <f t="shared" ref="H39:H56" si="1">+SUM(B39:D39)</f>
        <v>1</v>
      </c>
      <c r="S39" s="155"/>
      <c r="T39" s="156"/>
      <c r="U39" s="157"/>
    </row>
    <row r="40" spans="1:21" x14ac:dyDescent="0.25">
      <c r="A40" s="158">
        <v>42522</v>
      </c>
      <c r="B40" s="154">
        <v>0.2857142857142857</v>
      </c>
      <c r="C40" s="154">
        <v>0.7142857142857143</v>
      </c>
      <c r="D40" s="154">
        <v>0</v>
      </c>
      <c r="E40" s="154">
        <v>0.42857142857142855</v>
      </c>
      <c r="F40" s="154">
        <v>0.5714285714285714</v>
      </c>
      <c r="G40" s="154">
        <v>0</v>
      </c>
      <c r="H40" s="152">
        <f t="shared" si="1"/>
        <v>1</v>
      </c>
      <c r="S40" s="155"/>
      <c r="T40" s="156"/>
      <c r="U40" s="157"/>
    </row>
    <row r="41" spans="1:21" x14ac:dyDescent="0.25">
      <c r="A41" s="158">
        <v>42614</v>
      </c>
      <c r="B41" s="154">
        <v>0</v>
      </c>
      <c r="C41" s="154">
        <v>1</v>
      </c>
      <c r="D41" s="154">
        <v>0</v>
      </c>
      <c r="E41" s="154">
        <v>0</v>
      </c>
      <c r="F41" s="154">
        <v>1</v>
      </c>
      <c r="G41" s="154">
        <v>0</v>
      </c>
      <c r="H41" s="152">
        <f t="shared" si="1"/>
        <v>1</v>
      </c>
      <c r="S41" s="155"/>
      <c r="T41" s="156"/>
      <c r="U41" s="157"/>
    </row>
    <row r="42" spans="1:21" x14ac:dyDescent="0.25">
      <c r="A42" s="158">
        <v>42705</v>
      </c>
      <c r="B42" s="154">
        <v>0</v>
      </c>
      <c r="C42" s="154">
        <v>1</v>
      </c>
      <c r="D42" s="154">
        <v>0</v>
      </c>
      <c r="E42" s="154">
        <v>0</v>
      </c>
      <c r="F42" s="154">
        <v>1</v>
      </c>
      <c r="G42" s="154">
        <v>0</v>
      </c>
      <c r="H42" s="152">
        <f t="shared" si="1"/>
        <v>1</v>
      </c>
      <c r="S42" s="155"/>
      <c r="T42" s="156"/>
      <c r="U42" s="157"/>
    </row>
    <row r="43" spans="1:21" x14ac:dyDescent="0.25">
      <c r="A43" s="158">
        <v>42795</v>
      </c>
      <c r="B43" s="154">
        <v>0.375</v>
      </c>
      <c r="C43" s="154">
        <v>0.5</v>
      </c>
      <c r="D43" s="154">
        <v>0.125</v>
      </c>
      <c r="E43" s="154">
        <v>0.25</v>
      </c>
      <c r="F43" s="154">
        <v>0.75</v>
      </c>
      <c r="G43" s="154">
        <v>0</v>
      </c>
      <c r="H43" s="152">
        <f t="shared" si="1"/>
        <v>1</v>
      </c>
      <c r="S43" s="155"/>
      <c r="T43" s="156"/>
      <c r="U43" s="157"/>
    </row>
    <row r="44" spans="1:21" x14ac:dyDescent="0.25">
      <c r="A44" s="158">
        <v>42887</v>
      </c>
      <c r="B44" s="154">
        <v>0</v>
      </c>
      <c r="C44" s="154">
        <v>0.88888888888888884</v>
      </c>
      <c r="D44" s="154">
        <v>0.1111111111111111</v>
      </c>
      <c r="E44" s="154">
        <v>0.1111111111111111</v>
      </c>
      <c r="F44" s="154">
        <v>0.88888888888888884</v>
      </c>
      <c r="G44" s="154">
        <v>0</v>
      </c>
      <c r="H44" s="152">
        <f t="shared" si="1"/>
        <v>1</v>
      </c>
      <c r="S44" s="155"/>
      <c r="T44" s="156"/>
      <c r="U44" s="157"/>
    </row>
    <row r="45" spans="1:21" x14ac:dyDescent="0.25">
      <c r="A45" s="158">
        <v>42979</v>
      </c>
      <c r="B45" s="154">
        <v>0.33333333333333331</v>
      </c>
      <c r="C45" s="154">
        <v>0.55555555555555558</v>
      </c>
      <c r="D45" s="154">
        <v>0.1111111111111111</v>
      </c>
      <c r="E45" s="154">
        <v>0.22222222222222221</v>
      </c>
      <c r="F45" s="154">
        <v>0.77777777777777779</v>
      </c>
      <c r="G45" s="154">
        <v>0</v>
      </c>
      <c r="H45" s="152">
        <f t="shared" si="1"/>
        <v>1</v>
      </c>
      <c r="S45" s="155"/>
      <c r="T45" s="156"/>
      <c r="U45" s="157"/>
    </row>
    <row r="46" spans="1:21" x14ac:dyDescent="0.25">
      <c r="A46" s="158">
        <v>43070</v>
      </c>
      <c r="B46" s="154">
        <v>0.75</v>
      </c>
      <c r="C46" s="154">
        <v>0.25</v>
      </c>
      <c r="D46" s="154">
        <v>0</v>
      </c>
      <c r="E46" s="154">
        <v>0.4</v>
      </c>
      <c r="F46" s="154">
        <v>0.6</v>
      </c>
      <c r="G46" s="154">
        <v>0</v>
      </c>
      <c r="H46" s="152">
        <f t="shared" si="1"/>
        <v>1</v>
      </c>
      <c r="S46" s="155"/>
      <c r="T46" s="156"/>
      <c r="U46" s="157"/>
    </row>
    <row r="47" spans="1:21" x14ac:dyDescent="0.25">
      <c r="A47" s="158">
        <v>43160</v>
      </c>
      <c r="B47" s="154">
        <v>0.14285714285714285</v>
      </c>
      <c r="C47" s="154">
        <v>0.8571428571428571</v>
      </c>
      <c r="D47" s="154">
        <v>0</v>
      </c>
      <c r="E47" s="154">
        <v>0</v>
      </c>
      <c r="F47" s="154">
        <v>0.8571428571428571</v>
      </c>
      <c r="G47" s="154">
        <v>0.14285714285714285</v>
      </c>
      <c r="H47" s="152">
        <f t="shared" si="1"/>
        <v>1</v>
      </c>
      <c r="S47" s="155"/>
      <c r="T47" s="156"/>
      <c r="U47" s="157"/>
    </row>
    <row r="48" spans="1:21" x14ac:dyDescent="0.25">
      <c r="A48" s="158">
        <v>43252</v>
      </c>
      <c r="B48" s="154">
        <v>0.5</v>
      </c>
      <c r="C48" s="154">
        <v>0.5</v>
      </c>
      <c r="D48" s="154">
        <v>0</v>
      </c>
      <c r="E48" s="154">
        <v>0</v>
      </c>
      <c r="F48" s="154">
        <v>1</v>
      </c>
      <c r="G48" s="154">
        <v>0</v>
      </c>
      <c r="H48" s="152">
        <f t="shared" si="1"/>
        <v>1</v>
      </c>
      <c r="S48" s="155"/>
      <c r="T48" s="156"/>
      <c r="U48" s="157"/>
    </row>
    <row r="49" spans="1:21" x14ac:dyDescent="0.25">
      <c r="A49" s="158">
        <v>43344</v>
      </c>
      <c r="B49" s="154">
        <v>0.16666666666666666</v>
      </c>
      <c r="C49" s="154">
        <v>0.83333333333333337</v>
      </c>
      <c r="D49" s="154">
        <v>0</v>
      </c>
      <c r="E49" s="154">
        <v>0</v>
      </c>
      <c r="F49" s="154">
        <v>0.83333333333333337</v>
      </c>
      <c r="G49" s="154">
        <v>0.16666666666666666</v>
      </c>
      <c r="H49" s="152">
        <f t="shared" si="1"/>
        <v>1</v>
      </c>
      <c r="S49" s="155"/>
      <c r="T49" s="156"/>
      <c r="U49" s="157"/>
    </row>
    <row r="50" spans="1:21" x14ac:dyDescent="0.25">
      <c r="A50" s="158">
        <v>43435</v>
      </c>
      <c r="B50" s="154">
        <v>0.2</v>
      </c>
      <c r="C50" s="154">
        <v>0.8</v>
      </c>
      <c r="D50" s="154">
        <v>0</v>
      </c>
      <c r="E50" s="154">
        <v>0</v>
      </c>
      <c r="F50" s="154">
        <v>1</v>
      </c>
      <c r="G50" s="154">
        <v>0</v>
      </c>
      <c r="H50" s="152">
        <f t="shared" si="1"/>
        <v>1</v>
      </c>
      <c r="S50" s="155"/>
      <c r="T50" s="156"/>
      <c r="U50" s="157"/>
    </row>
    <row r="51" spans="1:21" x14ac:dyDescent="0.25">
      <c r="A51" s="158">
        <v>43525</v>
      </c>
      <c r="B51" s="154">
        <v>0</v>
      </c>
      <c r="C51" s="154">
        <v>0.66666666666666663</v>
      </c>
      <c r="D51" s="154">
        <v>0.33333333333333331</v>
      </c>
      <c r="E51" s="154">
        <v>0</v>
      </c>
      <c r="F51" s="154">
        <v>0.66666666666666663</v>
      </c>
      <c r="G51" s="154">
        <v>0.33333333333333331</v>
      </c>
      <c r="H51" s="152">
        <f t="shared" si="1"/>
        <v>1</v>
      </c>
      <c r="S51" s="155"/>
      <c r="T51" s="156"/>
      <c r="U51" s="157"/>
    </row>
    <row r="52" spans="1:21" x14ac:dyDescent="0.25">
      <c r="A52" s="158">
        <v>43617</v>
      </c>
      <c r="B52" s="154">
        <v>0.16666666666666666</v>
      </c>
      <c r="C52" s="154">
        <v>0.66666666666666663</v>
      </c>
      <c r="D52" s="154">
        <v>0.16666666666666666</v>
      </c>
      <c r="E52" s="154">
        <v>0.16666666666666666</v>
      </c>
      <c r="F52" s="154">
        <v>0.66666666666666663</v>
      </c>
      <c r="G52" s="154">
        <v>0.16666666666666666</v>
      </c>
      <c r="H52" s="152">
        <f t="shared" si="1"/>
        <v>0.99999999999999989</v>
      </c>
      <c r="S52" s="155"/>
      <c r="T52" s="156"/>
      <c r="U52" s="157"/>
    </row>
    <row r="53" spans="1:21" x14ac:dyDescent="0.25">
      <c r="A53" s="158">
        <v>43709</v>
      </c>
      <c r="B53" s="154">
        <v>0</v>
      </c>
      <c r="C53" s="154">
        <v>0.75</v>
      </c>
      <c r="D53" s="154">
        <v>0.25</v>
      </c>
      <c r="E53" s="154">
        <v>0</v>
      </c>
      <c r="F53" s="154">
        <v>1</v>
      </c>
      <c r="G53" s="154">
        <v>0</v>
      </c>
      <c r="H53" s="152">
        <f t="shared" si="1"/>
        <v>1</v>
      </c>
      <c r="S53" s="155"/>
      <c r="T53" s="156"/>
      <c r="U53" s="157"/>
    </row>
    <row r="54" spans="1:21" x14ac:dyDescent="0.25">
      <c r="A54" s="158">
        <v>43800</v>
      </c>
      <c r="B54" s="154">
        <v>0</v>
      </c>
      <c r="C54" s="154">
        <v>0.83333333333333348</v>
      </c>
      <c r="D54" s="154">
        <v>0.16666666666666649</v>
      </c>
      <c r="E54" s="154">
        <v>0</v>
      </c>
      <c r="F54" s="154">
        <v>0.83333333333333348</v>
      </c>
      <c r="G54" s="154">
        <v>0.16666666666666649</v>
      </c>
      <c r="H54" s="152">
        <f t="shared" si="1"/>
        <v>1</v>
      </c>
      <c r="I54" s="159"/>
      <c r="S54" s="155"/>
      <c r="T54" s="156"/>
      <c r="U54" s="157"/>
    </row>
    <row r="55" spans="1:21" x14ac:dyDescent="0.25">
      <c r="A55" s="158">
        <v>43891</v>
      </c>
      <c r="B55" s="154">
        <v>0</v>
      </c>
      <c r="C55" s="154">
        <v>0.8571428571428571</v>
      </c>
      <c r="D55" s="154">
        <v>0.1428571428571429</v>
      </c>
      <c r="E55" s="139">
        <v>0.71428571428571397</v>
      </c>
      <c r="F55" s="139">
        <v>0.14285714285714299</v>
      </c>
      <c r="G55" s="139">
        <v>0.14285714285714299</v>
      </c>
      <c r="H55" s="152">
        <f t="shared" si="1"/>
        <v>1</v>
      </c>
      <c r="I55" s="160"/>
      <c r="S55" s="155"/>
      <c r="T55" s="156"/>
      <c r="U55" s="157"/>
    </row>
    <row r="56" spans="1:21" x14ac:dyDescent="0.25">
      <c r="A56" s="158">
        <v>43983</v>
      </c>
      <c r="B56" s="154">
        <v>0</v>
      </c>
      <c r="C56" s="154">
        <v>1</v>
      </c>
      <c r="D56" s="154">
        <v>0</v>
      </c>
      <c r="E56" s="139">
        <v>0</v>
      </c>
      <c r="F56" s="139">
        <v>1</v>
      </c>
      <c r="G56" s="139">
        <v>0</v>
      </c>
      <c r="H56" s="152">
        <f t="shared" si="1"/>
        <v>1</v>
      </c>
      <c r="S56" s="155"/>
      <c r="T56" s="156"/>
      <c r="U56" s="157"/>
    </row>
    <row r="57" spans="1:21" x14ac:dyDescent="0.25">
      <c r="A57" s="158">
        <v>44075</v>
      </c>
      <c r="B57" s="154">
        <v>0</v>
      </c>
      <c r="C57" s="154">
        <v>1</v>
      </c>
      <c r="D57" s="154">
        <v>0</v>
      </c>
      <c r="E57" s="138"/>
      <c r="F57" s="138"/>
      <c r="G57" s="139"/>
      <c r="H57" s="139"/>
      <c r="S57" s="155"/>
      <c r="T57" s="156"/>
      <c r="U57" s="157"/>
    </row>
    <row r="58" spans="1:21" x14ac:dyDescent="0.25">
      <c r="B58" s="15"/>
      <c r="C58" s="135"/>
      <c r="D58" s="138"/>
      <c r="E58" s="138"/>
      <c r="F58" s="138"/>
      <c r="G58" s="138"/>
      <c r="H58" s="138"/>
      <c r="S58" s="155"/>
      <c r="T58" s="156"/>
      <c r="U58" s="157"/>
    </row>
    <row r="59" spans="1:21" x14ac:dyDescent="0.25">
      <c r="B59" s="15"/>
      <c r="C59" s="135"/>
      <c r="D59" s="138"/>
      <c r="E59" s="138"/>
      <c r="F59" s="138"/>
      <c r="G59" s="138"/>
      <c r="H59" s="138"/>
      <c r="I59" s="151"/>
      <c r="S59" s="155"/>
      <c r="T59" s="156"/>
      <c r="U59" s="157"/>
    </row>
    <row r="60" spans="1:21" x14ac:dyDescent="0.25">
      <c r="B60" s="15"/>
      <c r="C60" s="135"/>
      <c r="D60" s="138"/>
      <c r="E60" s="138"/>
      <c r="F60" s="138"/>
      <c r="G60" s="138"/>
      <c r="H60" s="138"/>
      <c r="I60" s="151"/>
      <c r="S60" s="155"/>
      <c r="T60" s="156"/>
      <c r="U60" s="157"/>
    </row>
    <row r="61" spans="1:21" x14ac:dyDescent="0.25">
      <c r="B61" s="15"/>
      <c r="C61" s="129"/>
      <c r="D61" s="137"/>
      <c r="E61" s="137"/>
      <c r="F61" s="137"/>
      <c r="G61" s="138"/>
      <c r="H61" s="138"/>
      <c r="I61" s="151"/>
      <c r="S61" s="155"/>
      <c r="T61" s="156"/>
      <c r="U61" s="157"/>
    </row>
    <row r="62" spans="1:21" x14ac:dyDescent="0.25">
      <c r="B62" s="15"/>
      <c r="C62" s="129"/>
      <c r="D62" s="137"/>
      <c r="E62" s="137"/>
      <c r="F62" s="137"/>
      <c r="G62" s="137"/>
      <c r="H62" s="137"/>
      <c r="I62" s="159"/>
      <c r="S62" s="155"/>
      <c r="T62" s="156"/>
      <c r="U62" s="157"/>
    </row>
    <row r="63" spans="1:21" x14ac:dyDescent="0.25">
      <c r="B63" s="15"/>
      <c r="C63" s="129"/>
      <c r="D63" s="137"/>
      <c r="E63" s="137"/>
      <c r="F63" s="137"/>
      <c r="G63" s="137"/>
      <c r="H63" s="137"/>
      <c r="I63" s="159"/>
      <c r="S63" s="155"/>
      <c r="U63" s="157"/>
    </row>
    <row r="64" spans="1:21" x14ac:dyDescent="0.25">
      <c r="B64" s="15"/>
      <c r="C64" s="129"/>
      <c r="D64" s="136"/>
      <c r="E64" s="136"/>
      <c r="F64" s="136"/>
      <c r="G64" s="136"/>
      <c r="H64" s="136"/>
      <c r="I64" s="161"/>
      <c r="U64" s="157"/>
    </row>
    <row r="65" spans="2:21" x14ac:dyDescent="0.25">
      <c r="B65" s="15"/>
      <c r="C65" s="135"/>
      <c r="D65" s="134"/>
      <c r="E65" s="134"/>
      <c r="F65" s="134"/>
      <c r="G65" s="134"/>
      <c r="H65" s="134"/>
      <c r="I65" s="162"/>
    </row>
    <row r="66" spans="2:21" x14ac:dyDescent="0.25">
      <c r="B66" s="15"/>
      <c r="C66" s="124"/>
      <c r="D66" s="15"/>
      <c r="E66" s="15"/>
      <c r="F66" s="15"/>
      <c r="G66" s="15"/>
      <c r="H66" s="173"/>
      <c r="I66" s="174"/>
    </row>
    <row r="67" spans="2:21" x14ac:dyDescent="0.25">
      <c r="B67" s="15"/>
      <c r="C67" s="124"/>
      <c r="D67" s="15"/>
      <c r="E67" s="15"/>
      <c r="F67" s="15"/>
      <c r="G67" s="15"/>
      <c r="H67" s="15"/>
      <c r="T67" s="322"/>
      <c r="U67" s="322"/>
    </row>
    <row r="68" spans="2:21" x14ac:dyDescent="0.25">
      <c r="B68" s="15"/>
      <c r="C68" s="175"/>
      <c r="D68" s="321"/>
      <c r="E68" s="321"/>
      <c r="F68" s="321"/>
      <c r="G68" s="176"/>
      <c r="H68" s="176"/>
      <c r="I68" s="177"/>
      <c r="T68" s="153"/>
      <c r="U68" s="153"/>
    </row>
    <row r="69" spans="2:21" x14ac:dyDescent="0.25">
      <c r="B69" s="15"/>
      <c r="C69" s="175"/>
      <c r="D69" s="178"/>
      <c r="E69" s="178"/>
      <c r="F69" s="178"/>
      <c r="G69" s="178"/>
      <c r="H69" s="178"/>
      <c r="I69" s="179"/>
      <c r="S69" s="155"/>
      <c r="T69" s="156"/>
      <c r="U69" s="157"/>
    </row>
    <row r="70" spans="2:21" x14ac:dyDescent="0.25">
      <c r="B70" s="15"/>
      <c r="C70" s="180"/>
      <c r="D70" s="181"/>
      <c r="E70" s="181"/>
      <c r="F70" s="181"/>
      <c r="G70" s="15"/>
      <c r="H70" s="182"/>
      <c r="I70" s="174"/>
      <c r="S70" s="155"/>
      <c r="T70" s="156"/>
      <c r="U70" s="157"/>
    </row>
    <row r="71" spans="2:21" x14ac:dyDescent="0.25">
      <c r="B71" s="15"/>
      <c r="C71" s="180"/>
      <c r="D71" s="181"/>
      <c r="E71" s="181"/>
      <c r="F71" s="181"/>
      <c r="G71" s="181"/>
      <c r="H71" s="181"/>
      <c r="I71" s="183"/>
      <c r="S71" s="155"/>
      <c r="T71" s="156"/>
      <c r="U71" s="157"/>
    </row>
    <row r="72" spans="2:21" x14ac:dyDescent="0.25">
      <c r="B72" s="15"/>
      <c r="C72" s="180"/>
      <c r="D72" s="181"/>
      <c r="E72" s="181"/>
      <c r="F72" s="181"/>
      <c r="G72" s="181"/>
      <c r="H72" s="181"/>
      <c r="I72" s="183"/>
      <c r="S72" s="155"/>
      <c r="T72" s="156"/>
      <c r="U72" s="157"/>
    </row>
    <row r="73" spans="2:21" x14ac:dyDescent="0.25">
      <c r="B73" s="15"/>
      <c r="C73" s="180"/>
      <c r="D73" s="181"/>
      <c r="E73" s="181"/>
      <c r="F73" s="181"/>
      <c r="G73" s="181"/>
      <c r="H73" s="181"/>
      <c r="I73" s="183"/>
      <c r="S73" s="155"/>
      <c r="T73" s="156"/>
      <c r="U73" s="157"/>
    </row>
    <row r="74" spans="2:21" x14ac:dyDescent="0.25">
      <c r="B74" s="15"/>
      <c r="C74" s="180"/>
      <c r="D74" s="181"/>
      <c r="E74" s="181"/>
      <c r="F74" s="181"/>
      <c r="G74" s="181"/>
      <c r="H74" s="181"/>
      <c r="I74" s="183"/>
      <c r="S74" s="155"/>
      <c r="T74" s="156"/>
      <c r="U74" s="157"/>
    </row>
    <row r="75" spans="2:21" x14ac:dyDescent="0.25">
      <c r="B75" s="15"/>
      <c r="C75" s="180"/>
      <c r="D75" s="181"/>
      <c r="E75" s="181"/>
      <c r="F75" s="181"/>
      <c r="G75" s="181"/>
      <c r="H75" s="181"/>
      <c r="I75" s="183"/>
      <c r="S75" s="155"/>
      <c r="T75" s="156"/>
      <c r="U75" s="157"/>
    </row>
    <row r="76" spans="2:21" x14ac:dyDescent="0.25">
      <c r="B76" s="15"/>
      <c r="C76" s="180"/>
      <c r="D76" s="181"/>
      <c r="E76" s="181"/>
      <c r="F76" s="181"/>
      <c r="G76" s="181"/>
      <c r="H76" s="181"/>
      <c r="I76" s="183"/>
      <c r="S76" s="155"/>
      <c r="T76" s="156"/>
      <c r="U76" s="157"/>
    </row>
    <row r="77" spans="2:21" x14ac:dyDescent="0.25">
      <c r="B77" s="15"/>
      <c r="C77" s="180"/>
      <c r="D77" s="181"/>
      <c r="E77" s="181"/>
      <c r="F77" s="181"/>
      <c r="G77" s="181"/>
      <c r="H77" s="181"/>
      <c r="I77" s="183"/>
      <c r="S77" s="155"/>
      <c r="T77" s="156"/>
      <c r="U77" s="157"/>
    </row>
    <row r="78" spans="2:21" x14ac:dyDescent="0.25">
      <c r="B78" s="15"/>
      <c r="C78" s="180"/>
      <c r="D78" s="181"/>
      <c r="E78" s="181"/>
      <c r="F78" s="181"/>
      <c r="G78" s="181"/>
      <c r="H78" s="181"/>
      <c r="I78" s="183"/>
      <c r="S78" s="155"/>
      <c r="T78" s="156"/>
      <c r="U78" s="157"/>
    </row>
    <row r="79" spans="2:21" x14ac:dyDescent="0.25">
      <c r="B79" s="15"/>
      <c r="C79" s="129"/>
      <c r="D79" s="184"/>
      <c r="E79" s="184"/>
      <c r="F79" s="184"/>
      <c r="G79" s="181"/>
      <c r="H79" s="181"/>
      <c r="I79" s="183"/>
      <c r="S79" s="155"/>
      <c r="T79" s="156"/>
      <c r="U79" s="157"/>
    </row>
    <row r="80" spans="2:21" x14ac:dyDescent="0.25">
      <c r="B80" s="15"/>
      <c r="C80" s="180"/>
      <c r="D80" s="184"/>
      <c r="E80" s="184"/>
      <c r="F80" s="184"/>
      <c r="G80" s="184"/>
      <c r="H80" s="184"/>
      <c r="I80" s="185"/>
      <c r="S80" s="155"/>
      <c r="U80" s="157"/>
    </row>
    <row r="81" spans="1:21" x14ac:dyDescent="0.25">
      <c r="B81" s="15"/>
      <c r="C81" s="129"/>
      <c r="D81" s="184"/>
      <c r="E81" s="184"/>
      <c r="F81" s="184"/>
      <c r="G81" s="184"/>
      <c r="H81" s="184"/>
      <c r="I81" s="185"/>
      <c r="U81" s="157"/>
    </row>
    <row r="82" spans="1:21" x14ac:dyDescent="0.25">
      <c r="B82" s="15"/>
      <c r="C82" s="129"/>
      <c r="D82" s="184"/>
      <c r="E82" s="184"/>
      <c r="F82" s="184"/>
      <c r="G82" s="184"/>
      <c r="H82" s="184"/>
      <c r="I82" s="185"/>
    </row>
    <row r="83" spans="1:21" x14ac:dyDescent="0.25">
      <c r="C83" s="180"/>
      <c r="D83" s="186"/>
      <c r="E83" s="186"/>
      <c r="F83" s="186"/>
      <c r="G83" s="186"/>
      <c r="H83" s="186"/>
      <c r="I83" s="187"/>
      <c r="T83" s="322"/>
      <c r="U83" s="322"/>
    </row>
    <row r="84" spans="1:21" x14ac:dyDescent="0.25">
      <c r="C84" s="124"/>
      <c r="D84" s="15"/>
      <c r="E84" s="15"/>
      <c r="F84" s="15"/>
      <c r="G84" s="184"/>
      <c r="H84" s="184"/>
      <c r="I84" s="185"/>
      <c r="T84" s="153"/>
      <c r="U84" s="153"/>
    </row>
    <row r="85" spans="1:21" x14ac:dyDescent="0.25">
      <c r="C85" s="124"/>
      <c r="D85" s="15"/>
      <c r="E85" s="15"/>
      <c r="F85" s="15"/>
      <c r="G85" s="15"/>
      <c r="H85" s="15"/>
      <c r="S85" s="155"/>
      <c r="T85" s="156"/>
      <c r="U85" s="157"/>
    </row>
    <row r="86" spans="1:21" x14ac:dyDescent="0.25">
      <c r="B86" s="125"/>
      <c r="C86" s="124"/>
      <c r="D86" s="176"/>
      <c r="E86" s="176"/>
      <c r="F86" s="176"/>
      <c r="G86" s="176"/>
      <c r="H86" s="176"/>
      <c r="I86" s="177"/>
      <c r="S86" s="155"/>
      <c r="T86" s="156"/>
      <c r="U86" s="157"/>
    </row>
    <row r="87" spans="1:21" x14ac:dyDescent="0.25">
      <c r="A87" s="169"/>
      <c r="B87" s="170"/>
      <c r="C87" s="15"/>
      <c r="D87" s="178"/>
      <c r="E87" s="178"/>
      <c r="F87" s="178"/>
      <c r="G87" s="178"/>
      <c r="H87" s="178"/>
      <c r="I87" s="179"/>
      <c r="S87" s="155"/>
      <c r="T87" s="156"/>
      <c r="U87" s="157"/>
    </row>
    <row r="88" spans="1:21" x14ac:dyDescent="0.25">
      <c r="A88" s="169"/>
      <c r="B88" s="171"/>
      <c r="C88" s="180"/>
      <c r="D88" s="138"/>
      <c r="E88" s="138"/>
      <c r="F88" s="138"/>
      <c r="G88" s="15"/>
      <c r="H88" s="15"/>
      <c r="S88" s="155"/>
      <c r="T88" s="156"/>
      <c r="U88" s="157"/>
    </row>
    <row r="89" spans="1:21" x14ac:dyDescent="0.25">
      <c r="A89" s="169"/>
      <c r="B89" s="15"/>
      <c r="C89" s="180"/>
      <c r="D89" s="138"/>
      <c r="E89" s="138"/>
      <c r="F89" s="138"/>
      <c r="G89" s="138"/>
      <c r="H89" s="138"/>
      <c r="I89" s="151"/>
      <c r="S89" s="155"/>
      <c r="T89" s="156"/>
      <c r="U89" s="157"/>
    </row>
    <row r="90" spans="1:21" x14ac:dyDescent="0.25">
      <c r="A90" s="169"/>
      <c r="C90" s="188"/>
      <c r="D90" s="151"/>
      <c r="E90" s="151"/>
      <c r="F90" s="151"/>
      <c r="G90" s="151"/>
      <c r="H90" s="151"/>
      <c r="I90" s="151"/>
      <c r="S90" s="155"/>
      <c r="T90" s="156"/>
      <c r="U90" s="157"/>
    </row>
    <row r="91" spans="1:21" x14ac:dyDescent="0.25">
      <c r="C91" s="188"/>
      <c r="D91" s="151"/>
      <c r="E91" s="151"/>
      <c r="F91" s="151"/>
      <c r="G91" s="151"/>
      <c r="H91" s="151"/>
      <c r="I91" s="151"/>
      <c r="S91" s="155"/>
      <c r="T91" s="156"/>
      <c r="U91" s="157"/>
    </row>
    <row r="92" spans="1:21" x14ac:dyDescent="0.25">
      <c r="C92" s="188"/>
      <c r="D92" s="151"/>
      <c r="E92" s="151"/>
      <c r="F92" s="151"/>
      <c r="G92" s="151"/>
      <c r="H92" s="151"/>
      <c r="I92" s="151"/>
      <c r="S92" s="155"/>
      <c r="T92" s="156"/>
      <c r="U92" s="157"/>
    </row>
    <row r="93" spans="1:21" x14ac:dyDescent="0.25">
      <c r="C93" s="188"/>
      <c r="D93" s="151"/>
      <c r="E93" s="151"/>
      <c r="F93" s="151"/>
      <c r="G93" s="151"/>
      <c r="H93" s="151"/>
      <c r="I93" s="151"/>
      <c r="S93" s="155"/>
      <c r="T93" s="156"/>
      <c r="U93" s="157"/>
    </row>
    <row r="94" spans="1:21" x14ac:dyDescent="0.25">
      <c r="C94" s="188"/>
      <c r="D94" s="151"/>
      <c r="E94" s="151"/>
      <c r="F94" s="151"/>
      <c r="G94" s="151"/>
      <c r="H94" s="151"/>
      <c r="I94" s="151"/>
      <c r="S94" s="155"/>
      <c r="T94" s="156"/>
      <c r="U94" s="157"/>
    </row>
    <row r="95" spans="1:21" x14ac:dyDescent="0.25">
      <c r="C95" s="188"/>
      <c r="D95" s="151"/>
      <c r="E95" s="151"/>
      <c r="F95" s="151"/>
      <c r="G95" s="151"/>
      <c r="H95" s="151"/>
      <c r="I95" s="151"/>
      <c r="S95" s="155"/>
      <c r="T95" s="156"/>
      <c r="U95" s="157"/>
    </row>
    <row r="96" spans="1:21" x14ac:dyDescent="0.25">
      <c r="C96" s="188"/>
      <c r="D96" s="151"/>
      <c r="E96" s="151"/>
      <c r="F96" s="151"/>
      <c r="G96" s="151"/>
      <c r="H96" s="151"/>
      <c r="I96" s="151"/>
      <c r="S96" s="155"/>
      <c r="U96" s="157"/>
    </row>
    <row r="97" spans="3:21" x14ac:dyDescent="0.25">
      <c r="C97" s="150"/>
      <c r="D97" s="169"/>
      <c r="E97" s="169"/>
      <c r="F97" s="169"/>
      <c r="G97" s="151"/>
      <c r="H97" s="151"/>
      <c r="I97" s="151"/>
      <c r="U97" s="157"/>
    </row>
    <row r="98" spans="3:21" x14ac:dyDescent="0.25">
      <c r="C98" s="188"/>
      <c r="D98" s="169"/>
      <c r="E98" s="169"/>
      <c r="F98" s="169"/>
      <c r="G98" s="169"/>
      <c r="H98" s="169"/>
      <c r="I98" s="169"/>
    </row>
    <row r="99" spans="3:21" x14ac:dyDescent="0.25">
      <c r="C99" s="150"/>
      <c r="D99" s="169"/>
      <c r="E99" s="169"/>
      <c r="F99" s="169"/>
      <c r="G99" s="169"/>
      <c r="H99" s="169"/>
      <c r="I99" s="169"/>
    </row>
    <row r="100" spans="3:21" x14ac:dyDescent="0.25">
      <c r="C100" s="150"/>
      <c r="D100" s="169"/>
      <c r="E100" s="169"/>
      <c r="F100" s="169"/>
      <c r="G100" s="169"/>
      <c r="H100" s="169"/>
      <c r="I100" s="169"/>
    </row>
    <row r="101" spans="3:21" x14ac:dyDescent="0.25">
      <c r="C101" s="188"/>
      <c r="D101" s="187"/>
      <c r="E101" s="187"/>
      <c r="F101" s="187"/>
      <c r="G101" s="187"/>
      <c r="H101" s="187"/>
      <c r="I101" s="187"/>
    </row>
  </sheetData>
  <mergeCells count="9">
    <mergeCell ref="T67:U67"/>
    <mergeCell ref="D68:F68"/>
    <mergeCell ref="T83:U83"/>
    <mergeCell ref="T23:U23"/>
    <mergeCell ref="A1:H1"/>
    <mergeCell ref="T6:U6"/>
    <mergeCell ref="A4:H4"/>
    <mergeCell ref="E5:G5"/>
    <mergeCell ref="B5:D5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showGridLines="0" topLeftCell="E42" zoomScale="85" zoomScaleNormal="85" zoomScaleSheetLayoutView="75" workbookViewId="0">
      <selection activeCell="F75" sqref="F75"/>
    </sheetView>
  </sheetViews>
  <sheetFormatPr baseColWidth="10" defaultRowHeight="15" x14ac:dyDescent="0.25"/>
  <cols>
    <col min="1" max="5" width="19.7109375" style="148" customWidth="1"/>
    <col min="6" max="6" width="30.7109375" style="148" customWidth="1"/>
    <col min="7" max="7" width="17.85546875" style="148" bestFit="1" customWidth="1"/>
    <col min="8" max="8" width="25.42578125" style="148" bestFit="1" customWidth="1"/>
    <col min="9" max="9" width="11.42578125" style="148"/>
    <col min="10" max="10" width="12.42578125" style="148" bestFit="1" customWidth="1"/>
    <col min="11" max="11" width="13.85546875" style="148" bestFit="1" customWidth="1"/>
    <col min="12" max="20" width="11.42578125" style="148"/>
    <col min="21" max="21" width="7.42578125" style="148" customWidth="1"/>
    <col min="22" max="27" width="11.42578125" style="148"/>
    <col min="28" max="28" width="20" style="148" bestFit="1" customWidth="1"/>
    <col min="29" max="29" width="22.7109375" style="148" customWidth="1"/>
    <col min="30" max="16384" width="11.42578125" style="148"/>
  </cols>
  <sheetData>
    <row r="1" spans="1:29" s="147" customFormat="1" ht="15" customHeight="1" x14ac:dyDescent="0.25">
      <c r="A1" s="326" t="s">
        <v>153</v>
      </c>
      <c r="B1" s="326"/>
      <c r="C1" s="326"/>
      <c r="D1" s="326"/>
      <c r="E1" s="326"/>
      <c r="F1" s="326"/>
      <c r="G1" s="326"/>
      <c r="H1" s="326"/>
    </row>
    <row r="2" spans="1:29" x14ac:dyDescent="0.25">
      <c r="B2" s="148" t="s">
        <v>150</v>
      </c>
    </row>
    <row r="3" spans="1:29" x14ac:dyDescent="0.25">
      <c r="A3" s="148" t="s">
        <v>0</v>
      </c>
      <c r="B3" s="238" t="s">
        <v>279</v>
      </c>
      <c r="C3" s="238" t="s">
        <v>280</v>
      </c>
    </row>
    <row r="4" spans="1:29" ht="18.75" x14ac:dyDescent="0.3">
      <c r="B4" s="327" t="s">
        <v>152</v>
      </c>
      <c r="C4" s="327"/>
      <c r="D4" s="327"/>
      <c r="E4" s="327"/>
      <c r="F4" s="327"/>
      <c r="G4" s="327"/>
      <c r="AB4" s="322"/>
      <c r="AC4" s="322"/>
    </row>
    <row r="5" spans="1:29" x14ac:dyDescent="0.25">
      <c r="B5" s="322" t="s">
        <v>86</v>
      </c>
      <c r="C5" s="322"/>
      <c r="D5" s="322"/>
      <c r="E5" s="322" t="s">
        <v>87</v>
      </c>
      <c r="F5" s="322"/>
      <c r="G5" s="322"/>
      <c r="K5" s="18" t="s">
        <v>111</v>
      </c>
      <c r="AB5" s="153"/>
      <c r="AC5" s="153"/>
    </row>
    <row r="6" spans="1:29" x14ac:dyDescent="0.25">
      <c r="A6" s="148" t="s">
        <v>147</v>
      </c>
      <c r="B6" s="148" t="s">
        <v>88</v>
      </c>
      <c r="C6" s="148" t="s">
        <v>89</v>
      </c>
      <c r="D6" s="148" t="s">
        <v>90</v>
      </c>
      <c r="E6" s="148" t="s">
        <v>88</v>
      </c>
      <c r="F6" s="148" t="s">
        <v>89</v>
      </c>
      <c r="G6" s="148" t="s">
        <v>90</v>
      </c>
      <c r="H6" s="149" t="s">
        <v>95</v>
      </c>
      <c r="K6" s="18" t="s">
        <v>295</v>
      </c>
      <c r="AA6" s="155"/>
      <c r="AB6" s="156"/>
      <c r="AC6" s="157"/>
    </row>
    <row r="7" spans="1:29" x14ac:dyDescent="0.25">
      <c r="A7" s="150">
        <v>39539</v>
      </c>
      <c r="B7" s="154">
        <v>0.42857139999999999</v>
      </c>
      <c r="C7" s="154">
        <v>0.57142859999999995</v>
      </c>
      <c r="D7" s="154">
        <v>0</v>
      </c>
      <c r="E7" s="189"/>
      <c r="F7" s="189"/>
      <c r="G7" s="189"/>
      <c r="H7" s="152">
        <f t="shared" ref="H7:H55" si="0">+SUM(B7:D7)</f>
        <v>1</v>
      </c>
      <c r="AA7" s="155"/>
      <c r="AB7" s="156"/>
      <c r="AC7" s="157"/>
    </row>
    <row r="8" spans="1:29" x14ac:dyDescent="0.25">
      <c r="A8" s="150">
        <v>39630</v>
      </c>
      <c r="B8" s="154">
        <v>0.2</v>
      </c>
      <c r="C8" s="154">
        <v>0.73333329999999997</v>
      </c>
      <c r="D8" s="154">
        <v>6.6666669999999997E-2</v>
      </c>
      <c r="E8" s="154"/>
      <c r="F8" s="154"/>
      <c r="G8" s="154"/>
      <c r="H8" s="152">
        <f t="shared" si="0"/>
        <v>0.99999996999999996</v>
      </c>
      <c r="AA8" s="155"/>
      <c r="AB8" s="156"/>
      <c r="AC8" s="157"/>
    </row>
    <row r="9" spans="1:29" x14ac:dyDescent="0.25">
      <c r="A9" s="150">
        <v>39722</v>
      </c>
      <c r="B9" s="154">
        <v>0.23529410000000001</v>
      </c>
      <c r="C9" s="154">
        <v>0.76470590000000005</v>
      </c>
      <c r="D9" s="154">
        <v>0</v>
      </c>
      <c r="E9" s="154"/>
      <c r="F9" s="154"/>
      <c r="G9" s="154"/>
      <c r="H9" s="152">
        <f t="shared" si="0"/>
        <v>1</v>
      </c>
      <c r="AA9" s="155"/>
      <c r="AB9" s="156"/>
      <c r="AC9" s="157"/>
    </row>
    <row r="10" spans="1:29" x14ac:dyDescent="0.25">
      <c r="A10" s="150">
        <v>39783</v>
      </c>
      <c r="B10" s="154">
        <v>0.35700000000000004</v>
      </c>
      <c r="C10" s="154">
        <v>0.64300000000000002</v>
      </c>
      <c r="D10" s="154">
        <v>0</v>
      </c>
      <c r="E10" s="154"/>
      <c r="F10" s="154"/>
      <c r="G10" s="154"/>
      <c r="H10" s="152">
        <f t="shared" si="0"/>
        <v>1</v>
      </c>
      <c r="AA10" s="155"/>
      <c r="AB10" s="156"/>
      <c r="AC10" s="157"/>
    </row>
    <row r="11" spans="1:29" x14ac:dyDescent="0.25">
      <c r="A11" s="150">
        <v>39873</v>
      </c>
      <c r="B11" s="154">
        <v>0.55600000000000005</v>
      </c>
      <c r="C11" s="154">
        <v>0.44400000000000001</v>
      </c>
      <c r="D11" s="154">
        <v>0</v>
      </c>
      <c r="E11" s="154"/>
      <c r="F11" s="154"/>
      <c r="G11" s="154"/>
      <c r="H11" s="152">
        <f t="shared" si="0"/>
        <v>1</v>
      </c>
      <c r="AA11" s="155"/>
      <c r="AB11" s="156"/>
      <c r="AC11" s="157"/>
    </row>
    <row r="12" spans="1:29" x14ac:dyDescent="0.25">
      <c r="A12" s="150">
        <v>39965</v>
      </c>
      <c r="B12" s="154">
        <v>0.36799999999999999</v>
      </c>
      <c r="C12" s="154">
        <v>0.63200000000000001</v>
      </c>
      <c r="D12" s="154">
        <v>0</v>
      </c>
      <c r="E12" s="154"/>
      <c r="F12" s="154"/>
      <c r="G12" s="154"/>
      <c r="H12" s="152">
        <f t="shared" si="0"/>
        <v>1</v>
      </c>
      <c r="AA12" s="155"/>
      <c r="AB12" s="156"/>
      <c r="AC12" s="157"/>
    </row>
    <row r="13" spans="1:29" x14ac:dyDescent="0.25">
      <c r="A13" s="150">
        <v>40057</v>
      </c>
      <c r="B13" s="154">
        <v>0.44400000000000001</v>
      </c>
      <c r="C13" s="154">
        <v>0.55600000000000005</v>
      </c>
      <c r="D13" s="154">
        <v>0</v>
      </c>
      <c r="E13" s="154"/>
      <c r="F13" s="154"/>
      <c r="G13" s="154"/>
      <c r="H13" s="152">
        <f t="shared" si="0"/>
        <v>1</v>
      </c>
      <c r="AA13" s="155"/>
      <c r="AB13" s="156"/>
      <c r="AC13" s="157"/>
    </row>
    <row r="14" spans="1:29" x14ac:dyDescent="0.25">
      <c r="A14" s="150">
        <v>40148</v>
      </c>
      <c r="B14" s="154">
        <v>0.29399999999999998</v>
      </c>
      <c r="C14" s="154">
        <v>0.70599999999999996</v>
      </c>
      <c r="D14" s="154">
        <v>0</v>
      </c>
      <c r="E14" s="154"/>
      <c r="F14" s="154"/>
      <c r="G14" s="154"/>
      <c r="H14" s="152">
        <f t="shared" si="0"/>
        <v>1</v>
      </c>
      <c r="AA14" s="155"/>
      <c r="AB14" s="156"/>
      <c r="AC14" s="157"/>
    </row>
    <row r="15" spans="1:29" x14ac:dyDescent="0.25">
      <c r="A15" s="150">
        <v>40238</v>
      </c>
      <c r="B15" s="154">
        <v>0.16699999999999998</v>
      </c>
      <c r="C15" s="154">
        <v>0.83299999999999996</v>
      </c>
      <c r="D15" s="154">
        <v>0</v>
      </c>
      <c r="E15" s="154"/>
      <c r="F15" s="154"/>
      <c r="G15" s="154"/>
      <c r="H15" s="152">
        <f t="shared" si="0"/>
        <v>1</v>
      </c>
      <c r="AA15" s="155"/>
      <c r="AB15" s="156"/>
      <c r="AC15" s="157"/>
    </row>
    <row r="16" spans="1:29" x14ac:dyDescent="0.25">
      <c r="A16" s="150">
        <v>40330</v>
      </c>
      <c r="B16" s="154">
        <v>0.27777777777777779</v>
      </c>
      <c r="C16" s="154">
        <v>0.72222222222222221</v>
      </c>
      <c r="D16" s="154">
        <v>0</v>
      </c>
      <c r="E16" s="154"/>
      <c r="F16" s="154"/>
      <c r="G16" s="154"/>
      <c r="H16" s="152">
        <f t="shared" si="0"/>
        <v>1</v>
      </c>
      <c r="AA16" s="155"/>
      <c r="AB16" s="156"/>
      <c r="AC16" s="157"/>
    </row>
    <row r="17" spans="1:29" x14ac:dyDescent="0.25">
      <c r="A17" s="150">
        <v>40422</v>
      </c>
      <c r="B17" s="154">
        <v>0.21052631578947367</v>
      </c>
      <c r="C17" s="154">
        <v>0.78947368421052633</v>
      </c>
      <c r="D17" s="154">
        <v>0</v>
      </c>
      <c r="E17" s="154"/>
      <c r="F17" s="154"/>
      <c r="G17" s="154"/>
      <c r="H17" s="152">
        <f t="shared" si="0"/>
        <v>1</v>
      </c>
      <c r="AA17" s="155"/>
      <c r="AC17" s="157"/>
    </row>
    <row r="18" spans="1:29" x14ac:dyDescent="0.25">
      <c r="A18" s="150">
        <v>40513</v>
      </c>
      <c r="B18" s="154">
        <v>0.29411764705882354</v>
      </c>
      <c r="C18" s="154">
        <v>0.6470588235294118</v>
      </c>
      <c r="D18" s="154">
        <v>5.8823529411764705E-2</v>
      </c>
      <c r="E18" s="154">
        <f>B23/SUM($B$23:$D$23)</f>
        <v>0.23076923076923078</v>
      </c>
      <c r="F18" s="154">
        <f t="shared" ref="F18:G18" si="1">C23/SUM($B$23:$D$23)</f>
        <v>0.76923076923076927</v>
      </c>
      <c r="G18" s="154">
        <f t="shared" si="1"/>
        <v>0</v>
      </c>
      <c r="H18" s="152">
        <f t="shared" si="0"/>
        <v>1</v>
      </c>
      <c r="AA18" s="155"/>
      <c r="AC18" s="157"/>
    </row>
    <row r="19" spans="1:29" x14ac:dyDescent="0.25">
      <c r="A19" s="150">
        <v>40603</v>
      </c>
      <c r="B19" s="154">
        <v>0.10526315789473684</v>
      </c>
      <c r="C19" s="154">
        <v>0.68421052631578949</v>
      </c>
      <c r="D19" s="154">
        <v>0.21052631578947367</v>
      </c>
      <c r="E19" s="154"/>
      <c r="F19" s="154"/>
      <c r="G19" s="154"/>
      <c r="H19" s="152">
        <f t="shared" si="0"/>
        <v>1</v>
      </c>
    </row>
    <row r="20" spans="1:29" x14ac:dyDescent="0.25">
      <c r="A20" s="150">
        <v>40695</v>
      </c>
      <c r="B20" s="154">
        <v>0.16666666666666666</v>
      </c>
      <c r="C20" s="154">
        <v>0.72222222222222221</v>
      </c>
      <c r="D20" s="154">
        <v>0.1111111111111111</v>
      </c>
      <c r="E20" s="154"/>
      <c r="F20" s="154"/>
      <c r="G20" s="154"/>
      <c r="H20" s="152">
        <f t="shared" si="0"/>
        <v>1</v>
      </c>
    </row>
    <row r="21" spans="1:29" x14ac:dyDescent="0.25">
      <c r="A21" s="150">
        <v>40787</v>
      </c>
      <c r="B21" s="154">
        <v>0.23809523809523808</v>
      </c>
      <c r="C21" s="154">
        <v>0.66666666666666663</v>
      </c>
      <c r="D21" s="154">
        <v>9.5238095238095233E-2</v>
      </c>
      <c r="E21" s="154"/>
      <c r="F21" s="154"/>
      <c r="G21" s="154"/>
      <c r="H21" s="152">
        <f t="shared" si="0"/>
        <v>0.99999999999999989</v>
      </c>
      <c r="AB21" s="322"/>
      <c r="AC21" s="322"/>
    </row>
    <row r="22" spans="1:29" x14ac:dyDescent="0.25">
      <c r="A22" s="150">
        <v>40878</v>
      </c>
      <c r="B22" s="154">
        <v>0.14285714285714285</v>
      </c>
      <c r="C22" s="154">
        <v>0.80952380952380953</v>
      </c>
      <c r="D22" s="154">
        <v>4.7619047619047616E-2</v>
      </c>
      <c r="E22" s="154"/>
      <c r="F22" s="154"/>
      <c r="G22" s="154"/>
      <c r="H22" s="152">
        <f t="shared" si="0"/>
        <v>1</v>
      </c>
      <c r="AB22" s="153"/>
      <c r="AC22" s="153"/>
    </row>
    <row r="23" spans="1:29" x14ac:dyDescent="0.25">
      <c r="A23" s="150">
        <v>40969</v>
      </c>
      <c r="B23" s="154">
        <v>0.23076923076923075</v>
      </c>
      <c r="C23" s="154">
        <v>0.76923076923076916</v>
      </c>
      <c r="D23" s="154">
        <v>0</v>
      </c>
      <c r="E23" s="154">
        <v>0.19047619047619047</v>
      </c>
      <c r="F23" s="154">
        <v>0.76190476190476186</v>
      </c>
      <c r="G23" s="154">
        <v>4.7619047619047616E-2</v>
      </c>
      <c r="H23" s="152">
        <f t="shared" si="0"/>
        <v>0.99999999999999989</v>
      </c>
      <c r="AA23" s="155"/>
      <c r="AB23" s="156"/>
      <c r="AC23" s="157"/>
    </row>
    <row r="24" spans="1:29" x14ac:dyDescent="0.25">
      <c r="A24" s="158">
        <v>41061</v>
      </c>
      <c r="B24" s="154">
        <v>0.45419847328244273</v>
      </c>
      <c r="C24" s="154">
        <v>0.54580152671755733</v>
      </c>
      <c r="D24" s="154">
        <v>0</v>
      </c>
      <c r="E24" s="154">
        <v>0.36363636363636365</v>
      </c>
      <c r="F24" s="154">
        <v>0.63636363636363635</v>
      </c>
      <c r="G24" s="154">
        <v>0</v>
      </c>
      <c r="H24" s="152">
        <f t="shared" si="0"/>
        <v>1</v>
      </c>
      <c r="AA24" s="155"/>
      <c r="AB24" s="156"/>
      <c r="AC24" s="157"/>
    </row>
    <row r="25" spans="1:29" x14ac:dyDescent="0.25">
      <c r="A25" s="158">
        <v>41153</v>
      </c>
      <c r="B25" s="154">
        <v>0.5</v>
      </c>
      <c r="C25" s="154">
        <v>0.33300000000000002</v>
      </c>
      <c r="D25" s="154">
        <v>0.16699999999999998</v>
      </c>
      <c r="E25" s="154">
        <v>0.5</v>
      </c>
      <c r="F25" s="154">
        <v>0.42</v>
      </c>
      <c r="G25" s="154">
        <v>0.08</v>
      </c>
      <c r="H25" s="152">
        <f t="shared" si="0"/>
        <v>1</v>
      </c>
      <c r="AA25" s="155"/>
      <c r="AB25" s="156"/>
      <c r="AC25" s="157"/>
    </row>
    <row r="26" spans="1:29" x14ac:dyDescent="0.25">
      <c r="A26" s="158">
        <v>41244</v>
      </c>
      <c r="B26" s="154">
        <v>0.38447319778188549</v>
      </c>
      <c r="C26" s="154">
        <v>0.61552680221811462</v>
      </c>
      <c r="D26" s="154">
        <v>0</v>
      </c>
      <c r="E26" s="154">
        <v>0.38500000000000001</v>
      </c>
      <c r="F26" s="154">
        <v>0.61499999999999999</v>
      </c>
      <c r="G26" s="154">
        <v>0</v>
      </c>
      <c r="H26" s="152">
        <f t="shared" si="0"/>
        <v>1</v>
      </c>
      <c r="AA26" s="155"/>
      <c r="AB26" s="156"/>
      <c r="AC26" s="157"/>
    </row>
    <row r="27" spans="1:29" x14ac:dyDescent="0.25">
      <c r="A27" s="158">
        <v>41334</v>
      </c>
      <c r="B27" s="154">
        <v>0.5</v>
      </c>
      <c r="C27" s="154">
        <v>0.41699999999999998</v>
      </c>
      <c r="D27" s="154">
        <v>8.3000000000000004E-2</v>
      </c>
      <c r="E27" s="154">
        <v>0.41699999999999998</v>
      </c>
      <c r="F27" s="154">
        <v>0.5</v>
      </c>
      <c r="G27" s="154">
        <v>8.3000000000000004E-2</v>
      </c>
      <c r="H27" s="152">
        <f t="shared" si="0"/>
        <v>1</v>
      </c>
      <c r="AA27" s="155"/>
      <c r="AB27" s="156"/>
      <c r="AC27" s="157"/>
    </row>
    <row r="28" spans="1:29" x14ac:dyDescent="0.25">
      <c r="A28" s="158">
        <v>41426</v>
      </c>
      <c r="B28" s="154">
        <v>0.44444444444444442</v>
      </c>
      <c r="C28" s="154">
        <v>0.55555555555555558</v>
      </c>
      <c r="D28" s="154">
        <v>0</v>
      </c>
      <c r="E28" s="154">
        <v>0.33333333333333331</v>
      </c>
      <c r="F28" s="154">
        <v>0.66666666666666663</v>
      </c>
      <c r="G28" s="154">
        <v>0</v>
      </c>
      <c r="H28" s="152">
        <f t="shared" si="0"/>
        <v>1</v>
      </c>
      <c r="AA28" s="155"/>
      <c r="AB28" s="156"/>
      <c r="AC28" s="157"/>
    </row>
    <row r="29" spans="1:29" x14ac:dyDescent="0.25">
      <c r="A29" s="158">
        <v>41518</v>
      </c>
      <c r="B29" s="154">
        <v>0.33333333333333331</v>
      </c>
      <c r="C29" s="154">
        <v>0.66666666666666663</v>
      </c>
      <c r="D29" s="154">
        <v>0</v>
      </c>
      <c r="E29" s="154">
        <v>0.25</v>
      </c>
      <c r="F29" s="154">
        <v>0.5</v>
      </c>
      <c r="G29" s="154">
        <v>0.25</v>
      </c>
      <c r="H29" s="152">
        <f t="shared" si="0"/>
        <v>1</v>
      </c>
      <c r="AA29" s="155"/>
      <c r="AB29" s="156"/>
      <c r="AC29" s="157"/>
    </row>
    <row r="30" spans="1:29" x14ac:dyDescent="0.25">
      <c r="A30" s="158">
        <v>41609</v>
      </c>
      <c r="B30" s="154">
        <v>0.42857142857142855</v>
      </c>
      <c r="C30" s="154">
        <v>0.5714285714285714</v>
      </c>
      <c r="D30" s="154">
        <v>0</v>
      </c>
      <c r="E30" s="154">
        <v>0.5714285714285714</v>
      </c>
      <c r="F30" s="154">
        <v>0.42857142857142855</v>
      </c>
      <c r="G30" s="154">
        <v>0</v>
      </c>
      <c r="H30" s="152">
        <f t="shared" si="0"/>
        <v>1</v>
      </c>
      <c r="AA30" s="155"/>
      <c r="AB30" s="156"/>
      <c r="AC30" s="157"/>
    </row>
    <row r="31" spans="1:29" x14ac:dyDescent="0.25">
      <c r="A31" s="158">
        <v>41699</v>
      </c>
      <c r="B31" s="190">
        <v>0.44444444444444442</v>
      </c>
      <c r="C31" s="190">
        <v>0.44444444444444442</v>
      </c>
      <c r="D31" s="190">
        <v>0.1111111111111111</v>
      </c>
      <c r="E31" s="191">
        <v>0.22222222222222221</v>
      </c>
      <c r="F31" s="190">
        <v>0.55555555555555558</v>
      </c>
      <c r="G31" s="190">
        <v>0.22222222222222221</v>
      </c>
      <c r="H31" s="152">
        <f t="shared" si="0"/>
        <v>1</v>
      </c>
      <c r="AA31" s="155"/>
      <c r="AB31" s="156"/>
      <c r="AC31" s="157"/>
    </row>
    <row r="32" spans="1:29" x14ac:dyDescent="0.25">
      <c r="A32" s="158">
        <v>41791</v>
      </c>
      <c r="B32" s="190">
        <v>0.22222222222222221</v>
      </c>
      <c r="C32" s="190">
        <v>0.77777777777777779</v>
      </c>
      <c r="D32" s="190">
        <v>0</v>
      </c>
      <c r="E32" s="191">
        <v>0.33333333333333331</v>
      </c>
      <c r="F32" s="190">
        <v>0.66666666666666663</v>
      </c>
      <c r="G32" s="190">
        <v>0</v>
      </c>
      <c r="H32" s="152">
        <f t="shared" si="0"/>
        <v>1</v>
      </c>
      <c r="AA32" s="155"/>
      <c r="AB32" s="156"/>
      <c r="AC32" s="157"/>
    </row>
    <row r="33" spans="1:29" x14ac:dyDescent="0.25">
      <c r="A33" s="158">
        <v>41883</v>
      </c>
      <c r="B33" s="190">
        <v>0.375</v>
      </c>
      <c r="C33" s="190">
        <v>0.5</v>
      </c>
      <c r="D33" s="190">
        <v>0.125</v>
      </c>
      <c r="E33" s="191">
        <v>0.25</v>
      </c>
      <c r="F33" s="190">
        <v>0.625</v>
      </c>
      <c r="G33" s="190">
        <v>0.125</v>
      </c>
      <c r="H33" s="152">
        <f t="shared" si="0"/>
        <v>1</v>
      </c>
      <c r="K33" s="15" t="s">
        <v>93</v>
      </c>
      <c r="AA33" s="155"/>
      <c r="AB33" s="156"/>
      <c r="AC33" s="157"/>
    </row>
    <row r="34" spans="1:29" x14ac:dyDescent="0.25">
      <c r="A34" s="158">
        <v>41974</v>
      </c>
      <c r="B34" s="190">
        <v>0.2857142857142857</v>
      </c>
      <c r="C34" s="190">
        <v>0.7142857142857143</v>
      </c>
      <c r="D34" s="190">
        <v>0</v>
      </c>
      <c r="E34" s="191">
        <v>0.14285714285714285</v>
      </c>
      <c r="F34" s="190">
        <v>0.8571428571428571</v>
      </c>
      <c r="G34" s="190">
        <v>0</v>
      </c>
      <c r="H34" s="152">
        <f t="shared" si="0"/>
        <v>1</v>
      </c>
      <c r="AA34" s="155"/>
      <c r="AB34" s="156"/>
      <c r="AC34" s="157"/>
    </row>
    <row r="35" spans="1:29" x14ac:dyDescent="0.25">
      <c r="A35" s="158">
        <v>42064</v>
      </c>
      <c r="B35" s="191">
        <v>0.16666666666666666</v>
      </c>
      <c r="C35" s="190">
        <v>0.83333333333333337</v>
      </c>
      <c r="D35" s="190">
        <v>0</v>
      </c>
      <c r="E35" s="191">
        <v>0.16666666666666666</v>
      </c>
      <c r="F35" s="190">
        <v>0.83333333333333337</v>
      </c>
      <c r="G35" s="190">
        <v>0</v>
      </c>
      <c r="H35" s="152">
        <f t="shared" si="0"/>
        <v>1</v>
      </c>
      <c r="AA35" s="155"/>
      <c r="AB35" s="156"/>
      <c r="AC35" s="157"/>
    </row>
    <row r="36" spans="1:29" x14ac:dyDescent="0.25">
      <c r="A36" s="158">
        <v>42156</v>
      </c>
      <c r="B36" s="160">
        <v>0.55555555555555558</v>
      </c>
      <c r="C36" s="160">
        <v>0.44444444444444442</v>
      </c>
      <c r="D36" s="160">
        <v>0</v>
      </c>
      <c r="E36" s="192">
        <v>0.55555555555555558</v>
      </c>
      <c r="F36" s="160">
        <v>0.44444444444444442</v>
      </c>
      <c r="G36" s="160">
        <v>0</v>
      </c>
      <c r="H36" s="152">
        <f t="shared" si="0"/>
        <v>1</v>
      </c>
      <c r="AA36" s="155"/>
      <c r="AB36" s="156"/>
      <c r="AC36" s="157"/>
    </row>
    <row r="37" spans="1:29" x14ac:dyDescent="0.25">
      <c r="A37" s="158">
        <v>42248</v>
      </c>
      <c r="B37" s="192">
        <v>0.75</v>
      </c>
      <c r="C37" s="160">
        <v>0.25</v>
      </c>
      <c r="D37" s="160">
        <v>0</v>
      </c>
      <c r="E37" s="192">
        <v>0.75</v>
      </c>
      <c r="F37" s="160">
        <v>0.25</v>
      </c>
      <c r="G37" s="160">
        <v>0</v>
      </c>
      <c r="H37" s="152">
        <f t="shared" si="0"/>
        <v>1</v>
      </c>
      <c r="AA37" s="155"/>
      <c r="AB37" s="156"/>
      <c r="AC37" s="157"/>
    </row>
    <row r="38" spans="1:29" x14ac:dyDescent="0.25">
      <c r="A38" s="158">
        <v>42339</v>
      </c>
      <c r="B38" s="192">
        <v>0.625</v>
      </c>
      <c r="C38" s="160">
        <v>0.375</v>
      </c>
      <c r="D38" s="160">
        <v>0</v>
      </c>
      <c r="E38" s="192">
        <v>0.25</v>
      </c>
      <c r="F38" s="160">
        <v>0.5</v>
      </c>
      <c r="G38" s="160">
        <v>0.25</v>
      </c>
      <c r="H38" s="152">
        <f t="shared" si="0"/>
        <v>1</v>
      </c>
      <c r="AA38" s="155"/>
      <c r="AB38" s="156"/>
      <c r="AC38" s="157"/>
    </row>
    <row r="39" spans="1:29" x14ac:dyDescent="0.25">
      <c r="A39" s="158">
        <v>42430</v>
      </c>
      <c r="B39" s="192">
        <v>0.33333333333333331</v>
      </c>
      <c r="C39" s="160">
        <v>0.66666666666666663</v>
      </c>
      <c r="D39" s="160">
        <v>0</v>
      </c>
      <c r="E39" s="192">
        <v>0.33333333333333331</v>
      </c>
      <c r="F39" s="160">
        <v>0.55555555555555558</v>
      </c>
      <c r="G39" s="160">
        <v>0.1111111111111111</v>
      </c>
      <c r="H39" s="152">
        <f t="shared" si="0"/>
        <v>1</v>
      </c>
      <c r="AA39" s="155"/>
      <c r="AB39" s="156"/>
      <c r="AC39" s="157"/>
    </row>
    <row r="40" spans="1:29" x14ac:dyDescent="0.25">
      <c r="A40" s="158">
        <v>42522</v>
      </c>
      <c r="B40" s="192">
        <v>0.44444444444444442</v>
      </c>
      <c r="C40" s="160">
        <v>0.55555555555555558</v>
      </c>
      <c r="D40" s="160">
        <v>0</v>
      </c>
      <c r="E40" s="192">
        <v>0.44444444444444442</v>
      </c>
      <c r="F40" s="160">
        <v>0.55555555555555558</v>
      </c>
      <c r="G40" s="160">
        <v>0</v>
      </c>
      <c r="H40" s="152">
        <f t="shared" si="0"/>
        <v>1</v>
      </c>
      <c r="AA40" s="155"/>
      <c r="AB40" s="156"/>
      <c r="AC40" s="157"/>
    </row>
    <row r="41" spans="1:29" x14ac:dyDescent="0.25">
      <c r="A41" s="158">
        <v>42614</v>
      </c>
      <c r="B41" s="160">
        <v>0.42857142857142855</v>
      </c>
      <c r="C41" s="160">
        <v>0.2857142857142857</v>
      </c>
      <c r="D41" s="160">
        <v>0.2857142857142857</v>
      </c>
      <c r="E41" s="192">
        <v>0.42857142857142855</v>
      </c>
      <c r="F41" s="160">
        <v>0.2857142857142857</v>
      </c>
      <c r="G41" s="160">
        <v>0.2857142857142857</v>
      </c>
      <c r="H41" s="152">
        <f t="shared" si="0"/>
        <v>0.99999999999999989</v>
      </c>
      <c r="AA41" s="155"/>
      <c r="AB41" s="156"/>
      <c r="AC41" s="157"/>
    </row>
    <row r="42" spans="1:29" x14ac:dyDescent="0.25">
      <c r="A42" s="158">
        <v>42705</v>
      </c>
      <c r="B42" s="160">
        <v>0.33333333333333331</v>
      </c>
      <c r="C42" s="160">
        <v>0.66666666666666663</v>
      </c>
      <c r="D42" s="160">
        <v>0</v>
      </c>
      <c r="E42" s="160">
        <v>0.16666666666666666</v>
      </c>
      <c r="F42" s="160">
        <v>0.83333333333333337</v>
      </c>
      <c r="G42" s="160">
        <v>0</v>
      </c>
      <c r="H42" s="152">
        <f t="shared" si="0"/>
        <v>1</v>
      </c>
      <c r="AA42" s="155"/>
      <c r="AB42" s="156"/>
      <c r="AC42" s="157"/>
    </row>
    <row r="43" spans="1:29" x14ac:dyDescent="0.25">
      <c r="A43" s="158">
        <v>42795</v>
      </c>
      <c r="B43" s="160">
        <v>0.30000000000000004</v>
      </c>
      <c r="C43" s="160">
        <v>0.7</v>
      </c>
      <c r="D43" s="160">
        <v>0</v>
      </c>
      <c r="E43" s="192">
        <v>0.2</v>
      </c>
      <c r="F43" s="160">
        <v>0.7</v>
      </c>
      <c r="G43" s="160">
        <v>0.1</v>
      </c>
      <c r="H43" s="152">
        <f t="shared" si="0"/>
        <v>1</v>
      </c>
      <c r="AA43" s="155"/>
      <c r="AB43" s="156"/>
      <c r="AC43" s="157"/>
    </row>
    <row r="44" spans="1:29" x14ac:dyDescent="0.25">
      <c r="A44" s="158">
        <v>42887</v>
      </c>
      <c r="B44" s="160">
        <v>0.1111111111111111</v>
      </c>
      <c r="C44" s="160">
        <v>0.88888888888888884</v>
      </c>
      <c r="D44" s="160">
        <v>0</v>
      </c>
      <c r="E44" s="192">
        <v>0.33333333333333331</v>
      </c>
      <c r="F44" s="160">
        <v>0.66666666666666663</v>
      </c>
      <c r="G44" s="160">
        <v>0</v>
      </c>
      <c r="H44" s="152">
        <f t="shared" si="0"/>
        <v>1</v>
      </c>
      <c r="AA44" s="155"/>
      <c r="AB44" s="156"/>
      <c r="AC44" s="157"/>
    </row>
    <row r="45" spans="1:29" x14ac:dyDescent="0.25">
      <c r="A45" s="158">
        <v>42979</v>
      </c>
      <c r="B45" s="160">
        <v>0.79999999999999993</v>
      </c>
      <c r="C45" s="160">
        <v>0</v>
      </c>
      <c r="D45" s="160">
        <v>0.2</v>
      </c>
      <c r="E45" s="192">
        <v>0.60000000000000009</v>
      </c>
      <c r="F45" s="160">
        <v>0.4</v>
      </c>
      <c r="G45" s="160">
        <v>0</v>
      </c>
      <c r="H45" s="152">
        <f t="shared" si="0"/>
        <v>1</v>
      </c>
      <c r="AA45" s="155"/>
      <c r="AB45" s="156"/>
      <c r="AC45" s="157"/>
    </row>
    <row r="46" spans="1:29" x14ac:dyDescent="0.25">
      <c r="A46" s="158">
        <v>43070</v>
      </c>
      <c r="B46" s="192">
        <v>0.25</v>
      </c>
      <c r="C46" s="160">
        <v>0.75</v>
      </c>
      <c r="D46" s="160">
        <v>0</v>
      </c>
      <c r="E46" s="192">
        <v>0.66666666666666663</v>
      </c>
      <c r="F46" s="160">
        <v>0.33333333333333331</v>
      </c>
      <c r="G46" s="160">
        <v>0</v>
      </c>
      <c r="H46" s="152">
        <f t="shared" si="0"/>
        <v>1</v>
      </c>
      <c r="AA46" s="155"/>
      <c r="AB46" s="156"/>
      <c r="AC46" s="157"/>
    </row>
    <row r="47" spans="1:29" x14ac:dyDescent="0.25">
      <c r="A47" s="158">
        <v>43160</v>
      </c>
      <c r="B47" s="192">
        <v>0.1111111111111111</v>
      </c>
      <c r="C47" s="160">
        <v>0.88888888888888884</v>
      </c>
      <c r="D47" s="160">
        <v>0</v>
      </c>
      <c r="E47" s="192">
        <v>0.1111111111111111</v>
      </c>
      <c r="F47" s="160">
        <v>0.88888888888888884</v>
      </c>
      <c r="G47" s="160">
        <v>0</v>
      </c>
      <c r="H47" s="152">
        <f t="shared" si="0"/>
        <v>1</v>
      </c>
      <c r="AA47" s="155"/>
      <c r="AB47" s="156"/>
      <c r="AC47" s="157"/>
    </row>
    <row r="48" spans="1:29" x14ac:dyDescent="0.25">
      <c r="A48" s="158">
        <v>43252</v>
      </c>
      <c r="B48" s="192">
        <v>0.33333333333333331</v>
      </c>
      <c r="C48" s="192">
        <v>0.66666666666666663</v>
      </c>
      <c r="D48" s="192">
        <v>0</v>
      </c>
      <c r="E48" s="192">
        <v>0.16666666666666666</v>
      </c>
      <c r="F48" s="192">
        <v>0.83333333333333337</v>
      </c>
      <c r="G48" s="192">
        <v>0</v>
      </c>
      <c r="H48" s="152">
        <f t="shared" si="0"/>
        <v>1</v>
      </c>
      <c r="AA48" s="155"/>
      <c r="AB48" s="156"/>
      <c r="AC48" s="157"/>
    </row>
    <row r="49" spans="1:29" x14ac:dyDescent="0.25">
      <c r="A49" s="158">
        <v>43344</v>
      </c>
      <c r="B49" s="192">
        <v>0.33333333333333331</v>
      </c>
      <c r="C49" s="192">
        <v>0.66666666666666663</v>
      </c>
      <c r="D49" s="192">
        <v>0</v>
      </c>
      <c r="E49" s="192">
        <v>0</v>
      </c>
      <c r="F49" s="192">
        <v>1</v>
      </c>
      <c r="G49" s="192">
        <v>0</v>
      </c>
      <c r="H49" s="152">
        <f t="shared" si="0"/>
        <v>1</v>
      </c>
      <c r="AA49" s="155"/>
      <c r="AB49" s="156"/>
      <c r="AC49" s="157"/>
    </row>
    <row r="50" spans="1:29" x14ac:dyDescent="0.25">
      <c r="A50" s="158">
        <v>43435</v>
      </c>
      <c r="B50" s="192">
        <v>0</v>
      </c>
      <c r="C50" s="192">
        <v>0.8571428571428571</v>
      </c>
      <c r="D50" s="192">
        <v>0.14285714285714285</v>
      </c>
      <c r="E50" s="192">
        <v>0</v>
      </c>
      <c r="F50" s="160">
        <v>0.8571428571428571</v>
      </c>
      <c r="G50" s="160">
        <v>0.14285714285714285</v>
      </c>
      <c r="H50" s="152">
        <f t="shared" si="0"/>
        <v>1</v>
      </c>
      <c r="AA50" s="155"/>
      <c r="AB50" s="156"/>
      <c r="AC50" s="157"/>
    </row>
    <row r="51" spans="1:29" x14ac:dyDescent="0.25">
      <c r="A51" s="158">
        <v>43525</v>
      </c>
      <c r="B51" s="192">
        <v>0</v>
      </c>
      <c r="C51" s="160">
        <v>0.75</v>
      </c>
      <c r="D51" s="160">
        <v>0.25</v>
      </c>
      <c r="E51" s="192">
        <v>0.25</v>
      </c>
      <c r="F51" s="160">
        <v>0.5</v>
      </c>
      <c r="G51" s="160">
        <v>0.25</v>
      </c>
      <c r="H51" s="152">
        <f t="shared" si="0"/>
        <v>1</v>
      </c>
      <c r="AA51" s="155"/>
      <c r="AB51" s="156"/>
      <c r="AC51" s="157"/>
    </row>
    <row r="52" spans="1:29" x14ac:dyDescent="0.25">
      <c r="A52" s="158">
        <v>43617</v>
      </c>
      <c r="B52" s="192">
        <v>0.33333333333333331</v>
      </c>
      <c r="C52" s="160">
        <v>0.66666666666666663</v>
      </c>
      <c r="D52" s="160">
        <v>0</v>
      </c>
      <c r="E52" s="192">
        <v>0.33333333333333331</v>
      </c>
      <c r="F52" s="160">
        <v>0.66666666666666663</v>
      </c>
      <c r="G52" s="160">
        <v>0</v>
      </c>
      <c r="H52" s="152">
        <f t="shared" si="0"/>
        <v>1</v>
      </c>
      <c r="AA52" s="155"/>
      <c r="AB52" s="156"/>
      <c r="AC52" s="157"/>
    </row>
    <row r="53" spans="1:29" x14ac:dyDescent="0.25">
      <c r="A53" s="158">
        <v>43709</v>
      </c>
      <c r="B53" s="192">
        <v>0</v>
      </c>
      <c r="C53" s="160">
        <v>1</v>
      </c>
      <c r="D53" s="160">
        <v>0</v>
      </c>
      <c r="E53" s="192">
        <v>0</v>
      </c>
      <c r="F53" s="160">
        <v>1</v>
      </c>
      <c r="G53" s="160">
        <v>0</v>
      </c>
      <c r="H53" s="152">
        <f t="shared" si="0"/>
        <v>1</v>
      </c>
      <c r="AA53" s="155"/>
      <c r="AB53" s="156"/>
      <c r="AC53" s="157"/>
    </row>
    <row r="54" spans="1:29" x14ac:dyDescent="0.25">
      <c r="A54" s="158">
        <v>43800</v>
      </c>
      <c r="B54" s="192">
        <v>0.16666666666666674</v>
      </c>
      <c r="C54" s="192">
        <v>0.66666666666666652</v>
      </c>
      <c r="D54" s="192">
        <v>0.16666666666666674</v>
      </c>
      <c r="E54" s="192">
        <v>0.16666666666666674</v>
      </c>
      <c r="F54" s="192">
        <v>0.66666666666666652</v>
      </c>
      <c r="G54" s="192">
        <v>0.16666666666666674</v>
      </c>
      <c r="H54" s="152">
        <f t="shared" si="0"/>
        <v>1</v>
      </c>
      <c r="AA54" s="155"/>
      <c r="AB54" s="156"/>
      <c r="AC54" s="157"/>
    </row>
    <row r="55" spans="1:29" x14ac:dyDescent="0.25">
      <c r="A55" s="158">
        <v>43891</v>
      </c>
      <c r="B55" s="192">
        <v>0.28571428571428603</v>
      </c>
      <c r="C55" s="192">
        <v>0.71428571428571408</v>
      </c>
      <c r="D55" s="192">
        <v>0</v>
      </c>
      <c r="E55" s="192">
        <v>0.8571428571428571</v>
      </c>
      <c r="F55" s="192">
        <v>0.1428571428571429</v>
      </c>
      <c r="G55" s="192">
        <v>0</v>
      </c>
      <c r="H55" s="152">
        <f t="shared" si="0"/>
        <v>1</v>
      </c>
      <c r="AA55" s="155"/>
      <c r="AB55" s="156"/>
      <c r="AC55" s="157"/>
    </row>
    <row r="56" spans="1:29" x14ac:dyDescent="0.25">
      <c r="A56" s="158">
        <v>43983</v>
      </c>
      <c r="B56" s="192">
        <v>0.8</v>
      </c>
      <c r="C56" s="192">
        <v>0</v>
      </c>
      <c r="D56" s="192">
        <v>0.2</v>
      </c>
      <c r="E56" s="192">
        <v>0.66666666666666696</v>
      </c>
      <c r="F56" s="192">
        <v>0</v>
      </c>
      <c r="G56" s="192">
        <v>0.33333333333333298</v>
      </c>
      <c r="AA56" s="155"/>
      <c r="AB56" s="156"/>
      <c r="AC56" s="157"/>
    </row>
    <row r="57" spans="1:29" x14ac:dyDescent="0.25">
      <c r="A57" s="158">
        <v>44075</v>
      </c>
      <c r="B57" s="192">
        <v>0.66666666666666696</v>
      </c>
      <c r="C57" s="192">
        <v>0</v>
      </c>
      <c r="D57" s="192">
        <v>0.33333333333333298</v>
      </c>
      <c r="E57" s="138"/>
      <c r="F57" s="138"/>
      <c r="G57" s="151"/>
      <c r="AA57" s="155"/>
      <c r="AB57" s="156"/>
      <c r="AC57" s="157"/>
    </row>
    <row r="58" spans="1:29" x14ac:dyDescent="0.25">
      <c r="A58" s="15"/>
      <c r="B58" s="135"/>
      <c r="C58" s="138"/>
      <c r="D58" s="138"/>
      <c r="E58" s="138"/>
      <c r="F58" s="138"/>
      <c r="G58" s="151"/>
      <c r="H58" s="151"/>
      <c r="AA58" s="155"/>
      <c r="AB58" s="156"/>
      <c r="AC58" s="157"/>
    </row>
    <row r="59" spans="1:29" x14ac:dyDescent="0.25">
      <c r="A59" s="15"/>
      <c r="B59" s="135"/>
      <c r="C59" s="138"/>
      <c r="D59" s="138"/>
      <c r="E59" s="138"/>
      <c r="F59" s="138"/>
      <c r="G59" s="151"/>
      <c r="H59" s="151"/>
      <c r="AA59" s="155"/>
      <c r="AB59" s="156"/>
      <c r="AC59" s="157"/>
    </row>
    <row r="60" spans="1:29" x14ac:dyDescent="0.25">
      <c r="A60" s="15"/>
      <c r="B60" s="129"/>
      <c r="C60" s="137"/>
      <c r="D60" s="137"/>
      <c r="E60" s="137"/>
      <c r="F60" s="138"/>
      <c r="G60" s="151"/>
      <c r="H60" s="151"/>
      <c r="AA60" s="155"/>
      <c r="AB60" s="156"/>
      <c r="AC60" s="157"/>
    </row>
    <row r="61" spans="1:29" x14ac:dyDescent="0.25">
      <c r="A61" s="15"/>
      <c r="B61" s="129"/>
      <c r="C61" s="137"/>
      <c r="D61" s="137"/>
      <c r="E61" s="137"/>
      <c r="F61" s="137"/>
      <c r="G61" s="159"/>
      <c r="H61" s="159"/>
      <c r="AA61" s="155"/>
      <c r="AB61" s="156"/>
      <c r="AC61" s="157"/>
    </row>
    <row r="62" spans="1:29" x14ac:dyDescent="0.25">
      <c r="A62" s="15"/>
      <c r="B62" s="129"/>
      <c r="C62" s="137"/>
      <c r="D62" s="137"/>
      <c r="E62" s="137"/>
      <c r="F62" s="137"/>
      <c r="G62" s="159"/>
      <c r="H62" s="159"/>
      <c r="AA62" s="155"/>
      <c r="AC62" s="157"/>
    </row>
    <row r="63" spans="1:29" x14ac:dyDescent="0.25">
      <c r="A63" s="15"/>
      <c r="B63" s="129"/>
      <c r="C63" s="136"/>
      <c r="D63" s="136"/>
      <c r="E63" s="136"/>
      <c r="F63" s="136"/>
      <c r="G63" s="161"/>
      <c r="H63" s="161"/>
      <c r="AC63" s="157"/>
    </row>
    <row r="64" spans="1:29" x14ac:dyDescent="0.25">
      <c r="A64" s="15"/>
      <c r="B64" s="135"/>
      <c r="C64" s="134"/>
      <c r="D64" s="134"/>
      <c r="E64" s="134"/>
      <c r="F64" s="134"/>
      <c r="G64" s="162"/>
      <c r="H64" s="162"/>
    </row>
    <row r="65" spans="1:29" x14ac:dyDescent="0.25">
      <c r="A65" s="15"/>
      <c r="B65" s="124"/>
      <c r="C65" s="15"/>
      <c r="D65" s="15"/>
      <c r="E65" s="15"/>
      <c r="F65" s="15"/>
      <c r="G65" s="194"/>
      <c r="H65" s="163"/>
    </row>
    <row r="66" spans="1:29" x14ac:dyDescent="0.25">
      <c r="A66" s="15"/>
      <c r="B66" s="124"/>
      <c r="C66" s="15"/>
      <c r="D66" s="15"/>
      <c r="E66" s="15"/>
      <c r="F66" s="15"/>
      <c r="AB66" s="322"/>
      <c r="AC66" s="322"/>
    </row>
    <row r="67" spans="1:29" x14ac:dyDescent="0.25">
      <c r="A67" s="15"/>
      <c r="B67" s="132"/>
      <c r="C67" s="325"/>
      <c r="D67" s="325"/>
      <c r="E67" s="325"/>
      <c r="F67" s="123"/>
      <c r="G67" s="164"/>
      <c r="H67" s="164"/>
      <c r="AB67" s="153"/>
      <c r="AC67" s="153"/>
    </row>
    <row r="68" spans="1:29" x14ac:dyDescent="0.25">
      <c r="A68" s="15"/>
      <c r="B68" s="132"/>
      <c r="C68" s="131"/>
      <c r="D68" s="131"/>
      <c r="E68" s="131"/>
      <c r="F68" s="131"/>
      <c r="G68" s="165"/>
      <c r="H68" s="165"/>
      <c r="AA68" s="155"/>
      <c r="AB68" s="156"/>
      <c r="AC68" s="157"/>
    </row>
    <row r="69" spans="1:29" x14ac:dyDescent="0.25">
      <c r="A69" s="15"/>
      <c r="B69" s="128"/>
      <c r="C69" s="130"/>
      <c r="D69" s="130"/>
      <c r="E69" s="130"/>
      <c r="F69" s="15"/>
      <c r="G69" s="163"/>
      <c r="H69" s="163"/>
      <c r="AA69" s="155"/>
      <c r="AB69" s="156"/>
      <c r="AC69" s="157"/>
    </row>
    <row r="70" spans="1:29" x14ac:dyDescent="0.25">
      <c r="A70" s="15"/>
      <c r="B70" s="128"/>
      <c r="C70" s="130"/>
      <c r="D70" s="130"/>
      <c r="E70" s="130"/>
      <c r="F70" s="130"/>
      <c r="G70" s="166"/>
      <c r="H70" s="166"/>
      <c r="AA70" s="155"/>
      <c r="AB70" s="156"/>
      <c r="AC70" s="157"/>
    </row>
    <row r="71" spans="1:29" x14ac:dyDescent="0.25">
      <c r="A71" s="15"/>
      <c r="B71" s="128"/>
      <c r="C71" s="130"/>
      <c r="D71" s="130"/>
      <c r="E71" s="130"/>
      <c r="F71" s="130"/>
      <c r="G71" s="166"/>
      <c r="H71" s="166"/>
      <c r="AA71" s="155"/>
      <c r="AB71" s="156"/>
      <c r="AC71" s="157"/>
    </row>
    <row r="72" spans="1:29" x14ac:dyDescent="0.25">
      <c r="A72" s="15"/>
      <c r="B72" s="128"/>
      <c r="C72" s="130"/>
      <c r="D72" s="130"/>
      <c r="E72" s="130"/>
      <c r="F72" s="130"/>
      <c r="G72" s="166"/>
      <c r="H72" s="166"/>
      <c r="AA72" s="155"/>
      <c r="AB72" s="156"/>
      <c r="AC72" s="157"/>
    </row>
    <row r="73" spans="1:29" x14ac:dyDescent="0.25">
      <c r="A73" s="15"/>
      <c r="B73" s="128"/>
      <c r="C73" s="130"/>
      <c r="D73" s="130"/>
      <c r="E73" s="130"/>
      <c r="F73" s="130"/>
      <c r="G73" s="166"/>
      <c r="H73" s="166"/>
      <c r="AA73" s="155"/>
      <c r="AB73" s="156"/>
      <c r="AC73" s="157"/>
    </row>
    <row r="74" spans="1:29" x14ac:dyDescent="0.25">
      <c r="A74" s="15"/>
      <c r="B74" s="128"/>
      <c r="C74" s="130"/>
      <c r="D74" s="130"/>
      <c r="E74" s="130"/>
      <c r="F74" s="130"/>
      <c r="G74" s="166"/>
      <c r="H74" s="166"/>
      <c r="AA74" s="155"/>
      <c r="AB74" s="156"/>
      <c r="AC74" s="157"/>
    </row>
    <row r="75" spans="1:29" x14ac:dyDescent="0.25">
      <c r="A75" s="15"/>
      <c r="B75" s="128"/>
      <c r="C75" s="130"/>
      <c r="D75" s="130"/>
      <c r="E75" s="130"/>
      <c r="F75" s="130"/>
      <c r="G75" s="166"/>
      <c r="H75" s="166"/>
      <c r="AA75" s="155"/>
      <c r="AB75" s="156"/>
      <c r="AC75" s="157"/>
    </row>
    <row r="76" spans="1:29" x14ac:dyDescent="0.25">
      <c r="A76" s="133"/>
      <c r="B76" s="128"/>
      <c r="C76" s="130"/>
      <c r="D76" s="130"/>
      <c r="E76" s="130"/>
      <c r="F76" s="130"/>
      <c r="G76" s="166"/>
      <c r="H76" s="166"/>
      <c r="AA76" s="155"/>
      <c r="AB76" s="156"/>
      <c r="AC76" s="157"/>
    </row>
    <row r="77" spans="1:29" x14ac:dyDescent="0.25">
      <c r="A77" s="133"/>
      <c r="B77" s="128"/>
      <c r="C77" s="130"/>
      <c r="D77" s="130"/>
      <c r="E77" s="130"/>
      <c r="F77" s="130"/>
      <c r="G77" s="166"/>
      <c r="H77" s="166"/>
      <c r="AA77" s="155"/>
      <c r="AB77" s="156"/>
      <c r="AC77" s="157"/>
    </row>
    <row r="78" spans="1:29" x14ac:dyDescent="0.25">
      <c r="A78" s="133"/>
      <c r="B78" s="129"/>
      <c r="C78" s="126"/>
      <c r="D78" s="126"/>
      <c r="E78" s="126"/>
      <c r="F78" s="130"/>
      <c r="G78" s="166"/>
      <c r="H78" s="166"/>
      <c r="AA78" s="155"/>
      <c r="AB78" s="156"/>
      <c r="AC78" s="157"/>
    </row>
    <row r="79" spans="1:29" x14ac:dyDescent="0.25">
      <c r="A79" s="15"/>
      <c r="B79" s="128"/>
      <c r="C79" s="126"/>
      <c r="D79" s="126"/>
      <c r="E79" s="126"/>
      <c r="F79" s="126"/>
      <c r="G79" s="167"/>
      <c r="H79" s="167"/>
      <c r="AA79" s="155"/>
      <c r="AC79" s="157"/>
    </row>
    <row r="80" spans="1:29" x14ac:dyDescent="0.25">
      <c r="A80" s="15"/>
      <c r="B80" s="129"/>
      <c r="C80" s="126"/>
      <c r="D80" s="126"/>
      <c r="E80" s="126"/>
      <c r="F80" s="126"/>
      <c r="G80" s="167"/>
      <c r="H80" s="167"/>
      <c r="AC80" s="157"/>
    </row>
    <row r="81" spans="1:29" x14ac:dyDescent="0.25">
      <c r="A81" s="15"/>
      <c r="B81" s="129"/>
      <c r="C81" s="126"/>
      <c r="D81" s="126"/>
      <c r="E81" s="126"/>
      <c r="F81" s="126"/>
      <c r="G81" s="167"/>
      <c r="H81" s="167"/>
    </row>
    <row r="82" spans="1:29" x14ac:dyDescent="0.25">
      <c r="A82" s="15"/>
      <c r="B82" s="128"/>
      <c r="C82" s="127"/>
      <c r="D82" s="127"/>
      <c r="E82" s="127"/>
      <c r="F82" s="127"/>
      <c r="G82" s="168"/>
      <c r="H82" s="168"/>
      <c r="AB82" s="322"/>
      <c r="AC82" s="322"/>
    </row>
    <row r="83" spans="1:29" x14ac:dyDescent="0.25">
      <c r="A83" s="15"/>
      <c r="B83" s="124"/>
      <c r="C83" s="15"/>
      <c r="D83" s="15"/>
      <c r="E83" s="15"/>
      <c r="F83" s="126"/>
      <c r="G83" s="167"/>
      <c r="H83" s="167"/>
      <c r="AB83" s="153"/>
      <c r="AC83" s="153"/>
    </row>
    <row r="84" spans="1:29" x14ac:dyDescent="0.25">
      <c r="A84" s="15"/>
      <c r="B84" s="124"/>
      <c r="C84" s="15"/>
      <c r="D84" s="15"/>
      <c r="E84" s="15"/>
      <c r="F84" s="15"/>
      <c r="AA84" s="155"/>
      <c r="AB84" s="156"/>
      <c r="AC84" s="157"/>
    </row>
    <row r="85" spans="1:29" x14ac:dyDescent="0.25">
      <c r="A85" s="15"/>
      <c r="B85" s="124"/>
      <c r="C85" s="325"/>
      <c r="D85" s="325"/>
      <c r="E85" s="325"/>
      <c r="F85" s="123"/>
      <c r="G85" s="164"/>
      <c r="H85" s="164"/>
      <c r="AA85" s="155"/>
      <c r="AB85" s="156"/>
      <c r="AC85" s="157"/>
    </row>
    <row r="86" spans="1:29" x14ac:dyDescent="0.25">
      <c r="A86" s="15"/>
      <c r="B86" s="15"/>
      <c r="C86" s="131"/>
      <c r="D86" s="131"/>
      <c r="E86" s="131"/>
      <c r="F86" s="131"/>
      <c r="G86" s="165"/>
      <c r="H86" s="165"/>
      <c r="AA86" s="155"/>
      <c r="AB86" s="156"/>
      <c r="AC86" s="157"/>
    </row>
    <row r="87" spans="1:29" x14ac:dyDescent="0.25">
      <c r="A87" s="15"/>
      <c r="B87" s="128"/>
      <c r="C87" s="138"/>
      <c r="D87" s="138"/>
      <c r="E87" s="138"/>
      <c r="F87" s="15"/>
      <c r="AA87" s="155"/>
      <c r="AB87" s="156"/>
      <c r="AC87" s="157"/>
    </row>
    <row r="88" spans="1:29" x14ac:dyDescent="0.25">
      <c r="A88" s="15"/>
      <c r="B88" s="128"/>
      <c r="C88" s="138"/>
      <c r="D88" s="138"/>
      <c r="E88" s="138"/>
      <c r="F88" s="138"/>
      <c r="G88" s="151"/>
      <c r="H88" s="151"/>
      <c r="AA88" s="155"/>
      <c r="AB88" s="156"/>
      <c r="AC88" s="157"/>
    </row>
    <row r="89" spans="1:29" x14ac:dyDescent="0.25">
      <c r="A89" s="15"/>
      <c r="B89" s="128"/>
      <c r="C89" s="138"/>
      <c r="D89" s="138"/>
      <c r="E89" s="138"/>
      <c r="F89" s="138"/>
      <c r="G89" s="151"/>
      <c r="H89" s="151"/>
      <c r="AA89" s="155"/>
      <c r="AB89" s="156"/>
      <c r="AC89" s="157"/>
    </row>
    <row r="90" spans="1:29" x14ac:dyDescent="0.25">
      <c r="B90" s="172"/>
      <c r="C90" s="151"/>
      <c r="D90" s="151"/>
      <c r="E90" s="151"/>
      <c r="F90" s="151"/>
      <c r="G90" s="151"/>
      <c r="H90" s="151"/>
      <c r="AA90" s="155"/>
      <c r="AB90" s="156"/>
      <c r="AC90" s="157"/>
    </row>
    <row r="91" spans="1:29" x14ac:dyDescent="0.25">
      <c r="B91" s="172"/>
      <c r="C91" s="151"/>
      <c r="D91" s="151"/>
      <c r="E91" s="151"/>
      <c r="F91" s="151"/>
      <c r="G91" s="151"/>
      <c r="H91" s="151"/>
      <c r="AA91" s="155"/>
      <c r="AB91" s="156"/>
      <c r="AC91" s="157"/>
    </row>
    <row r="92" spans="1:29" x14ac:dyDescent="0.25">
      <c r="B92" s="172"/>
      <c r="C92" s="151"/>
      <c r="D92" s="151"/>
      <c r="E92" s="151"/>
      <c r="F92" s="151"/>
      <c r="G92" s="151"/>
      <c r="H92" s="151"/>
      <c r="AA92" s="155"/>
      <c r="AB92" s="156"/>
      <c r="AC92" s="157"/>
    </row>
    <row r="93" spans="1:29" x14ac:dyDescent="0.25">
      <c r="B93" s="172"/>
      <c r="C93" s="151"/>
      <c r="D93" s="151"/>
      <c r="E93" s="151"/>
      <c r="F93" s="151"/>
      <c r="G93" s="151"/>
      <c r="H93" s="151"/>
      <c r="AA93" s="155"/>
      <c r="AB93" s="156"/>
      <c r="AC93" s="157"/>
    </row>
    <row r="94" spans="1:29" x14ac:dyDescent="0.25">
      <c r="B94" s="172"/>
      <c r="C94" s="151"/>
      <c r="D94" s="151"/>
      <c r="E94" s="151"/>
      <c r="F94" s="151"/>
      <c r="G94" s="151"/>
      <c r="H94" s="151"/>
      <c r="AA94" s="155"/>
      <c r="AB94" s="156"/>
      <c r="AC94" s="157"/>
    </row>
    <row r="95" spans="1:29" x14ac:dyDescent="0.25">
      <c r="B95" s="172"/>
      <c r="C95" s="151"/>
      <c r="D95" s="151"/>
      <c r="E95" s="151"/>
      <c r="F95" s="151"/>
      <c r="G95" s="151"/>
      <c r="H95" s="151"/>
      <c r="AA95" s="155"/>
      <c r="AC95" s="157"/>
    </row>
    <row r="96" spans="1:29" x14ac:dyDescent="0.25">
      <c r="B96" s="150"/>
      <c r="C96" s="169"/>
      <c r="D96" s="169"/>
      <c r="E96" s="169"/>
      <c r="F96" s="151"/>
      <c r="G96" s="151"/>
      <c r="H96" s="151"/>
      <c r="AC96" s="157"/>
    </row>
    <row r="97" spans="2:8" x14ac:dyDescent="0.25">
      <c r="B97" s="172"/>
      <c r="C97" s="169"/>
      <c r="D97" s="169"/>
      <c r="E97" s="169"/>
      <c r="F97" s="169"/>
      <c r="G97" s="169"/>
      <c r="H97" s="169"/>
    </row>
    <row r="98" spans="2:8" x14ac:dyDescent="0.25">
      <c r="B98" s="150"/>
      <c r="C98" s="169"/>
      <c r="D98" s="169"/>
      <c r="E98" s="169"/>
      <c r="F98" s="169"/>
      <c r="G98" s="169"/>
      <c r="H98" s="169"/>
    </row>
    <row r="99" spans="2:8" x14ac:dyDescent="0.25">
      <c r="B99" s="150"/>
      <c r="C99" s="169"/>
      <c r="D99" s="169"/>
      <c r="E99" s="169"/>
      <c r="F99" s="169"/>
      <c r="G99" s="169"/>
      <c r="H99" s="169"/>
    </row>
    <row r="100" spans="2:8" x14ac:dyDescent="0.25">
      <c r="B100" s="172"/>
      <c r="C100" s="168"/>
      <c r="D100" s="168"/>
      <c r="E100" s="168"/>
      <c r="F100" s="168"/>
      <c r="G100" s="168"/>
      <c r="H100" s="168"/>
    </row>
  </sheetData>
  <mergeCells count="10">
    <mergeCell ref="AB66:AC66"/>
    <mergeCell ref="C67:E67"/>
    <mergeCell ref="AB82:AC82"/>
    <mergeCell ref="C85:E85"/>
    <mergeCell ref="A1:H1"/>
    <mergeCell ref="B4:G4"/>
    <mergeCell ref="B5:D5"/>
    <mergeCell ref="E5:G5"/>
    <mergeCell ref="AB4:AC4"/>
    <mergeCell ref="AB21:AC21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78"/>
  <sheetViews>
    <sheetView showGridLines="0" tabSelected="1" zoomScale="70" zoomScaleNormal="70" zoomScaleSheetLayoutView="85" workbookViewId="0">
      <selection activeCell="A24" sqref="A24"/>
    </sheetView>
  </sheetViews>
  <sheetFormatPr baseColWidth="10" defaultColWidth="9.140625" defaultRowHeight="15" x14ac:dyDescent="0.25"/>
  <cols>
    <col min="1" max="1" width="41.42578125" style="216" customWidth="1"/>
    <col min="2" max="2" width="15" style="216" customWidth="1"/>
    <col min="3" max="3" width="10" style="216" bestFit="1" customWidth="1"/>
    <col min="4" max="6" width="9.140625" style="216" customWidth="1"/>
    <col min="7" max="16384" width="9.140625" style="216"/>
  </cols>
  <sheetData>
    <row r="1" spans="1:8" x14ac:dyDescent="0.25">
      <c r="A1" s="216" t="s">
        <v>130</v>
      </c>
    </row>
    <row r="2" spans="1:8" x14ac:dyDescent="0.25">
      <c r="A2" s="220"/>
    </row>
    <row r="3" spans="1:8" x14ac:dyDescent="0.25">
      <c r="A3" s="216" t="s">
        <v>0</v>
      </c>
      <c r="H3" s="233" t="s">
        <v>112</v>
      </c>
    </row>
    <row r="4" spans="1:8" x14ac:dyDescent="0.25">
      <c r="A4" s="216" t="s">
        <v>1</v>
      </c>
      <c r="B4" s="220" t="s">
        <v>281</v>
      </c>
      <c r="H4" s="233" t="s">
        <v>162</v>
      </c>
    </row>
    <row r="5" spans="1:8" x14ac:dyDescent="0.25">
      <c r="A5" s="216" t="s">
        <v>16</v>
      </c>
      <c r="H5" s="143"/>
    </row>
    <row r="6" spans="1:8" ht="15.75" thickBot="1" x14ac:dyDescent="0.3">
      <c r="A6" s="143"/>
      <c r="B6" s="328" t="s">
        <v>161</v>
      </c>
      <c r="C6" s="328"/>
      <c r="D6" s="328"/>
    </row>
    <row r="7" spans="1:8" ht="15.75" customHeight="1" x14ac:dyDescent="0.25">
      <c r="A7" s="233" t="s">
        <v>160</v>
      </c>
      <c r="B7" s="143" t="s">
        <v>0</v>
      </c>
      <c r="C7" s="143" t="s">
        <v>1</v>
      </c>
      <c r="D7" s="234" t="s">
        <v>16</v>
      </c>
    </row>
    <row r="8" spans="1:8" x14ac:dyDescent="0.25">
      <c r="A8" s="235" t="s">
        <v>158</v>
      </c>
      <c r="B8" s="276">
        <f t="shared" ref="B8:D15" si="0">VLOOKUP($A8,$A$18:$D$25,COLUMN(),0)</f>
        <v>31.6666666666667</v>
      </c>
      <c r="C8" s="276">
        <f t="shared" si="0"/>
        <v>13.8888888888889</v>
      </c>
      <c r="D8" s="276">
        <f t="shared" si="0"/>
        <v>20.8333333333333</v>
      </c>
    </row>
    <row r="9" spans="1:8" x14ac:dyDescent="0.25">
      <c r="A9" s="216" t="s">
        <v>282</v>
      </c>
      <c r="B9" s="276">
        <f t="shared" si="0"/>
        <v>21.6666666666667</v>
      </c>
      <c r="C9" s="276">
        <f t="shared" si="0"/>
        <v>12.5</v>
      </c>
      <c r="D9" s="276">
        <f t="shared" si="0"/>
        <v>0</v>
      </c>
    </row>
    <row r="10" spans="1:8" x14ac:dyDescent="0.25">
      <c r="A10" s="235" t="s">
        <v>157</v>
      </c>
      <c r="B10" s="276">
        <f t="shared" si="0"/>
        <v>15</v>
      </c>
      <c r="C10" s="276">
        <f t="shared" si="0"/>
        <v>26.851851851851798</v>
      </c>
      <c r="D10" s="276">
        <f t="shared" si="0"/>
        <v>25</v>
      </c>
    </row>
    <row r="11" spans="1:8" x14ac:dyDescent="0.25">
      <c r="A11" s="235" t="s">
        <v>159</v>
      </c>
      <c r="B11" s="276">
        <f t="shared" si="0"/>
        <v>11.6666666666667</v>
      </c>
      <c r="C11" s="276">
        <f t="shared" si="0"/>
        <v>29.629629629629601</v>
      </c>
      <c r="D11" s="276">
        <f t="shared" si="0"/>
        <v>37.5</v>
      </c>
    </row>
    <row r="12" spans="1:8" x14ac:dyDescent="0.25">
      <c r="A12" s="235" t="s">
        <v>283</v>
      </c>
      <c r="B12" s="276">
        <f t="shared" si="0"/>
        <v>10</v>
      </c>
      <c r="C12" s="276">
        <f t="shared" si="0"/>
        <v>7.8703703703703702</v>
      </c>
      <c r="D12" s="276">
        <f t="shared" si="0"/>
        <v>4.1666666666666696</v>
      </c>
    </row>
    <row r="13" spans="1:8" x14ac:dyDescent="0.25">
      <c r="A13" s="216" t="s">
        <v>155</v>
      </c>
      <c r="B13" s="276">
        <f t="shared" si="0"/>
        <v>6.6666666666666696</v>
      </c>
      <c r="C13" s="276">
        <f t="shared" si="0"/>
        <v>5.5555555555555598</v>
      </c>
      <c r="D13" s="276">
        <f t="shared" si="0"/>
        <v>12.5</v>
      </c>
    </row>
    <row r="14" spans="1:8" x14ac:dyDescent="0.25">
      <c r="A14" s="235" t="s">
        <v>156</v>
      </c>
      <c r="B14" s="276">
        <f t="shared" si="0"/>
        <v>3.3333333333333299</v>
      </c>
      <c r="C14" s="276">
        <f t="shared" si="0"/>
        <v>1.8518518518518501</v>
      </c>
      <c r="D14" s="276">
        <f t="shared" si="0"/>
        <v>0</v>
      </c>
    </row>
    <row r="15" spans="1:8" x14ac:dyDescent="0.25">
      <c r="A15" s="235" t="s">
        <v>154</v>
      </c>
      <c r="B15" s="276">
        <f t="shared" si="0"/>
        <v>0</v>
      </c>
      <c r="C15" s="276">
        <f t="shared" si="0"/>
        <v>1.8518518518518501</v>
      </c>
      <c r="D15" s="276">
        <f t="shared" si="0"/>
        <v>0</v>
      </c>
      <c r="E15" s="215"/>
      <c r="F15" s="215"/>
    </row>
    <row r="16" spans="1:8" x14ac:dyDescent="0.25">
      <c r="B16" s="277"/>
      <c r="C16" s="277"/>
      <c r="D16" s="276"/>
    </row>
    <row r="17" spans="1:6" x14ac:dyDescent="0.25">
      <c r="A17" s="231" t="s">
        <v>194</v>
      </c>
      <c r="B17" s="277"/>
      <c r="C17" s="277"/>
      <c r="D17" s="276"/>
      <c r="E17" s="236"/>
      <c r="F17" s="236"/>
    </row>
    <row r="18" spans="1:6" x14ac:dyDescent="0.25">
      <c r="A18" s="216" t="s">
        <v>156</v>
      </c>
      <c r="B18" s="278">
        <v>3.3333333333333299</v>
      </c>
      <c r="C18" s="278">
        <v>1.8518518518518501</v>
      </c>
      <c r="D18" s="278">
        <v>0</v>
      </c>
      <c r="E18" s="237"/>
      <c r="F18" s="237"/>
    </row>
    <row r="19" spans="1:6" x14ac:dyDescent="0.25">
      <c r="A19" s="216" t="s">
        <v>282</v>
      </c>
      <c r="B19" s="278">
        <v>21.6666666666667</v>
      </c>
      <c r="C19" s="278">
        <v>12.5</v>
      </c>
      <c r="D19" s="278">
        <v>0</v>
      </c>
      <c r="E19" s="237"/>
      <c r="F19" s="237"/>
    </row>
    <row r="20" spans="1:6" ht="12.75" customHeight="1" x14ac:dyDescent="0.25">
      <c r="A20" s="216" t="s">
        <v>283</v>
      </c>
      <c r="B20" s="278">
        <v>10</v>
      </c>
      <c r="C20" s="278">
        <v>7.8703703703703702</v>
      </c>
      <c r="D20" s="278">
        <v>4.1666666666666696</v>
      </c>
      <c r="E20" s="237"/>
      <c r="F20" s="237"/>
    </row>
    <row r="21" spans="1:6" x14ac:dyDescent="0.25">
      <c r="A21" s="216" t="s">
        <v>155</v>
      </c>
      <c r="B21" s="278">
        <v>6.6666666666666696</v>
      </c>
      <c r="C21" s="278">
        <v>5.5555555555555598</v>
      </c>
      <c r="D21" s="278">
        <v>12.5</v>
      </c>
      <c r="E21" s="143"/>
      <c r="F21" s="143"/>
    </row>
    <row r="22" spans="1:6" x14ac:dyDescent="0.25">
      <c r="A22" s="216" t="s">
        <v>159</v>
      </c>
      <c r="B22" s="278">
        <v>11.6666666666667</v>
      </c>
      <c r="C22" s="278">
        <v>29.629629629629601</v>
      </c>
      <c r="D22" s="278">
        <v>37.5</v>
      </c>
      <c r="E22" s="143"/>
      <c r="F22" s="143"/>
    </row>
    <row r="23" spans="1:6" x14ac:dyDescent="0.25">
      <c r="A23" s="216" t="s">
        <v>157</v>
      </c>
      <c r="B23" s="278">
        <v>15</v>
      </c>
      <c r="C23" s="278">
        <v>26.851851851851798</v>
      </c>
      <c r="D23" s="278">
        <v>25</v>
      </c>
      <c r="E23" s="143"/>
      <c r="F23" s="143"/>
    </row>
    <row r="24" spans="1:6" x14ac:dyDescent="0.25">
      <c r="A24" s="216" t="s">
        <v>158</v>
      </c>
      <c r="B24" s="278">
        <v>31.6666666666667</v>
      </c>
      <c r="C24" s="278">
        <v>13.8888888888889</v>
      </c>
      <c r="D24" s="278">
        <v>20.8333333333333</v>
      </c>
      <c r="E24" s="143"/>
      <c r="F24" s="143"/>
    </row>
    <row r="25" spans="1:6" x14ac:dyDescent="0.25">
      <c r="A25" s="216" t="s">
        <v>154</v>
      </c>
      <c r="B25" s="278">
        <v>0</v>
      </c>
      <c r="C25" s="278">
        <v>1.8518518518518501</v>
      </c>
      <c r="D25" s="278">
        <v>0</v>
      </c>
      <c r="E25" s="143"/>
      <c r="F25" s="143"/>
    </row>
    <row r="26" spans="1:6" x14ac:dyDescent="0.25">
      <c r="C26" s="143"/>
      <c r="D26" s="143"/>
      <c r="E26" s="143"/>
      <c r="F26" s="143"/>
    </row>
    <row r="27" spans="1:6" x14ac:dyDescent="0.25">
      <c r="C27" s="143"/>
      <c r="D27" s="143"/>
      <c r="E27" s="143"/>
      <c r="F27" s="143"/>
    </row>
    <row r="28" spans="1:6" x14ac:dyDescent="0.25">
      <c r="B28" s="193"/>
      <c r="C28" s="143"/>
      <c r="D28" s="143"/>
      <c r="E28" s="143"/>
      <c r="F28" s="143"/>
    </row>
    <row r="29" spans="1:6" x14ac:dyDescent="0.25">
      <c r="B29" s="278"/>
      <c r="C29" s="143"/>
      <c r="D29" s="143"/>
      <c r="E29" s="143"/>
      <c r="F29" s="143"/>
    </row>
    <row r="30" spans="1:6" x14ac:dyDescent="0.25">
      <c r="B30" s="278"/>
      <c r="C30" s="143"/>
      <c r="D30" s="143"/>
      <c r="E30" s="143"/>
      <c r="F30" s="143"/>
    </row>
    <row r="31" spans="1:6" x14ac:dyDescent="0.25">
      <c r="B31" s="278"/>
      <c r="C31" s="143"/>
      <c r="D31" s="143"/>
      <c r="E31" s="143"/>
      <c r="F31" s="143"/>
    </row>
    <row r="32" spans="1:6" x14ac:dyDescent="0.25">
      <c r="B32" s="278"/>
      <c r="C32" s="143"/>
      <c r="D32" s="143"/>
      <c r="E32" s="143"/>
      <c r="F32" s="143"/>
    </row>
    <row r="33" spans="2:7" x14ac:dyDescent="0.25">
      <c r="B33" s="278"/>
      <c r="C33" s="143"/>
      <c r="D33" s="143"/>
      <c r="E33" s="143"/>
      <c r="F33" s="143"/>
    </row>
    <row r="34" spans="2:7" x14ac:dyDescent="0.25">
      <c r="B34" s="278"/>
      <c r="C34" s="143"/>
      <c r="D34" s="143"/>
      <c r="E34" s="143"/>
      <c r="F34" s="143"/>
    </row>
    <row r="35" spans="2:7" x14ac:dyDescent="0.25">
      <c r="B35" s="278"/>
      <c r="C35" s="143"/>
      <c r="D35" s="143"/>
      <c r="E35" s="143"/>
      <c r="F35" s="143"/>
    </row>
    <row r="36" spans="2:7" x14ac:dyDescent="0.25">
      <c r="B36" s="278"/>
      <c r="C36" s="143"/>
      <c r="D36" s="143"/>
      <c r="E36" s="143"/>
      <c r="F36" s="143"/>
    </row>
    <row r="37" spans="2:7" x14ac:dyDescent="0.25">
      <c r="B37" s="278"/>
      <c r="C37" s="143"/>
      <c r="D37" s="143"/>
      <c r="E37" s="143"/>
      <c r="F37" s="143"/>
    </row>
    <row r="38" spans="2:7" x14ac:dyDescent="0.25">
      <c r="C38" s="143"/>
      <c r="D38" s="143"/>
      <c r="E38" s="143"/>
      <c r="F38" s="143"/>
    </row>
    <row r="39" spans="2:7" x14ac:dyDescent="0.25">
      <c r="C39" s="143"/>
      <c r="D39" s="143"/>
      <c r="E39" s="143"/>
      <c r="F39" s="143"/>
    </row>
    <row r="40" spans="2:7" x14ac:dyDescent="0.25">
      <c r="C40" s="143"/>
      <c r="D40" s="143"/>
      <c r="E40" s="143"/>
      <c r="F40" s="143"/>
    </row>
    <row r="41" spans="2:7" x14ac:dyDescent="0.25">
      <c r="C41" s="143"/>
      <c r="D41" s="143"/>
      <c r="E41" s="143"/>
      <c r="F41" s="143"/>
    </row>
    <row r="42" spans="2:7" x14ac:dyDescent="0.25">
      <c r="C42" s="143"/>
      <c r="D42" s="143"/>
      <c r="E42" s="143"/>
      <c r="F42" s="143"/>
    </row>
    <row r="43" spans="2:7" x14ac:dyDescent="0.25">
      <c r="C43" s="143"/>
      <c r="D43" s="143"/>
      <c r="E43" s="143"/>
      <c r="F43" s="143"/>
    </row>
    <row r="44" spans="2:7" x14ac:dyDescent="0.25">
      <c r="C44" s="143"/>
      <c r="D44" s="143"/>
      <c r="E44" s="143"/>
      <c r="F44" s="143"/>
    </row>
    <row r="45" spans="2:7" x14ac:dyDescent="0.25">
      <c r="C45" s="143"/>
      <c r="D45" s="143"/>
      <c r="E45" s="143"/>
      <c r="F45" s="143"/>
    </row>
    <row r="46" spans="2:7" x14ac:dyDescent="0.25">
      <c r="C46" s="143"/>
      <c r="D46" s="143"/>
      <c r="E46" s="143"/>
      <c r="F46" s="15"/>
    </row>
    <row r="47" spans="2:7" x14ac:dyDescent="0.25">
      <c r="C47" s="143"/>
      <c r="D47" s="143"/>
      <c r="E47" s="143"/>
      <c r="F47" s="15"/>
    </row>
    <row r="48" spans="2:7" x14ac:dyDescent="0.25">
      <c r="C48" s="143"/>
      <c r="D48" s="143"/>
      <c r="E48" s="143"/>
      <c r="F48" s="15"/>
      <c r="G48" s="232"/>
    </row>
    <row r="49" spans="3:7" x14ac:dyDescent="0.25">
      <c r="C49" s="143"/>
      <c r="D49" s="143"/>
      <c r="E49" s="143"/>
      <c r="F49" s="15"/>
      <c r="G49" s="232"/>
    </row>
    <row r="50" spans="3:7" x14ac:dyDescent="0.25">
      <c r="C50" s="143"/>
      <c r="D50" s="143"/>
      <c r="E50" s="143"/>
      <c r="F50" s="15"/>
      <c r="G50" s="232"/>
    </row>
    <row r="51" spans="3:7" x14ac:dyDescent="0.25">
      <c r="C51" s="143"/>
      <c r="D51" s="143"/>
      <c r="E51" s="143"/>
      <c r="F51" s="15"/>
      <c r="G51" s="232"/>
    </row>
    <row r="52" spans="3:7" x14ac:dyDescent="0.25">
      <c r="C52" s="143"/>
      <c r="D52" s="143"/>
      <c r="E52" s="143"/>
      <c r="F52" s="15"/>
      <c r="G52" s="232"/>
    </row>
    <row r="53" spans="3:7" x14ac:dyDescent="0.25">
      <c r="C53" s="19"/>
      <c r="D53" s="143"/>
      <c r="E53" s="143"/>
      <c r="F53" s="15"/>
      <c r="G53" s="232"/>
    </row>
    <row r="54" spans="3:7" x14ac:dyDescent="0.25">
      <c r="C54" s="143"/>
      <c r="D54" s="143"/>
      <c r="E54" s="143"/>
      <c r="F54" s="143"/>
      <c r="G54" s="232"/>
    </row>
    <row r="55" spans="3:7" x14ac:dyDescent="0.25">
      <c r="G55" s="232"/>
    </row>
    <row r="59" spans="3:7" x14ac:dyDescent="0.25">
      <c r="F59" s="189"/>
    </row>
    <row r="60" spans="3:7" x14ac:dyDescent="0.25">
      <c r="F60" s="148"/>
    </row>
    <row r="61" spans="3:7" x14ac:dyDescent="0.25">
      <c r="F61" s="148"/>
    </row>
    <row r="62" spans="3:7" x14ac:dyDescent="0.25">
      <c r="F62" s="148"/>
    </row>
    <row r="63" spans="3:7" x14ac:dyDescent="0.25">
      <c r="F63" s="148"/>
    </row>
    <row r="64" spans="3:7" x14ac:dyDescent="0.25">
      <c r="F64" s="148"/>
    </row>
    <row r="65" spans="6:6" x14ac:dyDescent="0.25">
      <c r="F65" s="148"/>
    </row>
    <row r="66" spans="6:6" x14ac:dyDescent="0.25">
      <c r="F66" s="148"/>
    </row>
    <row r="71" spans="6:6" x14ac:dyDescent="0.25">
      <c r="F71" s="189"/>
    </row>
    <row r="72" spans="6:6" x14ac:dyDescent="0.25">
      <c r="F72" s="148"/>
    </row>
    <row r="73" spans="6:6" x14ac:dyDescent="0.25">
      <c r="F73" s="148"/>
    </row>
    <row r="74" spans="6:6" x14ac:dyDescent="0.25">
      <c r="F74" s="148"/>
    </row>
    <row r="75" spans="6:6" x14ac:dyDescent="0.25">
      <c r="F75" s="148"/>
    </row>
    <row r="76" spans="6:6" x14ac:dyDescent="0.25">
      <c r="F76" s="148"/>
    </row>
    <row r="77" spans="6:6" x14ac:dyDescent="0.25">
      <c r="F77" s="148"/>
    </row>
    <row r="78" spans="6:6" x14ac:dyDescent="0.25">
      <c r="F78" s="148"/>
    </row>
  </sheetData>
  <sortState ref="A8:D15">
    <sortCondition descending="1" ref="B8:B15"/>
  </sortState>
  <mergeCells count="1">
    <mergeCell ref="B6:D6"/>
  </mergeCells>
  <pageMargins left="0.42" right="0.75" top="0.55000000000000004" bottom="1" header="0.5" footer="0.5"/>
  <pageSetup scale="60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62"/>
  <sheetViews>
    <sheetView zoomScale="70" zoomScaleNormal="70" zoomScaleSheetLayoutView="70" workbookViewId="0">
      <selection activeCell="F41" sqref="F41"/>
    </sheetView>
  </sheetViews>
  <sheetFormatPr baseColWidth="10" defaultRowHeight="15" x14ac:dyDescent="0.25"/>
  <cols>
    <col min="1" max="1" width="45.7109375" style="15" bestFit="1" customWidth="1"/>
    <col min="2" max="2" width="20.42578125" style="15" customWidth="1"/>
    <col min="3" max="3" width="19.85546875" style="15" customWidth="1"/>
    <col min="4" max="4" width="11.5703125" style="15" customWidth="1"/>
    <col min="5" max="5" width="11.42578125" style="15"/>
    <col min="6" max="6" width="54" style="15" customWidth="1"/>
    <col min="7" max="16384" width="11.42578125" style="15"/>
  </cols>
  <sheetData>
    <row r="1" spans="1:16" x14ac:dyDescent="0.25">
      <c r="A1" s="196" t="s">
        <v>131</v>
      </c>
    </row>
    <row r="2" spans="1:16" x14ac:dyDescent="0.25">
      <c r="B2" s="15" t="s">
        <v>146</v>
      </c>
    </row>
    <row r="3" spans="1:16" x14ac:dyDescent="0.25">
      <c r="A3" s="15" t="s">
        <v>172</v>
      </c>
    </row>
    <row r="4" spans="1:16" x14ac:dyDescent="0.25">
      <c r="A4" s="15" t="s">
        <v>1</v>
      </c>
      <c r="B4" s="15" t="s">
        <v>284</v>
      </c>
    </row>
    <row r="5" spans="1:16" x14ac:dyDescent="0.25">
      <c r="A5" s="15" t="s">
        <v>173</v>
      </c>
    </row>
    <row r="7" spans="1:16" x14ac:dyDescent="0.25">
      <c r="A7" s="18" t="s">
        <v>172</v>
      </c>
      <c r="B7" s="208">
        <v>43891</v>
      </c>
      <c r="C7" s="208">
        <v>43983</v>
      </c>
      <c r="F7" s="124" t="s">
        <v>113</v>
      </c>
      <c r="G7" s="197"/>
      <c r="H7" s="197"/>
      <c r="I7" s="198"/>
      <c r="J7" s="198"/>
      <c r="O7" s="195"/>
      <c r="P7" s="199"/>
    </row>
    <row r="8" spans="1:16" ht="19.5" customHeight="1" x14ac:dyDescent="0.25">
      <c r="A8" s="189" t="s">
        <v>166</v>
      </c>
      <c r="B8" s="203">
        <v>40.073260073260094</v>
      </c>
      <c r="C8" s="203">
        <f>VLOOKUP(A8,$A$27:$D$39,2,0)</f>
        <v>46.6666666666667</v>
      </c>
      <c r="D8" s="200"/>
      <c r="E8" s="201"/>
      <c r="F8" s="124" t="s">
        <v>171</v>
      </c>
      <c r="I8" s="202"/>
      <c r="J8" s="202"/>
      <c r="O8" s="195"/>
      <c r="P8" s="199"/>
    </row>
    <row r="9" spans="1:16" x14ac:dyDescent="0.25">
      <c r="A9" s="143" t="s">
        <v>165</v>
      </c>
      <c r="B9" s="203">
        <v>14.5970695970696</v>
      </c>
      <c r="C9" s="203">
        <f>VLOOKUP(A9,$A$27:$D$39,2,0)</f>
        <v>23.3333333333333</v>
      </c>
      <c r="D9" s="200"/>
      <c r="I9" s="198"/>
      <c r="J9" s="198"/>
      <c r="M9" s="329"/>
      <c r="N9" s="329"/>
      <c r="O9" s="195"/>
      <c r="P9" s="199"/>
    </row>
    <row r="10" spans="1:16" ht="19.5" customHeight="1" x14ac:dyDescent="0.25">
      <c r="A10" s="148" t="s">
        <v>169</v>
      </c>
      <c r="B10" s="203">
        <v>0</v>
      </c>
      <c r="C10" s="203">
        <f>VLOOKUP(A10,$A$27:$D$39,2,0)</f>
        <v>10</v>
      </c>
      <c r="D10" s="200"/>
      <c r="E10" s="199"/>
      <c r="M10" s="329"/>
      <c r="N10" s="329"/>
      <c r="O10" s="195"/>
      <c r="P10" s="198"/>
    </row>
    <row r="11" spans="1:16" x14ac:dyDescent="0.25">
      <c r="A11" s="143" t="s">
        <v>168</v>
      </c>
      <c r="B11" s="203">
        <v>12.216117216117201</v>
      </c>
      <c r="C11" s="203">
        <f>VLOOKUP(A11,$A$27:$D$39,2,0)</f>
        <v>3.3333333333333299</v>
      </c>
      <c r="D11" s="200"/>
      <c r="F11" s="15" t="s">
        <v>28</v>
      </c>
      <c r="I11" s="199" t="s">
        <v>29</v>
      </c>
      <c r="M11" s="329"/>
      <c r="N11" s="329"/>
      <c r="O11" s="195"/>
      <c r="P11" s="198"/>
    </row>
    <row r="12" spans="1:16" x14ac:dyDescent="0.25">
      <c r="A12" s="148" t="s">
        <v>170</v>
      </c>
      <c r="B12" s="203">
        <v>9.4688644688644708</v>
      </c>
      <c r="C12" s="203">
        <f>VLOOKUP(A12,$A$27:$D$39,2,0)</f>
        <v>3.3333333333333299</v>
      </c>
      <c r="D12" s="200"/>
      <c r="J12" s="199"/>
      <c r="M12" s="329"/>
      <c r="N12" s="329"/>
      <c r="O12" s="195"/>
      <c r="P12" s="198"/>
    </row>
    <row r="13" spans="1:16" x14ac:dyDescent="0.25">
      <c r="A13" s="18" t="s">
        <v>1</v>
      </c>
      <c r="B13" s="208">
        <f>B7</f>
        <v>43891</v>
      </c>
      <c r="C13" s="208">
        <f>C7</f>
        <v>43983</v>
      </c>
      <c r="E13" s="199"/>
      <c r="M13" s="330"/>
      <c r="N13" s="329"/>
      <c r="O13" s="195"/>
      <c r="P13" s="198"/>
    </row>
    <row r="14" spans="1:16" x14ac:dyDescent="0.25">
      <c r="A14" s="143" t="s">
        <v>165</v>
      </c>
      <c r="B14" s="203">
        <v>8.3333333333333304</v>
      </c>
      <c r="C14" s="203">
        <f>VLOOKUP(A14,$A$27:$D$39,3,0)</f>
        <v>38.636363636363605</v>
      </c>
      <c r="E14" s="199"/>
      <c r="M14" s="330"/>
      <c r="N14" s="329"/>
      <c r="O14" s="195"/>
      <c r="P14" s="198"/>
    </row>
    <row r="15" spans="1:16" x14ac:dyDescent="0.25">
      <c r="A15" s="189" t="s">
        <v>166</v>
      </c>
      <c r="B15" s="203">
        <v>37.2222222222222</v>
      </c>
      <c r="C15" s="203">
        <f>VLOOKUP(A15,$A$27:$D$39,3,0)</f>
        <v>33.522727272727302</v>
      </c>
      <c r="E15" s="199"/>
      <c r="M15" s="329"/>
      <c r="N15" s="329"/>
      <c r="O15" s="195"/>
      <c r="P15" s="198"/>
    </row>
    <row r="16" spans="1:16" x14ac:dyDescent="0.25">
      <c r="A16" s="15" t="s">
        <v>170</v>
      </c>
      <c r="B16" s="203">
        <v>6.6666666666666696</v>
      </c>
      <c r="C16" s="203">
        <f>VLOOKUP(A16,$A$27:$D$39,3,0)</f>
        <v>4.1666666666666696</v>
      </c>
      <c r="E16" s="198"/>
      <c r="M16" s="329"/>
      <c r="N16" s="329"/>
      <c r="O16" s="195"/>
      <c r="P16" s="198"/>
    </row>
    <row r="17" spans="1:16" x14ac:dyDescent="0.25">
      <c r="A17" s="143" t="s">
        <v>164</v>
      </c>
      <c r="B17" s="203">
        <v>6.6666666666666696</v>
      </c>
      <c r="C17" s="203">
        <f>VLOOKUP(A17,$A$27:$D$39,3,0)</f>
        <v>2.0833333333333299</v>
      </c>
      <c r="E17" s="198"/>
      <c r="M17" s="329"/>
      <c r="N17" s="329"/>
      <c r="O17" s="195"/>
      <c r="P17" s="198"/>
    </row>
    <row r="18" spans="1:16" x14ac:dyDescent="0.25">
      <c r="A18" s="148" t="s">
        <v>168</v>
      </c>
      <c r="B18" s="203">
        <v>6.6666666666666696</v>
      </c>
      <c r="C18" s="203">
        <f>VLOOKUP(A18,$A$27:$D$39,3,0)</f>
        <v>2.0833333333333299</v>
      </c>
      <c r="E18" s="198"/>
      <c r="M18" s="329"/>
      <c r="N18" s="329"/>
      <c r="O18" s="195"/>
      <c r="P18" s="198"/>
    </row>
    <row r="19" spans="1:16" x14ac:dyDescent="0.25">
      <c r="A19" s="18" t="s">
        <v>167</v>
      </c>
      <c r="B19" s="208">
        <f>B7</f>
        <v>43891</v>
      </c>
      <c r="C19" s="208">
        <f>C7</f>
        <v>43983</v>
      </c>
      <c r="E19" s="198"/>
      <c r="F19" s="204"/>
    </row>
    <row r="20" spans="1:16" x14ac:dyDescent="0.25">
      <c r="A20" s="15" t="s">
        <v>166</v>
      </c>
      <c r="B20" s="203">
        <v>25</v>
      </c>
      <c r="C20" s="203">
        <f>VLOOKUP(A20,$A$27:$D$39,4,0)</f>
        <v>33.3333333333333</v>
      </c>
      <c r="E20" s="198"/>
      <c r="F20" s="204"/>
    </row>
    <row r="21" spans="1:16" x14ac:dyDescent="0.25">
      <c r="A21" s="15" t="s">
        <v>165</v>
      </c>
      <c r="B21" s="203">
        <v>25</v>
      </c>
      <c r="C21" s="203">
        <f>VLOOKUP(A21,$A$27:$D$39,4,0)</f>
        <v>16.6666666666667</v>
      </c>
      <c r="E21" s="198"/>
      <c r="F21" s="204"/>
    </row>
    <row r="22" spans="1:16" x14ac:dyDescent="0.25">
      <c r="A22" s="15" t="s">
        <v>290</v>
      </c>
      <c r="B22" s="203">
        <v>25</v>
      </c>
      <c r="C22" s="203">
        <f>VLOOKUP(A22,$A$27:$D$39,4,0)</f>
        <v>11.1111111111111</v>
      </c>
      <c r="E22" s="198"/>
      <c r="F22" s="204"/>
    </row>
    <row r="23" spans="1:16" x14ac:dyDescent="0.25">
      <c r="A23" s="15" t="s">
        <v>301</v>
      </c>
      <c r="B23" s="203">
        <v>0</v>
      </c>
      <c r="C23" s="203">
        <f>VLOOKUP(A23,$A$27:$D$39,4,0)</f>
        <v>11.1111111111111</v>
      </c>
      <c r="E23" s="198"/>
      <c r="F23" s="204"/>
    </row>
    <row r="24" spans="1:16" x14ac:dyDescent="0.25">
      <c r="A24" s="15" t="s">
        <v>286</v>
      </c>
      <c r="B24" s="203">
        <v>0</v>
      </c>
      <c r="C24" s="203">
        <f>VLOOKUP(A24,$A$27:$D$39,4,0)</f>
        <v>11.1111111111111</v>
      </c>
      <c r="E24" s="198"/>
      <c r="F24" s="204"/>
    </row>
    <row r="25" spans="1:16" x14ac:dyDescent="0.25">
      <c r="F25" s="204"/>
    </row>
    <row r="26" spans="1:16" x14ac:dyDescent="0.25">
      <c r="A26" s="231" t="s">
        <v>194</v>
      </c>
      <c r="F26" s="204"/>
    </row>
    <row r="27" spans="1:16" x14ac:dyDescent="0.25">
      <c r="A27" s="15" t="s">
        <v>301</v>
      </c>
      <c r="B27" s="201">
        <v>10</v>
      </c>
      <c r="C27" s="201">
        <v>2.0833333333333299</v>
      </c>
      <c r="D27" s="201">
        <v>11.1111111111111</v>
      </c>
    </row>
    <row r="28" spans="1:16" x14ac:dyDescent="0.25">
      <c r="A28" s="15" t="s">
        <v>166</v>
      </c>
      <c r="B28" s="201">
        <v>46.6666666666667</v>
      </c>
      <c r="C28" s="201">
        <v>33.522727272727302</v>
      </c>
      <c r="D28" s="201">
        <v>33.3333333333333</v>
      </c>
    </row>
    <row r="29" spans="1:16" x14ac:dyDescent="0.25">
      <c r="A29" s="15" t="s">
        <v>168</v>
      </c>
      <c r="B29" s="201">
        <v>3.3333333333333299</v>
      </c>
      <c r="C29" s="201">
        <v>2.0833333333333299</v>
      </c>
      <c r="D29" s="201">
        <v>0</v>
      </c>
      <c r="G29" s="15" t="s">
        <v>30</v>
      </c>
      <c r="H29" s="205"/>
    </row>
    <row r="30" spans="1:16" x14ac:dyDescent="0.25">
      <c r="A30" s="15" t="s">
        <v>165</v>
      </c>
      <c r="B30" s="201">
        <v>23.3333333333333</v>
      </c>
      <c r="C30" s="201">
        <v>38.636363636363605</v>
      </c>
      <c r="D30" s="201">
        <v>16.6666666666667</v>
      </c>
      <c r="H30" s="205"/>
    </row>
    <row r="31" spans="1:16" x14ac:dyDescent="0.25">
      <c r="A31" s="15" t="s">
        <v>285</v>
      </c>
      <c r="B31" s="201">
        <v>1.6666666666666701</v>
      </c>
      <c r="C31" s="201">
        <v>2.0833333333333299</v>
      </c>
      <c r="D31" s="201">
        <v>0</v>
      </c>
      <c r="F31" s="197"/>
      <c r="H31" s="205"/>
    </row>
    <row r="32" spans="1:16" x14ac:dyDescent="0.25">
      <c r="A32" s="15" t="s">
        <v>286</v>
      </c>
      <c r="B32" s="201">
        <v>0</v>
      </c>
      <c r="C32" s="201">
        <v>4.5454545454545494</v>
      </c>
      <c r="D32" s="201">
        <v>11.1111111111111</v>
      </c>
      <c r="F32" s="206"/>
      <c r="G32" s="207"/>
      <c r="H32" s="207"/>
      <c r="I32" s="207"/>
    </row>
    <row r="33" spans="1:9" x14ac:dyDescent="0.25">
      <c r="A33" s="15" t="s">
        <v>287</v>
      </c>
      <c r="B33" s="201">
        <v>0</v>
      </c>
      <c r="C33" s="201">
        <v>4.1666666666666696</v>
      </c>
      <c r="D33" s="201">
        <v>0</v>
      </c>
      <c r="F33" s="206"/>
      <c r="G33" s="207"/>
      <c r="H33" s="207"/>
      <c r="I33" s="207"/>
    </row>
    <row r="34" spans="1:9" x14ac:dyDescent="0.25">
      <c r="A34" s="15" t="s">
        <v>288</v>
      </c>
      <c r="B34" s="201">
        <v>1.6666666666666701</v>
      </c>
      <c r="C34" s="201">
        <v>0</v>
      </c>
      <c r="D34" s="201">
        <v>0</v>
      </c>
      <c r="F34" s="206"/>
      <c r="G34" s="207"/>
      <c r="H34" s="207"/>
      <c r="I34" s="207"/>
    </row>
    <row r="35" spans="1:9" x14ac:dyDescent="0.25">
      <c r="A35" s="15" t="s">
        <v>163</v>
      </c>
      <c r="B35" s="201">
        <v>0</v>
      </c>
      <c r="C35" s="201">
        <v>0</v>
      </c>
      <c r="D35" s="201">
        <v>6.6666666666666696</v>
      </c>
      <c r="F35" s="206"/>
      <c r="G35" s="207"/>
      <c r="H35" s="207"/>
      <c r="I35" s="207"/>
    </row>
    <row r="36" spans="1:9" ht="15" customHeight="1" x14ac:dyDescent="0.25">
      <c r="A36" s="15" t="s">
        <v>170</v>
      </c>
      <c r="B36" s="201">
        <v>3.3333333333333299</v>
      </c>
      <c r="C36" s="201">
        <v>4.1666666666666696</v>
      </c>
      <c r="D36" s="201">
        <v>0</v>
      </c>
      <c r="F36" s="206"/>
      <c r="G36" s="207"/>
      <c r="H36" s="207"/>
      <c r="I36" s="207"/>
    </row>
    <row r="37" spans="1:9" ht="15" customHeight="1" x14ac:dyDescent="0.25">
      <c r="A37" s="15" t="s">
        <v>289</v>
      </c>
      <c r="B37" s="201">
        <v>1.6666666666666701</v>
      </c>
      <c r="C37" s="201">
        <v>0</v>
      </c>
      <c r="D37" s="201">
        <v>10</v>
      </c>
      <c r="F37" s="206"/>
      <c r="G37" s="207"/>
      <c r="H37" s="207"/>
      <c r="I37" s="207"/>
    </row>
    <row r="38" spans="1:9" ht="15" customHeight="1" x14ac:dyDescent="0.25">
      <c r="A38" s="15" t="s">
        <v>290</v>
      </c>
      <c r="B38" s="201">
        <v>3.3333333333333299</v>
      </c>
      <c r="C38" s="201">
        <v>4.1666666666666696</v>
      </c>
      <c r="D38" s="201">
        <v>11.1111111111111</v>
      </c>
      <c r="F38" s="206"/>
      <c r="G38" s="207"/>
      <c r="H38" s="207"/>
      <c r="I38" s="207"/>
    </row>
    <row r="39" spans="1:9" ht="15" customHeight="1" x14ac:dyDescent="0.25">
      <c r="A39" s="15" t="s">
        <v>154</v>
      </c>
      <c r="B39" s="201">
        <v>5</v>
      </c>
      <c r="C39" s="201">
        <v>4.5454545454545494</v>
      </c>
      <c r="D39" s="201">
        <v>0</v>
      </c>
      <c r="F39" s="206"/>
      <c r="G39" s="207"/>
      <c r="H39" s="207"/>
      <c r="I39" s="207"/>
    </row>
    <row r="40" spans="1:9" ht="15" customHeight="1" x14ac:dyDescent="0.25">
      <c r="F40" s="206"/>
      <c r="G40" s="207"/>
      <c r="H40" s="207"/>
      <c r="I40" s="207"/>
    </row>
    <row r="41" spans="1:9" ht="15" customHeight="1" x14ac:dyDescent="0.25">
      <c r="C41" s="201"/>
      <c r="D41" s="201"/>
      <c r="F41" s="206"/>
      <c r="G41" s="207"/>
      <c r="H41" s="207"/>
      <c r="I41" s="207"/>
    </row>
    <row r="42" spans="1:9" ht="15" customHeight="1" x14ac:dyDescent="0.25">
      <c r="B42" s="282"/>
      <c r="C42" s="201"/>
      <c r="D42" s="201"/>
      <c r="F42" s="206"/>
      <c r="G42" s="207"/>
      <c r="H42" s="207"/>
      <c r="I42" s="207"/>
    </row>
    <row r="43" spans="1:9" ht="15" customHeight="1" x14ac:dyDescent="0.25">
      <c r="B43" s="201"/>
      <c r="C43" s="201"/>
      <c r="D43" s="201"/>
    </row>
    <row r="44" spans="1:9" ht="15" customHeight="1" x14ac:dyDescent="0.25">
      <c r="B44" s="201"/>
      <c r="C44" s="201"/>
      <c r="D44" s="201"/>
      <c r="H44" s="198"/>
    </row>
    <row r="45" spans="1:9" ht="15" customHeight="1" x14ac:dyDescent="0.25">
      <c r="B45" s="201"/>
      <c r="C45" s="201"/>
      <c r="D45" s="201"/>
      <c r="H45" s="198"/>
    </row>
    <row r="46" spans="1:9" ht="15" customHeight="1" x14ac:dyDescent="0.25">
      <c r="B46" s="201"/>
      <c r="C46" s="201"/>
      <c r="D46" s="201"/>
      <c r="F46" s="209"/>
      <c r="H46" s="198"/>
    </row>
    <row r="47" spans="1:9" x14ac:dyDescent="0.25">
      <c r="B47" s="201"/>
      <c r="C47" s="201"/>
      <c r="D47" s="201"/>
      <c r="F47" s="209"/>
      <c r="H47" s="198"/>
    </row>
    <row r="48" spans="1:9" x14ac:dyDescent="0.25">
      <c r="B48" s="201"/>
      <c r="C48" s="201"/>
      <c r="D48" s="201"/>
    </row>
    <row r="49" spans="1:4" x14ac:dyDescent="0.25">
      <c r="B49" s="201"/>
      <c r="C49" s="201"/>
      <c r="D49" s="201"/>
    </row>
    <row r="50" spans="1:4" x14ac:dyDescent="0.25">
      <c r="B50" s="201"/>
      <c r="C50" s="201"/>
      <c r="D50" s="201"/>
    </row>
    <row r="51" spans="1:4" x14ac:dyDescent="0.25">
      <c r="B51" s="201"/>
      <c r="C51" s="201"/>
      <c r="D51" s="201"/>
    </row>
    <row r="52" spans="1:4" x14ac:dyDescent="0.25">
      <c r="B52" s="201"/>
      <c r="C52" s="201"/>
      <c r="D52" s="201"/>
    </row>
    <row r="53" spans="1:4" x14ac:dyDescent="0.25">
      <c r="B53" s="201"/>
      <c r="C53" s="201"/>
      <c r="D53" s="201"/>
    </row>
    <row r="54" spans="1:4" x14ac:dyDescent="0.25">
      <c r="B54" s="201"/>
    </row>
    <row r="55" spans="1:4" x14ac:dyDescent="0.25">
      <c r="B55" s="201"/>
    </row>
    <row r="56" spans="1:4" x14ac:dyDescent="0.25">
      <c r="A56" s="209"/>
      <c r="B56" s="201"/>
      <c r="C56" s="198"/>
    </row>
    <row r="57" spans="1:4" x14ac:dyDescent="0.25">
      <c r="A57" s="209"/>
      <c r="B57" s="201"/>
      <c r="C57" s="198"/>
    </row>
    <row r="58" spans="1:4" x14ac:dyDescent="0.25">
      <c r="B58" s="201"/>
    </row>
    <row r="62" spans="1:4" x14ac:dyDescent="0.25">
      <c r="A62" s="189"/>
    </row>
  </sheetData>
  <sortState ref="A8:C12">
    <sortCondition descending="1" ref="C8:C12"/>
  </sortState>
  <mergeCells count="10">
    <mergeCell ref="M11:N11"/>
    <mergeCell ref="M12:N12"/>
    <mergeCell ref="M10:N10"/>
    <mergeCell ref="M18:N18"/>
    <mergeCell ref="M9:N9"/>
    <mergeCell ref="M13:N13"/>
    <mergeCell ref="M14:N14"/>
    <mergeCell ref="M15:N15"/>
    <mergeCell ref="M16:N16"/>
    <mergeCell ref="M17:N17"/>
  </mergeCells>
  <pageMargins left="0.7" right="0.7" top="0.75" bottom="0.75" header="0.3" footer="0.3"/>
  <pageSetup scale="43" orientation="portrait" r:id="rId1"/>
  <drawing r:id="rId2"/>
  <legacyDrawing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4"/>
  <sheetViews>
    <sheetView showGridLines="0" zoomScaleNormal="100" zoomScaleSheetLayoutView="85" workbookViewId="0">
      <selection activeCell="A7" sqref="A7:D15"/>
    </sheetView>
  </sheetViews>
  <sheetFormatPr baseColWidth="10" defaultColWidth="34.5703125" defaultRowHeight="13.5" x14ac:dyDescent="0.25"/>
  <cols>
    <col min="1" max="1" width="52.5703125" style="210" bestFit="1" customWidth="1"/>
    <col min="2" max="2" width="10.5703125" style="210" bestFit="1" customWidth="1"/>
    <col min="3" max="3" width="10.140625" style="210" bestFit="1" customWidth="1"/>
    <col min="4" max="4" width="11.140625" style="210" bestFit="1" customWidth="1"/>
    <col min="5" max="6" width="11" style="210" bestFit="1" customWidth="1"/>
    <col min="7" max="7" width="9.140625" style="210" bestFit="1" customWidth="1"/>
    <col min="8" max="9" width="34.5703125" style="210"/>
    <col min="10" max="10" width="7.5703125" style="210" customWidth="1"/>
    <col min="11" max="16384" width="34.5703125" style="210"/>
  </cols>
  <sheetData>
    <row r="1" spans="1:10" x14ac:dyDescent="0.25">
      <c r="A1" s="210" t="s">
        <v>132</v>
      </c>
    </row>
    <row r="2" spans="1:10" ht="17.25" x14ac:dyDescent="0.3">
      <c r="A2" s="211"/>
      <c r="B2" s="210" t="s">
        <v>146</v>
      </c>
      <c r="G2" s="144" t="s">
        <v>114</v>
      </c>
      <c r="H2" s="141"/>
      <c r="I2" s="142"/>
      <c r="J2" s="15"/>
    </row>
    <row r="3" spans="1:10" x14ac:dyDescent="0.25">
      <c r="A3" s="210" t="s">
        <v>0</v>
      </c>
      <c r="G3" s="141"/>
      <c r="H3" s="141"/>
      <c r="I3" s="141"/>
      <c r="J3" s="141"/>
    </row>
    <row r="4" spans="1:10" x14ac:dyDescent="0.25">
      <c r="A4" s="210" t="s">
        <v>1</v>
      </c>
      <c r="B4" s="285" t="s">
        <v>291</v>
      </c>
      <c r="G4" s="141"/>
      <c r="H4" s="141"/>
      <c r="I4" s="141"/>
      <c r="J4" s="141"/>
    </row>
    <row r="5" spans="1:10" x14ac:dyDescent="0.25">
      <c r="A5" s="210" t="s">
        <v>16</v>
      </c>
      <c r="G5" s="141"/>
      <c r="H5" s="141"/>
      <c r="I5" s="141"/>
      <c r="J5" s="141"/>
    </row>
    <row r="6" spans="1:10" x14ac:dyDescent="0.25">
      <c r="B6" s="331" t="s">
        <v>161</v>
      </c>
      <c r="C6" s="331"/>
      <c r="D6" s="331"/>
      <c r="G6" s="141"/>
      <c r="H6" s="141"/>
      <c r="I6" s="141"/>
      <c r="J6" s="141"/>
    </row>
    <row r="7" spans="1:10" x14ac:dyDescent="0.25">
      <c r="B7" s="284" t="s">
        <v>0</v>
      </c>
      <c r="C7" s="284" t="s">
        <v>1</v>
      </c>
      <c r="D7" s="212" t="s">
        <v>16</v>
      </c>
      <c r="E7" s="212"/>
      <c r="F7" s="212"/>
      <c r="G7" s="141"/>
      <c r="H7" s="141"/>
      <c r="I7" s="141"/>
      <c r="J7" s="141"/>
    </row>
    <row r="8" spans="1:10" x14ac:dyDescent="0.25">
      <c r="A8" s="210" t="s">
        <v>180</v>
      </c>
      <c r="B8" s="279">
        <v>36.6666666666667</v>
      </c>
      <c r="C8" s="279">
        <v>29.7643097643098</v>
      </c>
      <c r="D8" s="214">
        <v>4.1666666666666696</v>
      </c>
      <c r="E8" s="214"/>
      <c r="F8" s="213"/>
      <c r="G8" s="141"/>
      <c r="H8" s="141"/>
      <c r="I8" s="141"/>
      <c r="J8" s="141"/>
    </row>
    <row r="9" spans="1:10" x14ac:dyDescent="0.25">
      <c r="A9" s="210" t="s">
        <v>178</v>
      </c>
      <c r="B9" s="279">
        <v>15</v>
      </c>
      <c r="C9" s="279">
        <v>18.821548821548799</v>
      </c>
      <c r="D9" s="214">
        <v>37.5</v>
      </c>
      <c r="E9" s="214"/>
      <c r="F9" s="213"/>
      <c r="G9" s="141"/>
      <c r="H9" s="141"/>
      <c r="I9" s="141"/>
      <c r="J9" s="141"/>
    </row>
    <row r="10" spans="1:10" x14ac:dyDescent="0.25">
      <c r="A10" s="210" t="s">
        <v>179</v>
      </c>
      <c r="B10" s="279">
        <v>10</v>
      </c>
      <c r="C10" s="279">
        <v>14.915824915824899</v>
      </c>
      <c r="D10" s="214">
        <v>33.3333333333333</v>
      </c>
      <c r="E10" s="214"/>
      <c r="F10" s="213"/>
      <c r="G10" s="141"/>
      <c r="H10" s="141"/>
      <c r="I10" s="141"/>
      <c r="J10" s="141"/>
    </row>
    <row r="11" spans="1:10" x14ac:dyDescent="0.25">
      <c r="A11" s="210" t="s">
        <v>177</v>
      </c>
      <c r="B11" s="279">
        <v>10</v>
      </c>
      <c r="C11" s="279">
        <v>1.8518518518518501</v>
      </c>
      <c r="D11" s="214">
        <v>4.1666666666666696</v>
      </c>
      <c r="E11" s="214"/>
      <c r="F11" s="213"/>
      <c r="G11" s="141"/>
      <c r="H11" s="141"/>
      <c r="I11" s="141"/>
      <c r="J11" s="141"/>
    </row>
    <row r="12" spans="1:10" x14ac:dyDescent="0.25">
      <c r="A12" s="210" t="s">
        <v>176</v>
      </c>
      <c r="B12" s="279">
        <v>10</v>
      </c>
      <c r="C12" s="279">
        <v>24.276094276094302</v>
      </c>
      <c r="D12" s="214">
        <v>0</v>
      </c>
      <c r="E12" s="214"/>
      <c r="F12" s="213"/>
      <c r="G12" s="141"/>
      <c r="H12" s="141"/>
      <c r="I12" s="141"/>
      <c r="J12" s="141"/>
    </row>
    <row r="13" spans="1:10" x14ac:dyDescent="0.25">
      <c r="A13" s="210" t="s">
        <v>175</v>
      </c>
      <c r="B13" s="279">
        <v>8.3333333333333304</v>
      </c>
      <c r="C13" s="279">
        <v>5.1851851851851896</v>
      </c>
      <c r="D13" s="214">
        <v>20.8333333333333</v>
      </c>
      <c r="E13" s="214"/>
      <c r="F13" s="213"/>
      <c r="G13" s="141"/>
      <c r="H13" s="141"/>
      <c r="I13" s="141"/>
      <c r="J13" s="141"/>
    </row>
    <row r="14" spans="1:10" x14ac:dyDescent="0.25">
      <c r="A14" s="210" t="s">
        <v>174</v>
      </c>
      <c r="B14" s="279">
        <v>6.6666666666666696</v>
      </c>
      <c r="C14" s="279">
        <v>5.1851851851851896</v>
      </c>
      <c r="D14" s="214">
        <v>0</v>
      </c>
      <c r="E14" s="214"/>
      <c r="F14" s="213"/>
      <c r="G14" s="141"/>
      <c r="H14" s="141"/>
      <c r="I14" s="141"/>
      <c r="J14" s="141"/>
    </row>
    <row r="15" spans="1:10" x14ac:dyDescent="0.25">
      <c r="A15" s="210" t="s">
        <v>154</v>
      </c>
      <c r="B15" s="279">
        <v>3.3333333333333299</v>
      </c>
      <c r="C15" s="279">
        <v>0</v>
      </c>
      <c r="D15" s="214">
        <v>0</v>
      </c>
      <c r="E15" s="214"/>
      <c r="F15" s="213"/>
      <c r="G15" s="141"/>
      <c r="H15" s="141"/>
      <c r="I15" s="141"/>
      <c r="J15" s="141"/>
    </row>
    <row r="16" spans="1:10" x14ac:dyDescent="0.25">
      <c r="A16" s="283"/>
      <c r="B16" s="214"/>
      <c r="C16" s="214"/>
      <c r="D16" s="214"/>
      <c r="E16" s="214"/>
      <c r="F16" s="214"/>
      <c r="G16" s="141"/>
      <c r="H16" s="141"/>
      <c r="I16" s="141"/>
      <c r="J16" s="141"/>
    </row>
    <row r="17" spans="1:10" x14ac:dyDescent="0.25">
      <c r="G17" s="141"/>
      <c r="H17" s="141"/>
      <c r="I17" s="141"/>
      <c r="J17" s="141"/>
    </row>
    <row r="18" spans="1:10" ht="15" x14ac:dyDescent="0.25">
      <c r="C18" s="215"/>
      <c r="D18" s="148"/>
      <c r="E18" s="148"/>
      <c r="F18" s="148"/>
      <c r="G18" s="141"/>
      <c r="H18" s="141"/>
      <c r="I18" s="141"/>
      <c r="J18" s="141"/>
    </row>
    <row r="19" spans="1:10" ht="15" x14ac:dyDescent="0.25">
      <c r="A19" s="285" t="s">
        <v>314</v>
      </c>
      <c r="B19" s="210">
        <v>100</v>
      </c>
      <c r="C19" s="215"/>
      <c r="D19" s="148"/>
      <c r="E19" s="148"/>
      <c r="F19" s="148"/>
      <c r="G19" s="141"/>
      <c r="H19" s="141"/>
      <c r="I19" s="141"/>
      <c r="J19" s="141"/>
    </row>
    <row r="20" spans="1:10" ht="15" x14ac:dyDescent="0.25">
      <c r="A20" s="210" t="s">
        <v>315</v>
      </c>
      <c r="B20" s="279">
        <v>36.6666666666667</v>
      </c>
      <c r="C20" s="279">
        <v>29.7643097643098</v>
      </c>
      <c r="D20" s="279">
        <v>4.1666666666666696</v>
      </c>
      <c r="E20" s="148"/>
      <c r="F20" s="148"/>
      <c r="G20" s="141"/>
      <c r="H20" s="141"/>
      <c r="I20" s="141"/>
      <c r="J20" s="141"/>
    </row>
    <row r="21" spans="1:10" ht="15" x14ac:dyDescent="0.25">
      <c r="A21" s="210" t="s">
        <v>316</v>
      </c>
      <c r="B21" s="279">
        <v>10</v>
      </c>
      <c r="C21" s="279">
        <v>14.915824915824899</v>
      </c>
      <c r="D21" s="279">
        <v>33.3333333333333</v>
      </c>
      <c r="E21" s="148"/>
      <c r="F21" s="148"/>
      <c r="G21" s="141"/>
      <c r="H21" s="141"/>
      <c r="I21" s="141"/>
      <c r="J21" s="141"/>
    </row>
    <row r="22" spans="1:10" ht="15" x14ac:dyDescent="0.25">
      <c r="A22" s="210" t="s">
        <v>317</v>
      </c>
      <c r="B22" s="279">
        <v>15</v>
      </c>
      <c r="C22" s="279">
        <v>18.821548821548799</v>
      </c>
      <c r="D22" s="279">
        <v>37.5</v>
      </c>
      <c r="E22" s="148"/>
      <c r="F22" s="148"/>
      <c r="G22" s="141"/>
      <c r="H22" s="141"/>
      <c r="I22" s="141"/>
      <c r="J22" s="141"/>
    </row>
    <row r="23" spans="1:10" x14ac:dyDescent="0.25">
      <c r="A23" s="210" t="s">
        <v>318</v>
      </c>
      <c r="B23" s="279">
        <v>10</v>
      </c>
      <c r="C23" s="279">
        <v>1.8518518518518501</v>
      </c>
      <c r="D23" s="279">
        <v>4.1666666666666696</v>
      </c>
      <c r="G23" s="141"/>
      <c r="H23" s="141"/>
      <c r="I23" s="141"/>
      <c r="J23" s="141"/>
    </row>
    <row r="24" spans="1:10" x14ac:dyDescent="0.25">
      <c r="A24" s="210" t="s">
        <v>319</v>
      </c>
      <c r="B24" s="279">
        <v>10</v>
      </c>
      <c r="C24" s="279">
        <v>24.276094276094302</v>
      </c>
      <c r="D24" s="279">
        <v>0</v>
      </c>
      <c r="G24" s="141"/>
      <c r="H24" s="141"/>
      <c r="I24" s="141"/>
      <c r="J24" s="141"/>
    </row>
    <row r="25" spans="1:10" x14ac:dyDescent="0.25">
      <c r="A25" s="210" t="s">
        <v>320</v>
      </c>
      <c r="B25" s="279">
        <v>8.3333333333333304</v>
      </c>
      <c r="C25" s="279">
        <v>5.1851851851851896</v>
      </c>
      <c r="D25" s="279">
        <v>20.8333333333333</v>
      </c>
      <c r="G25" s="141"/>
      <c r="H25" s="141"/>
      <c r="I25" s="141"/>
      <c r="J25" s="141"/>
    </row>
    <row r="26" spans="1:10" x14ac:dyDescent="0.25">
      <c r="A26" s="210" t="s">
        <v>321</v>
      </c>
      <c r="B26" s="279">
        <v>6.6666666666666696</v>
      </c>
      <c r="C26" s="279">
        <v>5.1851851851851896</v>
      </c>
      <c r="D26" s="279">
        <v>0</v>
      </c>
      <c r="G26" s="141"/>
      <c r="H26" s="141"/>
      <c r="I26" s="141"/>
      <c r="J26" s="141"/>
    </row>
    <row r="27" spans="1:10" x14ac:dyDescent="0.25">
      <c r="A27" s="210" t="s">
        <v>322</v>
      </c>
      <c r="B27" s="279">
        <v>3.3333333333333299</v>
      </c>
      <c r="C27" s="279">
        <v>0</v>
      </c>
      <c r="D27" s="279">
        <v>0</v>
      </c>
      <c r="G27" s="141"/>
      <c r="H27" s="141"/>
      <c r="I27" s="141"/>
      <c r="J27" s="141"/>
    </row>
    <row r="28" spans="1:10" ht="15" x14ac:dyDescent="0.25">
      <c r="A28"/>
      <c r="G28" s="141"/>
      <c r="H28" s="141"/>
      <c r="I28" s="141"/>
      <c r="J28" s="141"/>
    </row>
    <row r="29" spans="1:10" x14ac:dyDescent="0.25">
      <c r="G29" s="141"/>
      <c r="H29" s="141"/>
      <c r="I29" s="141"/>
      <c r="J29" s="141"/>
    </row>
    <row r="30" spans="1:10" x14ac:dyDescent="0.25">
      <c r="G30" s="141"/>
      <c r="H30" s="141"/>
      <c r="I30" s="141"/>
      <c r="J30" s="141"/>
    </row>
    <row r="31" spans="1:10" x14ac:dyDescent="0.25">
      <c r="G31" s="141"/>
      <c r="H31" s="141"/>
      <c r="I31" s="141"/>
      <c r="J31" s="141"/>
    </row>
    <row r="53" spans="1:6" x14ac:dyDescent="0.25">
      <c r="A53" s="141"/>
      <c r="B53" s="141"/>
      <c r="C53" s="141"/>
      <c r="D53" s="141"/>
      <c r="E53" s="141"/>
      <c r="F53" s="141"/>
    </row>
    <row r="54" spans="1:6" ht="15" x14ac:dyDescent="0.25">
      <c r="A54" s="19"/>
      <c r="B54" s="141"/>
      <c r="C54" s="141"/>
      <c r="D54" s="15"/>
      <c r="E54" s="15"/>
      <c r="F54" s="15"/>
    </row>
  </sheetData>
  <sortState ref="A8:D15">
    <sortCondition descending="1" ref="B8:B15"/>
  </sortState>
  <mergeCells count="1">
    <mergeCell ref="B6:D6"/>
  </mergeCells>
  <pageMargins left="0.42" right="0.75" top="0.55000000000000004" bottom="1" header="0.5" footer="0.5"/>
  <pageSetup scale="6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7"/>
  <sheetViews>
    <sheetView showGridLines="0" zoomScaleNormal="100" workbookViewId="0">
      <selection activeCell="D6" sqref="D6"/>
    </sheetView>
  </sheetViews>
  <sheetFormatPr baseColWidth="10" defaultRowHeight="15" x14ac:dyDescent="0.25"/>
  <cols>
    <col min="1" max="1" width="41.140625" style="218" customWidth="1"/>
    <col min="2" max="2" width="8.7109375" style="228" customWidth="1"/>
    <col min="3" max="3" width="11.140625" style="228" customWidth="1"/>
    <col min="4" max="4" width="11.42578125" style="218"/>
    <col min="5" max="5" width="3.42578125" style="218" customWidth="1"/>
    <col min="6" max="16384" width="11.42578125" style="218"/>
  </cols>
  <sheetData>
    <row r="1" spans="1:8" x14ac:dyDescent="0.25">
      <c r="A1" s="216" t="s">
        <v>312</v>
      </c>
      <c r="B1" s="217"/>
      <c r="C1" s="217"/>
      <c r="E1" s="219"/>
      <c r="F1" s="219"/>
      <c r="G1" s="219"/>
      <c r="H1" s="219"/>
    </row>
    <row r="2" spans="1:8" x14ac:dyDescent="0.25">
      <c r="A2" s="216"/>
      <c r="B2" s="216" t="s">
        <v>146</v>
      </c>
      <c r="C2" s="217"/>
      <c r="E2" s="219"/>
      <c r="F2" s="219"/>
      <c r="G2" s="219"/>
      <c r="H2" s="219"/>
    </row>
    <row r="3" spans="1:8" x14ac:dyDescent="0.25">
      <c r="A3" s="216" t="s">
        <v>0</v>
      </c>
      <c r="B3" s="216"/>
      <c r="C3" s="217"/>
      <c r="E3" s="219"/>
      <c r="F3" s="219"/>
      <c r="G3" s="219"/>
      <c r="H3" s="219"/>
    </row>
    <row r="4" spans="1:8" x14ac:dyDescent="0.25">
      <c r="A4" s="216" t="s">
        <v>1</v>
      </c>
      <c r="B4" s="220" t="s">
        <v>305</v>
      </c>
      <c r="C4" s="217"/>
      <c r="E4" s="219"/>
      <c r="F4" s="219"/>
      <c r="G4" s="219"/>
      <c r="H4" s="219"/>
    </row>
    <row r="5" spans="1:8" x14ac:dyDescent="0.25">
      <c r="A5" s="216" t="s">
        <v>16</v>
      </c>
      <c r="B5" s="216"/>
      <c r="C5" s="217"/>
      <c r="E5" s="219"/>
      <c r="F5" s="219"/>
      <c r="G5" s="219"/>
      <c r="H5" s="219"/>
    </row>
    <row r="6" spans="1:8" x14ac:dyDescent="0.25">
      <c r="B6" s="217"/>
      <c r="C6" s="217"/>
      <c r="E6" s="219"/>
      <c r="F6" s="219"/>
      <c r="G6" s="219"/>
      <c r="H6" s="219"/>
    </row>
    <row r="7" spans="1:8" ht="12.75" customHeight="1" x14ac:dyDescent="0.25">
      <c r="A7" s="220" t="s">
        <v>172</v>
      </c>
      <c r="B7" s="221">
        <v>43891</v>
      </c>
      <c r="C7" s="221">
        <v>43983</v>
      </c>
      <c r="D7" s="222"/>
      <c r="F7" s="223" t="s">
        <v>302</v>
      </c>
    </row>
    <row r="8" spans="1:8" ht="12.75" customHeight="1" x14ac:dyDescent="0.25">
      <c r="A8" s="216" t="s">
        <v>15</v>
      </c>
      <c r="B8" s="225">
        <v>0</v>
      </c>
      <c r="C8" s="229">
        <f t="shared" ref="C8:C18" si="0">VLOOKUP(A8,$A$45:$D$55,2,0)</f>
        <v>0</v>
      </c>
      <c r="D8" s="230"/>
    </row>
    <row r="9" spans="1:8" ht="12.75" customHeight="1" x14ac:dyDescent="0.25">
      <c r="A9" s="216" t="s">
        <v>189</v>
      </c>
      <c r="B9" s="225">
        <v>6.6666666666666696</v>
      </c>
      <c r="C9" s="229">
        <f t="shared" si="0"/>
        <v>0</v>
      </c>
      <c r="D9" s="230"/>
      <c r="F9" s="227" t="s">
        <v>28</v>
      </c>
    </row>
    <row r="10" spans="1:8" ht="12.75" customHeight="1" x14ac:dyDescent="0.25">
      <c r="A10" s="216" t="s">
        <v>185</v>
      </c>
      <c r="B10" s="225">
        <v>6.6666666666666696</v>
      </c>
      <c r="C10" s="229">
        <f t="shared" si="0"/>
        <v>0</v>
      </c>
      <c r="D10" s="230"/>
    </row>
    <row r="11" spans="1:8" ht="12.75" customHeight="1" x14ac:dyDescent="0.25">
      <c r="A11" s="216" t="s">
        <v>186</v>
      </c>
      <c r="B11" s="225">
        <v>13.3333333333333</v>
      </c>
      <c r="C11" s="229">
        <f t="shared" si="0"/>
        <v>0</v>
      </c>
      <c r="D11" s="230"/>
    </row>
    <row r="12" spans="1:8" ht="12.75" customHeight="1" x14ac:dyDescent="0.25">
      <c r="A12" s="216" t="s">
        <v>183</v>
      </c>
      <c r="B12" s="225">
        <v>20</v>
      </c>
      <c r="C12" s="229">
        <f t="shared" si="0"/>
        <v>0</v>
      </c>
      <c r="D12" s="230"/>
    </row>
    <row r="13" spans="1:8" ht="12.75" customHeight="1" x14ac:dyDescent="0.25">
      <c r="A13" s="216" t="s">
        <v>187</v>
      </c>
      <c r="B13" s="225">
        <v>6.6666666666666696</v>
      </c>
      <c r="C13" s="229">
        <f t="shared" si="0"/>
        <v>10</v>
      </c>
      <c r="D13" s="230"/>
    </row>
    <row r="14" spans="1:8" ht="12.75" customHeight="1" x14ac:dyDescent="0.25">
      <c r="A14" s="216" t="s">
        <v>184</v>
      </c>
      <c r="B14" s="225">
        <v>20</v>
      </c>
      <c r="C14" s="229">
        <f t="shared" si="0"/>
        <v>10</v>
      </c>
      <c r="D14" s="230"/>
    </row>
    <row r="15" spans="1:8" ht="12.75" customHeight="1" x14ac:dyDescent="0.25">
      <c r="A15" s="216" t="s">
        <v>191</v>
      </c>
      <c r="B15" s="225">
        <v>20</v>
      </c>
      <c r="C15" s="229">
        <f t="shared" si="0"/>
        <v>20</v>
      </c>
      <c r="D15" s="230"/>
    </row>
    <row r="16" spans="1:8" x14ac:dyDescent="0.25">
      <c r="A16" s="216" t="s">
        <v>181</v>
      </c>
      <c r="B16" s="225">
        <v>33.3333333333333</v>
      </c>
      <c r="C16" s="229">
        <f t="shared" si="0"/>
        <v>20</v>
      </c>
      <c r="D16" s="230"/>
    </row>
    <row r="17" spans="1:4" x14ac:dyDescent="0.25">
      <c r="A17" s="216" t="s">
        <v>190</v>
      </c>
      <c r="B17" s="225">
        <v>33.3333333333333</v>
      </c>
      <c r="C17" s="229">
        <f t="shared" si="0"/>
        <v>50</v>
      </c>
      <c r="D17" s="230"/>
    </row>
    <row r="18" spans="1:4" ht="12.75" customHeight="1" x14ac:dyDescent="0.25">
      <c r="A18" s="216" t="s">
        <v>182</v>
      </c>
      <c r="B18" s="225">
        <v>93.3333333333333</v>
      </c>
      <c r="C18" s="229">
        <f t="shared" si="0"/>
        <v>100</v>
      </c>
      <c r="D18" s="230"/>
    </row>
    <row r="19" spans="1:4" x14ac:dyDescent="0.25">
      <c r="A19" s="220" t="s">
        <v>1</v>
      </c>
      <c r="B19" s="228" t="s">
        <v>323</v>
      </c>
      <c r="C19" s="228" t="s">
        <v>324</v>
      </c>
      <c r="D19" s="222"/>
    </row>
    <row r="20" spans="1:4" x14ac:dyDescent="0.25">
      <c r="A20" s="218" t="s">
        <v>15</v>
      </c>
      <c r="B20" s="224">
        <v>0</v>
      </c>
      <c r="C20" s="229">
        <f t="shared" ref="C20:C30" si="1">VLOOKUP(A20,$A$45:$D$55,3,0)</f>
        <v>0</v>
      </c>
      <c r="D20" s="226"/>
    </row>
    <row r="21" spans="1:4" ht="15" customHeight="1" x14ac:dyDescent="0.25">
      <c r="A21" s="216" t="s">
        <v>185</v>
      </c>
      <c r="B21" s="224">
        <v>0</v>
      </c>
      <c r="C21" s="229">
        <f t="shared" si="1"/>
        <v>0</v>
      </c>
      <c r="D21" s="226"/>
    </row>
    <row r="22" spans="1:4" x14ac:dyDescent="0.25">
      <c r="A22" s="216" t="s">
        <v>186</v>
      </c>
      <c r="B22" s="224">
        <v>0</v>
      </c>
      <c r="C22" s="229">
        <f t="shared" si="1"/>
        <v>0</v>
      </c>
      <c r="D22" s="226"/>
    </row>
    <row r="23" spans="1:4" x14ac:dyDescent="0.25">
      <c r="A23" s="216" t="s">
        <v>187</v>
      </c>
      <c r="B23" s="224">
        <v>0</v>
      </c>
      <c r="C23" s="229">
        <f t="shared" si="1"/>
        <v>0</v>
      </c>
      <c r="D23" s="226"/>
    </row>
    <row r="24" spans="1:4" ht="12.75" customHeight="1" x14ac:dyDescent="0.25">
      <c r="A24" s="216" t="s">
        <v>184</v>
      </c>
      <c r="B24" s="224">
        <v>0</v>
      </c>
      <c r="C24" s="229">
        <f t="shared" si="1"/>
        <v>0</v>
      </c>
      <c r="D24" s="226"/>
    </row>
    <row r="25" spans="1:4" x14ac:dyDescent="0.25">
      <c r="A25" s="216" t="s">
        <v>189</v>
      </c>
      <c r="B25" s="224">
        <v>14.285714285714299</v>
      </c>
      <c r="C25" s="229">
        <f t="shared" si="1"/>
        <v>0</v>
      </c>
      <c r="D25" s="226"/>
    </row>
    <row r="26" spans="1:4" x14ac:dyDescent="0.25">
      <c r="A26" s="216" t="s">
        <v>183</v>
      </c>
      <c r="B26" s="224">
        <v>14.285714285714299</v>
      </c>
      <c r="C26" s="229">
        <f t="shared" si="1"/>
        <v>0</v>
      </c>
      <c r="D26" s="226"/>
    </row>
    <row r="27" spans="1:4" x14ac:dyDescent="0.25">
      <c r="A27" s="216" t="s">
        <v>181</v>
      </c>
      <c r="B27" s="224">
        <v>14.285714285714299</v>
      </c>
      <c r="C27" s="229">
        <f t="shared" si="1"/>
        <v>0</v>
      </c>
      <c r="D27" s="226"/>
    </row>
    <row r="28" spans="1:4" x14ac:dyDescent="0.25">
      <c r="A28" s="216" t="s">
        <v>191</v>
      </c>
      <c r="B28" s="224">
        <v>14.285714285714299</v>
      </c>
      <c r="C28" s="229">
        <f t="shared" si="1"/>
        <v>10</v>
      </c>
      <c r="D28" s="226"/>
    </row>
    <row r="29" spans="1:4" x14ac:dyDescent="0.25">
      <c r="A29" s="216" t="s">
        <v>190</v>
      </c>
      <c r="B29" s="224">
        <v>42.857142857142897</v>
      </c>
      <c r="C29" s="229">
        <f t="shared" si="1"/>
        <v>10</v>
      </c>
      <c r="D29" s="226"/>
    </row>
    <row r="30" spans="1:4" x14ac:dyDescent="0.25">
      <c r="A30" s="216" t="s">
        <v>182</v>
      </c>
      <c r="B30" s="224">
        <v>57.142857142857096</v>
      </c>
      <c r="C30" s="229">
        <f t="shared" si="1"/>
        <v>30</v>
      </c>
      <c r="D30" s="226"/>
    </row>
    <row r="31" spans="1:4" x14ac:dyDescent="0.25">
      <c r="A31" s="220" t="s">
        <v>173</v>
      </c>
      <c r="B31" s="221" t="s">
        <v>323</v>
      </c>
      <c r="C31" s="221" t="s">
        <v>324</v>
      </c>
      <c r="D31" s="222"/>
    </row>
    <row r="32" spans="1:4" x14ac:dyDescent="0.25">
      <c r="A32" s="216" t="s">
        <v>15</v>
      </c>
      <c r="B32" s="224">
        <v>0</v>
      </c>
      <c r="C32" s="229">
        <f t="shared" ref="C32:C42" si="2">VLOOKUP(A32,$A$45:$D$55,4,0)</f>
        <v>0</v>
      </c>
      <c r="D32" s="226"/>
    </row>
    <row r="33" spans="1:6" x14ac:dyDescent="0.25">
      <c r="A33" s="216" t="s">
        <v>185</v>
      </c>
      <c r="B33" s="224">
        <v>0</v>
      </c>
      <c r="C33" s="229">
        <f t="shared" si="2"/>
        <v>0</v>
      </c>
      <c r="D33" s="226"/>
      <c r="F33" s="227" t="s">
        <v>29</v>
      </c>
    </row>
    <row r="34" spans="1:6" x14ac:dyDescent="0.25">
      <c r="A34" s="216" t="s">
        <v>184</v>
      </c>
      <c r="B34" s="224">
        <v>0</v>
      </c>
      <c r="C34" s="229">
        <f t="shared" si="2"/>
        <v>0</v>
      </c>
      <c r="D34" s="226"/>
    </row>
    <row r="35" spans="1:6" x14ac:dyDescent="0.25">
      <c r="A35" s="216" t="s">
        <v>191</v>
      </c>
      <c r="B35" s="224">
        <v>0</v>
      </c>
      <c r="C35" s="229">
        <f t="shared" si="2"/>
        <v>0</v>
      </c>
      <c r="D35" s="226"/>
    </row>
    <row r="36" spans="1:6" x14ac:dyDescent="0.25">
      <c r="A36" s="216" t="s">
        <v>189</v>
      </c>
      <c r="B36" s="224">
        <v>0</v>
      </c>
      <c r="C36" s="229">
        <f t="shared" si="2"/>
        <v>0</v>
      </c>
      <c r="D36" s="226"/>
    </row>
    <row r="37" spans="1:6" x14ac:dyDescent="0.25">
      <c r="A37" s="216" t="s">
        <v>186</v>
      </c>
      <c r="B37" s="224">
        <v>0</v>
      </c>
      <c r="C37" s="229">
        <f t="shared" si="2"/>
        <v>25</v>
      </c>
      <c r="D37" s="226"/>
    </row>
    <row r="38" spans="1:6" x14ac:dyDescent="0.25">
      <c r="A38" s="216" t="s">
        <v>181</v>
      </c>
      <c r="B38" s="224">
        <v>0</v>
      </c>
      <c r="C38" s="229">
        <f t="shared" si="2"/>
        <v>25</v>
      </c>
      <c r="D38" s="226"/>
    </row>
    <row r="39" spans="1:6" x14ac:dyDescent="0.25">
      <c r="A39" s="216" t="s">
        <v>183</v>
      </c>
      <c r="B39" s="224">
        <v>0</v>
      </c>
      <c r="C39" s="229">
        <f t="shared" si="2"/>
        <v>25</v>
      </c>
      <c r="D39" s="226"/>
    </row>
    <row r="40" spans="1:6" x14ac:dyDescent="0.25">
      <c r="A40" s="216" t="s">
        <v>187</v>
      </c>
      <c r="B40" s="224">
        <v>0</v>
      </c>
      <c r="C40" s="229">
        <f t="shared" si="2"/>
        <v>25</v>
      </c>
      <c r="D40" s="226"/>
    </row>
    <row r="41" spans="1:6" x14ac:dyDescent="0.25">
      <c r="A41" s="216" t="s">
        <v>190</v>
      </c>
      <c r="B41" s="224">
        <v>16.6666666666667</v>
      </c>
      <c r="C41" s="229">
        <f t="shared" si="2"/>
        <v>50</v>
      </c>
      <c r="D41" s="226"/>
    </row>
    <row r="42" spans="1:6" x14ac:dyDescent="0.25">
      <c r="A42" s="216" t="s">
        <v>182</v>
      </c>
      <c r="B42" s="224">
        <v>50</v>
      </c>
      <c r="C42" s="229">
        <f t="shared" si="2"/>
        <v>50</v>
      </c>
      <c r="D42" s="226"/>
    </row>
    <row r="44" spans="1:6" x14ac:dyDescent="0.25">
      <c r="A44" s="231" t="s">
        <v>194</v>
      </c>
    </row>
    <row r="45" spans="1:6" x14ac:dyDescent="0.25">
      <c r="A45" s="216" t="s">
        <v>182</v>
      </c>
      <c r="B45" s="310">
        <v>100</v>
      </c>
      <c r="C45" s="310">
        <v>30</v>
      </c>
      <c r="D45" s="310">
        <v>50</v>
      </c>
    </row>
    <row r="46" spans="1:6" x14ac:dyDescent="0.25">
      <c r="A46" s="216" t="s">
        <v>187</v>
      </c>
      <c r="B46" s="310">
        <v>10</v>
      </c>
      <c r="C46" s="310">
        <v>0</v>
      </c>
      <c r="D46" s="310">
        <v>25</v>
      </c>
    </row>
    <row r="47" spans="1:6" x14ac:dyDescent="0.25">
      <c r="A47" s="216" t="s">
        <v>191</v>
      </c>
      <c r="B47" s="310">
        <v>20</v>
      </c>
      <c r="C47" s="310">
        <v>10</v>
      </c>
      <c r="D47" s="310">
        <v>0</v>
      </c>
    </row>
    <row r="48" spans="1:6" x14ac:dyDescent="0.25">
      <c r="A48" s="216" t="s">
        <v>186</v>
      </c>
      <c r="B48" s="310">
        <v>0</v>
      </c>
      <c r="C48" s="310">
        <v>0</v>
      </c>
      <c r="D48" s="310">
        <v>25</v>
      </c>
    </row>
    <row r="49" spans="1:6" x14ac:dyDescent="0.25">
      <c r="A49" s="216" t="s">
        <v>190</v>
      </c>
      <c r="B49" s="310">
        <v>50</v>
      </c>
      <c r="C49" s="310">
        <v>10</v>
      </c>
      <c r="D49" s="310">
        <v>50</v>
      </c>
    </row>
    <row r="50" spans="1:6" x14ac:dyDescent="0.25">
      <c r="A50" s="216" t="s">
        <v>185</v>
      </c>
      <c r="B50" s="310">
        <v>0</v>
      </c>
      <c r="C50" s="310">
        <v>0</v>
      </c>
      <c r="D50" s="310">
        <v>0</v>
      </c>
      <c r="F50" s="227" t="s">
        <v>30</v>
      </c>
    </row>
    <row r="51" spans="1:6" x14ac:dyDescent="0.25">
      <c r="A51" s="216" t="s">
        <v>189</v>
      </c>
      <c r="B51" s="310">
        <v>0</v>
      </c>
      <c r="C51" s="310">
        <v>0</v>
      </c>
      <c r="D51" s="310">
        <v>0</v>
      </c>
    </row>
    <row r="52" spans="1:6" x14ac:dyDescent="0.25">
      <c r="A52" s="216" t="s">
        <v>184</v>
      </c>
      <c r="B52" s="310">
        <v>10</v>
      </c>
      <c r="C52" s="310">
        <v>0</v>
      </c>
      <c r="D52" s="310">
        <v>0</v>
      </c>
    </row>
    <row r="53" spans="1:6" x14ac:dyDescent="0.25">
      <c r="A53" s="216" t="s">
        <v>183</v>
      </c>
      <c r="B53" s="310">
        <v>0</v>
      </c>
      <c r="C53" s="310">
        <v>0</v>
      </c>
      <c r="D53" s="310">
        <v>25</v>
      </c>
    </row>
    <row r="54" spans="1:6" x14ac:dyDescent="0.25">
      <c r="A54" s="216" t="s">
        <v>181</v>
      </c>
      <c r="B54" s="310">
        <v>20</v>
      </c>
      <c r="C54" s="310">
        <v>0</v>
      </c>
      <c r="D54" s="310">
        <v>25</v>
      </c>
    </row>
    <row r="55" spans="1:6" x14ac:dyDescent="0.25">
      <c r="A55" s="216" t="s">
        <v>15</v>
      </c>
      <c r="B55" s="310">
        <v>0</v>
      </c>
      <c r="C55" s="310">
        <v>0</v>
      </c>
      <c r="D55" s="310">
        <v>0</v>
      </c>
    </row>
    <row r="56" spans="1:6" x14ac:dyDescent="0.25">
      <c r="A56" s="216"/>
      <c r="B56" s="218"/>
    </row>
    <row r="57" spans="1:6" x14ac:dyDescent="0.25">
      <c r="B57" s="310"/>
    </row>
    <row r="58" spans="1:6" x14ac:dyDescent="0.25">
      <c r="B58" s="310"/>
    </row>
    <row r="59" spans="1:6" x14ac:dyDescent="0.25">
      <c r="B59" s="310"/>
    </row>
    <row r="60" spans="1:6" x14ac:dyDescent="0.25">
      <c r="B60" s="310"/>
    </row>
    <row r="61" spans="1:6" x14ac:dyDescent="0.25">
      <c r="B61" s="310"/>
    </row>
    <row r="62" spans="1:6" x14ac:dyDescent="0.25">
      <c r="B62" s="310"/>
    </row>
    <row r="63" spans="1:6" x14ac:dyDescent="0.25">
      <c r="B63" s="310"/>
    </row>
    <row r="64" spans="1:6" x14ac:dyDescent="0.25">
      <c r="B64" s="310"/>
    </row>
    <row r="65" spans="2:2" x14ac:dyDescent="0.25">
      <c r="B65" s="310"/>
    </row>
    <row r="66" spans="2:2" x14ac:dyDescent="0.25">
      <c r="B66" s="310"/>
    </row>
    <row r="67" spans="2:2" x14ac:dyDescent="0.25">
      <c r="B67" s="310"/>
    </row>
    <row r="68" spans="2:2" x14ac:dyDescent="0.25">
      <c r="B68" s="193"/>
    </row>
    <row r="87" spans="6:6" x14ac:dyDescent="0.25">
      <c r="F87" s="125"/>
    </row>
  </sheetData>
  <sortState ref="A32:C42">
    <sortCondition ref="C32:C42"/>
  </sortState>
  <pageMargins left="0.7" right="0.7" top="0.75" bottom="0.75" header="0.3" footer="0.3"/>
  <pageSetup orientation="portrait" r:id="rId1"/>
  <drawing r:id="rId2"/>
  <legacyDrawing r:id="rId3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7"/>
  <sheetViews>
    <sheetView showGridLines="0" zoomScaleNormal="100" workbookViewId="0">
      <selection activeCell="B4" sqref="B4"/>
    </sheetView>
  </sheetViews>
  <sheetFormatPr baseColWidth="10" defaultRowHeight="15" x14ac:dyDescent="0.25"/>
  <cols>
    <col min="1" max="1" width="41.140625" style="218" customWidth="1"/>
    <col min="2" max="2" width="8.7109375" style="228" customWidth="1"/>
    <col min="3" max="3" width="11.140625" style="228" customWidth="1"/>
    <col min="4" max="4" width="11.42578125" style="218"/>
    <col min="5" max="5" width="3.42578125" style="218" customWidth="1"/>
    <col min="6" max="16384" width="11.42578125" style="218"/>
  </cols>
  <sheetData>
    <row r="1" spans="1:8" x14ac:dyDescent="0.25">
      <c r="A1" s="216" t="s">
        <v>134</v>
      </c>
      <c r="B1" s="217"/>
      <c r="C1" s="217"/>
      <c r="E1" s="219"/>
      <c r="F1" s="219"/>
      <c r="G1" s="219"/>
      <c r="H1" s="219"/>
    </row>
    <row r="2" spans="1:8" x14ac:dyDescent="0.25">
      <c r="A2" s="216"/>
      <c r="B2" s="216" t="s">
        <v>146</v>
      </c>
      <c r="C2" s="217"/>
      <c r="E2" s="219"/>
      <c r="F2" s="219"/>
      <c r="G2" s="219"/>
      <c r="H2" s="219"/>
    </row>
    <row r="3" spans="1:8" x14ac:dyDescent="0.25">
      <c r="A3" s="216" t="s">
        <v>0</v>
      </c>
      <c r="B3" s="216"/>
      <c r="C3" s="217"/>
      <c r="E3" s="219"/>
      <c r="F3" s="219"/>
      <c r="G3" s="219"/>
      <c r="H3" s="219"/>
    </row>
    <row r="4" spans="1:8" x14ac:dyDescent="0.25">
      <c r="A4" s="216" t="s">
        <v>1</v>
      </c>
      <c r="B4" s="220" t="s">
        <v>292</v>
      </c>
      <c r="C4" s="217"/>
      <c r="E4" s="219"/>
      <c r="F4" s="219"/>
      <c r="G4" s="219"/>
      <c r="H4" s="219"/>
    </row>
    <row r="5" spans="1:8" x14ac:dyDescent="0.25">
      <c r="A5" s="216" t="s">
        <v>16</v>
      </c>
      <c r="B5" s="216"/>
      <c r="C5" s="217"/>
      <c r="E5" s="219"/>
      <c r="F5" s="219"/>
      <c r="G5" s="219"/>
      <c r="H5" s="219"/>
    </row>
    <row r="6" spans="1:8" x14ac:dyDescent="0.25">
      <c r="B6" s="217"/>
      <c r="C6" s="217"/>
      <c r="E6" s="219"/>
      <c r="F6" s="219"/>
      <c r="G6" s="219"/>
      <c r="H6" s="219"/>
    </row>
    <row r="7" spans="1:8" ht="12.75" customHeight="1" x14ac:dyDescent="0.25">
      <c r="A7" s="220" t="s">
        <v>172</v>
      </c>
      <c r="B7" s="221">
        <v>43891</v>
      </c>
      <c r="C7" s="221">
        <v>43983</v>
      </c>
      <c r="D7" s="222"/>
      <c r="F7" s="223" t="s">
        <v>310</v>
      </c>
    </row>
    <row r="8" spans="1:8" ht="12.75" customHeight="1" x14ac:dyDescent="0.25">
      <c r="A8" s="216" t="s">
        <v>15</v>
      </c>
      <c r="B8" s="225">
        <v>0</v>
      </c>
      <c r="C8" s="229">
        <f t="shared" ref="C8:C18" si="0">VLOOKUP(A8,$A$45:$D$55,2,0)</f>
        <v>0</v>
      </c>
      <c r="D8" s="230"/>
    </row>
    <row r="9" spans="1:8" ht="12.75" customHeight="1" x14ac:dyDescent="0.25">
      <c r="A9" s="216" t="s">
        <v>186</v>
      </c>
      <c r="B9" s="225">
        <v>2.5</v>
      </c>
      <c r="C9" s="229">
        <f t="shared" si="0"/>
        <v>0</v>
      </c>
      <c r="D9" s="230"/>
      <c r="F9" s="227" t="s">
        <v>28</v>
      </c>
    </row>
    <row r="10" spans="1:8" ht="12.75" customHeight="1" x14ac:dyDescent="0.25">
      <c r="A10" s="216" t="s">
        <v>185</v>
      </c>
      <c r="B10" s="225">
        <v>2.5</v>
      </c>
      <c r="C10" s="229">
        <f t="shared" si="0"/>
        <v>0</v>
      </c>
      <c r="D10" s="230"/>
    </row>
    <row r="11" spans="1:8" ht="12.75" customHeight="1" x14ac:dyDescent="0.25">
      <c r="A11" s="216" t="s">
        <v>183</v>
      </c>
      <c r="B11" s="225">
        <v>7.5</v>
      </c>
      <c r="C11" s="229">
        <f t="shared" si="0"/>
        <v>0</v>
      </c>
      <c r="D11" s="230"/>
    </row>
    <row r="12" spans="1:8" ht="12.75" customHeight="1" x14ac:dyDescent="0.25">
      <c r="A12" s="216" t="s">
        <v>189</v>
      </c>
      <c r="B12" s="225">
        <v>0</v>
      </c>
      <c r="C12" s="229">
        <f t="shared" si="0"/>
        <v>4</v>
      </c>
      <c r="D12" s="230"/>
    </row>
    <row r="13" spans="1:8" ht="12.75" customHeight="1" x14ac:dyDescent="0.25">
      <c r="A13" s="216" t="s">
        <v>187</v>
      </c>
      <c r="B13" s="225">
        <v>5</v>
      </c>
      <c r="C13" s="229">
        <f t="shared" si="0"/>
        <v>8</v>
      </c>
      <c r="D13" s="230"/>
    </row>
    <row r="14" spans="1:8" ht="12.75" customHeight="1" x14ac:dyDescent="0.25">
      <c r="A14" s="216" t="s">
        <v>184</v>
      </c>
      <c r="B14" s="225">
        <v>7.5</v>
      </c>
      <c r="C14" s="229">
        <f t="shared" si="0"/>
        <v>8</v>
      </c>
      <c r="D14" s="230"/>
    </row>
    <row r="15" spans="1:8" ht="12.75" customHeight="1" x14ac:dyDescent="0.25">
      <c r="A15" s="216" t="s">
        <v>191</v>
      </c>
      <c r="B15" s="225">
        <v>5</v>
      </c>
      <c r="C15" s="229">
        <f t="shared" si="0"/>
        <v>12</v>
      </c>
      <c r="D15" s="230"/>
    </row>
    <row r="16" spans="1:8" x14ac:dyDescent="0.25">
      <c r="A16" s="216" t="s">
        <v>181</v>
      </c>
      <c r="B16" s="225">
        <v>17.5</v>
      </c>
      <c r="C16" s="229">
        <f t="shared" si="0"/>
        <v>16</v>
      </c>
      <c r="D16" s="230"/>
    </row>
    <row r="17" spans="1:4" x14ac:dyDescent="0.25">
      <c r="A17" s="216" t="s">
        <v>190</v>
      </c>
      <c r="B17" s="225">
        <v>20</v>
      </c>
      <c r="C17" s="229">
        <f t="shared" si="0"/>
        <v>16</v>
      </c>
      <c r="D17" s="230"/>
    </row>
    <row r="18" spans="1:4" ht="12.75" customHeight="1" x14ac:dyDescent="0.25">
      <c r="A18" s="216" t="s">
        <v>182</v>
      </c>
      <c r="B18" s="225">
        <v>32.5</v>
      </c>
      <c r="C18" s="229">
        <f t="shared" si="0"/>
        <v>36</v>
      </c>
      <c r="D18" s="230"/>
    </row>
    <row r="19" spans="1:4" x14ac:dyDescent="0.25">
      <c r="A19" s="220" t="s">
        <v>1</v>
      </c>
      <c r="B19" s="228" t="s">
        <v>323</v>
      </c>
      <c r="C19" s="228" t="s">
        <v>324</v>
      </c>
      <c r="D19" s="222"/>
    </row>
    <row r="20" spans="1:4" x14ac:dyDescent="0.25">
      <c r="A20" s="218" t="s">
        <v>15</v>
      </c>
      <c r="B20" s="224">
        <v>0</v>
      </c>
      <c r="C20" s="229">
        <f t="shared" ref="C20:C30" si="1">VLOOKUP(A20,$A$45:$D$55,3,0)</f>
        <v>0</v>
      </c>
      <c r="D20" s="226"/>
    </row>
    <row r="21" spans="1:4" ht="15" customHeight="1" x14ac:dyDescent="0.25">
      <c r="A21" s="216" t="s">
        <v>185</v>
      </c>
      <c r="B21" s="224">
        <v>0</v>
      </c>
      <c r="C21" s="229">
        <f t="shared" si="1"/>
        <v>0</v>
      </c>
      <c r="D21" s="226"/>
    </row>
    <row r="22" spans="1:4" x14ac:dyDescent="0.25">
      <c r="A22" s="216" t="s">
        <v>186</v>
      </c>
      <c r="B22" s="224">
        <v>0</v>
      </c>
      <c r="C22" s="229">
        <f t="shared" si="1"/>
        <v>0</v>
      </c>
      <c r="D22" s="226"/>
    </row>
    <row r="23" spans="1:4" x14ac:dyDescent="0.25">
      <c r="A23" s="216" t="s">
        <v>191</v>
      </c>
      <c r="B23" s="224">
        <v>0</v>
      </c>
      <c r="C23" s="229">
        <f t="shared" si="1"/>
        <v>0</v>
      </c>
      <c r="D23" s="226"/>
    </row>
    <row r="24" spans="1:4" ht="12.75" customHeight="1" x14ac:dyDescent="0.25">
      <c r="A24" s="216" t="s">
        <v>189</v>
      </c>
      <c r="B24" s="224">
        <v>0</v>
      </c>
      <c r="C24" s="229">
        <f t="shared" si="1"/>
        <v>0</v>
      </c>
      <c r="D24" s="226"/>
    </row>
    <row r="25" spans="1:4" x14ac:dyDescent="0.25">
      <c r="A25" s="216" t="s">
        <v>183</v>
      </c>
      <c r="B25" s="224">
        <v>11.1111111111111</v>
      </c>
      <c r="C25" s="229">
        <f t="shared" si="1"/>
        <v>0</v>
      </c>
      <c r="D25" s="226"/>
    </row>
    <row r="26" spans="1:4" x14ac:dyDescent="0.25">
      <c r="A26" s="216" t="s">
        <v>181</v>
      </c>
      <c r="B26" s="224">
        <v>11.1111111111111</v>
      </c>
      <c r="C26" s="229">
        <f t="shared" si="1"/>
        <v>0</v>
      </c>
      <c r="D26" s="226"/>
    </row>
    <row r="27" spans="1:4" x14ac:dyDescent="0.25">
      <c r="A27" s="216" t="s">
        <v>187</v>
      </c>
      <c r="B27" s="224">
        <v>0</v>
      </c>
      <c r="C27" s="229">
        <f t="shared" si="1"/>
        <v>10</v>
      </c>
      <c r="D27" s="226"/>
    </row>
    <row r="28" spans="1:4" x14ac:dyDescent="0.25">
      <c r="A28" s="216" t="s">
        <v>184</v>
      </c>
      <c r="B28" s="224">
        <v>11.1111111111111</v>
      </c>
      <c r="C28" s="229">
        <f t="shared" si="1"/>
        <v>10</v>
      </c>
      <c r="D28" s="226"/>
    </row>
    <row r="29" spans="1:4" x14ac:dyDescent="0.25">
      <c r="A29" s="216" t="s">
        <v>190</v>
      </c>
      <c r="B29" s="224">
        <v>33.3333333333333</v>
      </c>
      <c r="C29" s="229">
        <f t="shared" si="1"/>
        <v>30</v>
      </c>
      <c r="D29" s="226"/>
    </row>
    <row r="30" spans="1:4" x14ac:dyDescent="0.25">
      <c r="A30" s="216" t="s">
        <v>182</v>
      </c>
      <c r="B30" s="224">
        <v>33.3333333333333</v>
      </c>
      <c r="C30" s="229">
        <f t="shared" si="1"/>
        <v>50</v>
      </c>
      <c r="D30" s="226"/>
    </row>
    <row r="31" spans="1:4" x14ac:dyDescent="0.25">
      <c r="A31" s="220" t="s">
        <v>173</v>
      </c>
      <c r="B31" s="221" t="s">
        <v>323</v>
      </c>
      <c r="C31" s="221" t="s">
        <v>324</v>
      </c>
      <c r="D31" s="222"/>
    </row>
    <row r="32" spans="1:4" x14ac:dyDescent="0.25">
      <c r="A32" s="216" t="s">
        <v>15</v>
      </c>
      <c r="B32" s="224">
        <v>0</v>
      </c>
      <c r="C32" s="229">
        <f t="shared" ref="C32:C42" si="2">VLOOKUP(A32,$A$45:$D$55,4,0)</f>
        <v>0</v>
      </c>
      <c r="D32" s="226"/>
    </row>
    <row r="33" spans="1:6" x14ac:dyDescent="0.25">
      <c r="A33" s="216" t="s">
        <v>191</v>
      </c>
      <c r="B33" s="224">
        <v>0</v>
      </c>
      <c r="C33" s="229">
        <f t="shared" si="2"/>
        <v>0</v>
      </c>
      <c r="D33" s="226"/>
      <c r="F33" s="227" t="s">
        <v>29</v>
      </c>
    </row>
    <row r="34" spans="1:6" x14ac:dyDescent="0.25">
      <c r="A34" s="216" t="s">
        <v>185</v>
      </c>
      <c r="B34" s="224">
        <v>0</v>
      </c>
      <c r="C34" s="229">
        <f t="shared" si="2"/>
        <v>0</v>
      </c>
      <c r="D34" s="226"/>
    </row>
    <row r="35" spans="1:6" x14ac:dyDescent="0.25">
      <c r="A35" s="216" t="s">
        <v>183</v>
      </c>
      <c r="B35" s="224">
        <v>0</v>
      </c>
      <c r="C35" s="229">
        <f t="shared" si="2"/>
        <v>0</v>
      </c>
      <c r="D35" s="226"/>
    </row>
    <row r="36" spans="1:6" x14ac:dyDescent="0.25">
      <c r="A36" s="216" t="s">
        <v>189</v>
      </c>
      <c r="B36" s="224">
        <v>16.6666666666667</v>
      </c>
      <c r="C36" s="229">
        <f t="shared" si="2"/>
        <v>0</v>
      </c>
      <c r="D36" s="226"/>
    </row>
    <row r="37" spans="1:6" x14ac:dyDescent="0.25">
      <c r="A37" s="216" t="s">
        <v>187</v>
      </c>
      <c r="B37" s="224">
        <v>16.6666666666667</v>
      </c>
      <c r="C37" s="229">
        <f t="shared" si="2"/>
        <v>0</v>
      </c>
      <c r="D37" s="226"/>
    </row>
    <row r="38" spans="1:6" x14ac:dyDescent="0.25">
      <c r="A38" s="216" t="s">
        <v>186</v>
      </c>
      <c r="B38" s="224">
        <v>16.6666666666667</v>
      </c>
      <c r="C38" s="229">
        <f t="shared" si="2"/>
        <v>0</v>
      </c>
      <c r="D38" s="226"/>
    </row>
    <row r="39" spans="1:6" x14ac:dyDescent="0.25">
      <c r="A39" s="216" t="s">
        <v>184</v>
      </c>
      <c r="B39" s="224">
        <v>0</v>
      </c>
      <c r="C39" s="229">
        <f t="shared" si="2"/>
        <v>20</v>
      </c>
      <c r="D39" s="226"/>
    </row>
    <row r="40" spans="1:6" x14ac:dyDescent="0.25">
      <c r="A40" s="216" t="s">
        <v>190</v>
      </c>
      <c r="B40" s="224">
        <v>0</v>
      </c>
      <c r="C40" s="229">
        <f t="shared" si="2"/>
        <v>20</v>
      </c>
      <c r="D40" s="226"/>
    </row>
    <row r="41" spans="1:6" x14ac:dyDescent="0.25">
      <c r="A41" s="216" t="s">
        <v>181</v>
      </c>
      <c r="B41" s="224">
        <v>16.6666666666667</v>
      </c>
      <c r="C41" s="229">
        <f t="shared" si="2"/>
        <v>20</v>
      </c>
      <c r="D41" s="226"/>
    </row>
    <row r="42" spans="1:6" x14ac:dyDescent="0.25">
      <c r="A42" s="216" t="s">
        <v>182</v>
      </c>
      <c r="B42" s="224">
        <v>33.3333333333333</v>
      </c>
      <c r="C42" s="229">
        <f t="shared" si="2"/>
        <v>40</v>
      </c>
      <c r="D42" s="226"/>
    </row>
    <row r="44" spans="1:6" x14ac:dyDescent="0.25">
      <c r="A44" s="231" t="s">
        <v>194</v>
      </c>
    </row>
    <row r="45" spans="1:6" x14ac:dyDescent="0.25">
      <c r="A45" s="216" t="s">
        <v>182</v>
      </c>
      <c r="B45" s="310">
        <v>36</v>
      </c>
      <c r="C45" s="310">
        <v>50</v>
      </c>
      <c r="D45" s="310">
        <v>40</v>
      </c>
    </row>
    <row r="46" spans="1:6" x14ac:dyDescent="0.25">
      <c r="A46" s="216" t="s">
        <v>187</v>
      </c>
      <c r="B46" s="310">
        <v>8</v>
      </c>
      <c r="C46" s="310">
        <v>10</v>
      </c>
      <c r="D46" s="310">
        <v>0</v>
      </c>
    </row>
    <row r="47" spans="1:6" x14ac:dyDescent="0.25">
      <c r="A47" s="216" t="s">
        <v>191</v>
      </c>
      <c r="B47" s="310">
        <v>12</v>
      </c>
      <c r="C47" s="310">
        <v>0</v>
      </c>
      <c r="D47" s="310">
        <v>0</v>
      </c>
    </row>
    <row r="48" spans="1:6" x14ac:dyDescent="0.25">
      <c r="A48" s="216" t="s">
        <v>186</v>
      </c>
      <c r="B48" s="310">
        <v>0</v>
      </c>
      <c r="C48" s="310">
        <v>0</v>
      </c>
      <c r="D48" s="310">
        <v>0</v>
      </c>
    </row>
    <row r="49" spans="1:6" x14ac:dyDescent="0.25">
      <c r="A49" s="216" t="s">
        <v>190</v>
      </c>
      <c r="B49" s="310">
        <v>16</v>
      </c>
      <c r="C49" s="310">
        <v>30</v>
      </c>
      <c r="D49" s="310">
        <v>20</v>
      </c>
    </row>
    <row r="50" spans="1:6" x14ac:dyDescent="0.25">
      <c r="A50" s="216" t="s">
        <v>185</v>
      </c>
      <c r="B50" s="310">
        <v>0</v>
      </c>
      <c r="C50" s="310">
        <v>0</v>
      </c>
      <c r="D50" s="310">
        <v>0</v>
      </c>
      <c r="F50" s="227" t="s">
        <v>30</v>
      </c>
    </row>
    <row r="51" spans="1:6" x14ac:dyDescent="0.25">
      <c r="A51" s="216" t="s">
        <v>189</v>
      </c>
      <c r="B51" s="310">
        <v>4</v>
      </c>
      <c r="C51" s="310">
        <v>0</v>
      </c>
      <c r="D51" s="310">
        <v>0</v>
      </c>
    </row>
    <row r="52" spans="1:6" x14ac:dyDescent="0.25">
      <c r="A52" s="216" t="s">
        <v>184</v>
      </c>
      <c r="B52" s="310">
        <v>8</v>
      </c>
      <c r="C52" s="310">
        <v>10</v>
      </c>
      <c r="D52" s="310">
        <v>20</v>
      </c>
    </row>
    <row r="53" spans="1:6" x14ac:dyDescent="0.25">
      <c r="A53" s="216" t="s">
        <v>183</v>
      </c>
      <c r="B53" s="310">
        <v>0</v>
      </c>
      <c r="C53" s="310">
        <v>0</v>
      </c>
      <c r="D53" s="310">
        <v>0</v>
      </c>
    </row>
    <row r="54" spans="1:6" x14ac:dyDescent="0.25">
      <c r="A54" s="216" t="s">
        <v>181</v>
      </c>
      <c r="B54" s="310">
        <v>16</v>
      </c>
      <c r="C54" s="310">
        <v>0</v>
      </c>
      <c r="D54" s="310">
        <v>20</v>
      </c>
    </row>
    <row r="55" spans="1:6" x14ac:dyDescent="0.25">
      <c r="A55" s="216" t="s">
        <v>15</v>
      </c>
      <c r="B55" s="310">
        <v>0</v>
      </c>
      <c r="C55" s="310">
        <v>0</v>
      </c>
      <c r="D55" s="310">
        <v>0</v>
      </c>
    </row>
    <row r="56" spans="1:6" x14ac:dyDescent="0.25">
      <c r="A56" s="216"/>
    </row>
    <row r="57" spans="1:6" x14ac:dyDescent="0.25">
      <c r="B57" s="310"/>
    </row>
    <row r="58" spans="1:6" x14ac:dyDescent="0.25">
      <c r="B58" s="310"/>
    </row>
    <row r="59" spans="1:6" x14ac:dyDescent="0.25">
      <c r="B59" s="310"/>
    </row>
    <row r="60" spans="1:6" x14ac:dyDescent="0.25">
      <c r="B60" s="310"/>
    </row>
    <row r="61" spans="1:6" x14ac:dyDescent="0.25">
      <c r="B61" s="310"/>
    </row>
    <row r="62" spans="1:6" x14ac:dyDescent="0.25">
      <c r="B62" s="310"/>
    </row>
    <row r="63" spans="1:6" x14ac:dyDescent="0.25">
      <c r="B63" s="310"/>
    </row>
    <row r="64" spans="1:6" x14ac:dyDescent="0.25">
      <c r="B64" s="310"/>
    </row>
    <row r="65" spans="2:2" x14ac:dyDescent="0.25">
      <c r="B65" s="310"/>
    </row>
    <row r="66" spans="2:2" x14ac:dyDescent="0.25">
      <c r="B66" s="310"/>
    </row>
    <row r="67" spans="2:2" x14ac:dyDescent="0.25">
      <c r="B67" s="310"/>
    </row>
    <row r="68" spans="2:2" x14ac:dyDescent="0.25">
      <c r="B68" s="193"/>
    </row>
    <row r="87" spans="6:6" x14ac:dyDescent="0.25">
      <c r="F87" s="125"/>
    </row>
  </sheetData>
  <sortState ref="A32:C42">
    <sortCondition ref="C32:C42"/>
  </sortState>
  <pageMargins left="0.7" right="0.7" top="0.75" bottom="0.75" header="0.3" footer="0.3"/>
  <pageSetup orientation="portrait" r:id="rId1"/>
  <drawing r:id="rId2"/>
  <legacyDrawing r:id="rId3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47"/>
  <sheetViews>
    <sheetView zoomScale="90" zoomScaleNormal="90" workbookViewId="0">
      <selection activeCell="Q20" sqref="Q20"/>
    </sheetView>
  </sheetViews>
  <sheetFormatPr baseColWidth="10" defaultRowHeight="15" x14ac:dyDescent="0.25"/>
  <cols>
    <col min="1" max="1" width="30.42578125" style="15" customWidth="1"/>
    <col min="2" max="2" width="13.42578125" style="15" bestFit="1" customWidth="1"/>
    <col min="3" max="3" width="7.7109375" style="15" customWidth="1"/>
    <col min="4" max="4" width="13.42578125" style="15" bestFit="1" customWidth="1"/>
    <col min="5" max="6" width="11.42578125" style="15"/>
    <col min="7" max="7" width="12" style="15" customWidth="1"/>
    <col min="8" max="8" width="10.140625" style="15" customWidth="1"/>
    <col min="9" max="16384" width="11.42578125" style="15"/>
  </cols>
  <sheetData>
    <row r="1" spans="1:8" x14ac:dyDescent="0.25">
      <c r="A1" s="240" t="s">
        <v>197</v>
      </c>
    </row>
    <row r="2" spans="1:8" x14ac:dyDescent="0.25">
      <c r="B2" s="15" t="s">
        <v>146</v>
      </c>
    </row>
    <row r="3" spans="1:8" x14ac:dyDescent="0.25">
      <c r="A3" s="15" t="s">
        <v>0</v>
      </c>
    </row>
    <row r="4" spans="1:8" x14ac:dyDescent="0.25">
      <c r="A4" s="15" t="s">
        <v>1</v>
      </c>
      <c r="B4" s="18" t="s">
        <v>293</v>
      </c>
    </row>
    <row r="5" spans="1:8" x14ac:dyDescent="0.25">
      <c r="A5" s="15" t="s">
        <v>16</v>
      </c>
    </row>
    <row r="6" spans="1:8" x14ac:dyDescent="0.25">
      <c r="A6" s="18"/>
      <c r="H6" s="18" t="s">
        <v>311</v>
      </c>
    </row>
    <row r="7" spans="1:8" x14ac:dyDescent="0.25">
      <c r="A7" s="18" t="s">
        <v>196</v>
      </c>
      <c r="B7" s="241" t="s">
        <v>0</v>
      </c>
      <c r="C7" s="241" t="s">
        <v>1</v>
      </c>
      <c r="D7" s="241" t="s">
        <v>16</v>
      </c>
      <c r="E7" s="124" t="s">
        <v>195</v>
      </c>
    </row>
    <row r="8" spans="1:8" x14ac:dyDescent="0.25">
      <c r="A8" s="242" t="s">
        <v>12</v>
      </c>
      <c r="B8" s="243">
        <f t="shared" ref="B8:B19" si="0">VLOOKUP($A8,$A$23:$D$34,2,0)</f>
        <v>0</v>
      </c>
      <c r="C8" s="243">
        <f t="shared" ref="C8:C19" si="1">VLOOKUP($A8,$A$23:$D$34,3,0)</f>
        <v>0</v>
      </c>
      <c r="D8" s="243">
        <f t="shared" ref="D8:D19" si="2">VLOOKUP($A8,$A$23:$D$34,4,0)</f>
        <v>0</v>
      </c>
      <c r="E8" s="201">
        <f t="shared" ref="E8:E19" si="3">+SUM(B8:D8)</f>
        <v>0</v>
      </c>
    </row>
    <row r="9" spans="1:8" x14ac:dyDescent="0.25">
      <c r="A9" s="242" t="s">
        <v>11</v>
      </c>
      <c r="B9" s="243">
        <f t="shared" si="0"/>
        <v>0</v>
      </c>
      <c r="C9" s="243">
        <f t="shared" si="1"/>
        <v>0</v>
      </c>
      <c r="D9" s="243">
        <f t="shared" si="2"/>
        <v>0</v>
      </c>
      <c r="E9" s="201">
        <f t="shared" si="3"/>
        <v>0</v>
      </c>
    </row>
    <row r="10" spans="1:8" x14ac:dyDescent="0.25">
      <c r="A10" s="242" t="s">
        <v>188</v>
      </c>
      <c r="B10" s="243">
        <f t="shared" si="0"/>
        <v>0</v>
      </c>
      <c r="C10" s="243">
        <f t="shared" si="1"/>
        <v>0</v>
      </c>
      <c r="D10" s="243">
        <f t="shared" si="2"/>
        <v>0</v>
      </c>
      <c r="E10" s="201">
        <f t="shared" si="3"/>
        <v>0</v>
      </c>
    </row>
    <row r="11" spans="1:8" x14ac:dyDescent="0.25">
      <c r="A11" s="15" t="s">
        <v>192</v>
      </c>
      <c r="B11" s="243">
        <f t="shared" si="0"/>
        <v>0</v>
      </c>
      <c r="C11" s="243">
        <f t="shared" si="1"/>
        <v>0</v>
      </c>
      <c r="D11" s="243">
        <f t="shared" si="2"/>
        <v>0</v>
      </c>
      <c r="E11" s="201">
        <f t="shared" si="3"/>
        <v>0</v>
      </c>
    </row>
    <row r="12" spans="1:8" x14ac:dyDescent="0.25">
      <c r="A12" s="242" t="s">
        <v>13</v>
      </c>
      <c r="B12" s="243">
        <f t="shared" si="0"/>
        <v>0</v>
      </c>
      <c r="C12" s="243">
        <f t="shared" si="1"/>
        <v>0</v>
      </c>
      <c r="D12" s="243">
        <f t="shared" si="2"/>
        <v>0</v>
      </c>
      <c r="E12" s="201">
        <f t="shared" si="3"/>
        <v>0</v>
      </c>
    </row>
    <row r="13" spans="1:8" x14ac:dyDescent="0.25">
      <c r="A13" s="242" t="s">
        <v>10</v>
      </c>
      <c r="B13" s="243">
        <f t="shared" si="0"/>
        <v>7.1428571428571397</v>
      </c>
      <c r="C13" s="243">
        <f t="shared" si="1"/>
        <v>0</v>
      </c>
      <c r="D13" s="243">
        <f t="shared" si="2"/>
        <v>0</v>
      </c>
      <c r="E13" s="201">
        <f t="shared" si="3"/>
        <v>7.1428571428571397</v>
      </c>
    </row>
    <row r="14" spans="1:8" x14ac:dyDescent="0.25">
      <c r="A14" s="242" t="s">
        <v>193</v>
      </c>
      <c r="B14" s="243">
        <f t="shared" si="0"/>
        <v>7.1428571428571397</v>
      </c>
      <c r="C14" s="243">
        <f t="shared" si="1"/>
        <v>30</v>
      </c>
      <c r="D14" s="243">
        <f t="shared" si="2"/>
        <v>10</v>
      </c>
      <c r="E14" s="201">
        <f t="shared" si="3"/>
        <v>47.142857142857139</v>
      </c>
    </row>
    <row r="15" spans="1:8" x14ac:dyDescent="0.25">
      <c r="A15" s="242" t="s">
        <v>9</v>
      </c>
      <c r="B15" s="243">
        <f t="shared" si="0"/>
        <v>10.714285714285699</v>
      </c>
      <c r="C15" s="243">
        <f t="shared" si="1"/>
        <v>10</v>
      </c>
      <c r="D15" s="243">
        <f t="shared" si="2"/>
        <v>10</v>
      </c>
      <c r="E15" s="201">
        <f t="shared" si="3"/>
        <v>30.714285714285701</v>
      </c>
    </row>
    <row r="16" spans="1:8" x14ac:dyDescent="0.25">
      <c r="A16" s="242" t="s">
        <v>6</v>
      </c>
      <c r="B16" s="243">
        <f t="shared" si="0"/>
        <v>14.285714285714299</v>
      </c>
      <c r="C16" s="243">
        <f t="shared" si="1"/>
        <v>10</v>
      </c>
      <c r="D16" s="243">
        <f t="shared" si="2"/>
        <v>10</v>
      </c>
      <c r="E16" s="201">
        <f t="shared" si="3"/>
        <v>34.285714285714299</v>
      </c>
    </row>
    <row r="17" spans="1:8" x14ac:dyDescent="0.25">
      <c r="A17" s="242" t="s">
        <v>7</v>
      </c>
      <c r="B17" s="243">
        <f t="shared" si="0"/>
        <v>14.285714285714299</v>
      </c>
      <c r="C17" s="243">
        <f t="shared" si="1"/>
        <v>0</v>
      </c>
      <c r="D17" s="243">
        <f t="shared" si="2"/>
        <v>20</v>
      </c>
      <c r="E17" s="201">
        <f t="shared" si="3"/>
        <v>34.285714285714299</v>
      </c>
    </row>
    <row r="18" spans="1:8" x14ac:dyDescent="0.25">
      <c r="A18" s="242" t="s">
        <v>14</v>
      </c>
      <c r="B18" s="243">
        <f t="shared" si="0"/>
        <v>21.428571428571399</v>
      </c>
      <c r="C18" s="243">
        <f t="shared" si="1"/>
        <v>20</v>
      </c>
      <c r="D18" s="243">
        <f t="shared" si="2"/>
        <v>30</v>
      </c>
      <c r="E18" s="201">
        <f t="shared" si="3"/>
        <v>71.428571428571402</v>
      </c>
    </row>
    <row r="19" spans="1:8" x14ac:dyDescent="0.25">
      <c r="A19" s="242" t="s">
        <v>8</v>
      </c>
      <c r="B19" s="243">
        <f t="shared" si="0"/>
        <v>25</v>
      </c>
      <c r="C19" s="243">
        <f t="shared" si="1"/>
        <v>30</v>
      </c>
      <c r="D19" s="243">
        <f t="shared" si="2"/>
        <v>20</v>
      </c>
      <c r="E19" s="201">
        <f t="shared" si="3"/>
        <v>75</v>
      </c>
    </row>
    <row r="20" spans="1:8" x14ac:dyDescent="0.25">
      <c r="B20" s="244"/>
    </row>
    <row r="21" spans="1:8" x14ac:dyDescent="0.25">
      <c r="A21" s="231" t="s">
        <v>194</v>
      </c>
      <c r="B21" s="244"/>
    </row>
    <row r="22" spans="1:8" x14ac:dyDescent="0.25">
      <c r="B22" s="241" t="s">
        <v>0</v>
      </c>
      <c r="C22" s="241" t="s">
        <v>1</v>
      </c>
      <c r="D22" s="241" t="s">
        <v>16</v>
      </c>
      <c r="F22" s="19"/>
    </row>
    <row r="23" spans="1:8" x14ac:dyDescent="0.25">
      <c r="A23" s="242" t="s">
        <v>6</v>
      </c>
      <c r="B23" s="243">
        <v>14.285714285714299</v>
      </c>
      <c r="C23" s="243">
        <v>10</v>
      </c>
      <c r="D23" s="243">
        <v>10</v>
      </c>
      <c r="E23" s="201">
        <f t="shared" ref="E23:E34" si="4">+SUM(B23:D23)</f>
        <v>34.285714285714299</v>
      </c>
      <c r="F23" s="19"/>
    </row>
    <row r="24" spans="1:8" x14ac:dyDescent="0.25">
      <c r="A24" s="242" t="s">
        <v>8</v>
      </c>
      <c r="B24" s="243">
        <v>25</v>
      </c>
      <c r="C24" s="243">
        <v>30</v>
      </c>
      <c r="D24" s="243">
        <v>20</v>
      </c>
      <c r="E24" s="201">
        <f t="shared" si="4"/>
        <v>75</v>
      </c>
      <c r="F24" s="19"/>
    </row>
    <row r="25" spans="1:8" x14ac:dyDescent="0.25">
      <c r="A25" s="242" t="s">
        <v>7</v>
      </c>
      <c r="B25" s="243">
        <v>14.285714285714299</v>
      </c>
      <c r="C25" s="243">
        <v>0</v>
      </c>
      <c r="D25" s="243">
        <v>20</v>
      </c>
      <c r="E25" s="201">
        <f t="shared" si="4"/>
        <v>34.285714285714299</v>
      </c>
      <c r="F25" s="19"/>
    </row>
    <row r="26" spans="1:8" x14ac:dyDescent="0.25">
      <c r="A26" s="242" t="s">
        <v>9</v>
      </c>
      <c r="B26" s="243">
        <v>10.714285714285699</v>
      </c>
      <c r="C26" s="243">
        <v>10</v>
      </c>
      <c r="D26" s="243">
        <v>10</v>
      </c>
      <c r="E26" s="201">
        <f t="shared" si="4"/>
        <v>30.714285714285701</v>
      </c>
      <c r="F26" s="19"/>
    </row>
    <row r="27" spans="1:8" x14ac:dyDescent="0.25">
      <c r="A27" s="242" t="s">
        <v>193</v>
      </c>
      <c r="B27" s="243">
        <v>7.1428571428571397</v>
      </c>
      <c r="C27" s="243">
        <v>30</v>
      </c>
      <c r="D27" s="243">
        <v>10</v>
      </c>
      <c r="E27" s="201">
        <f t="shared" si="4"/>
        <v>47.142857142857139</v>
      </c>
      <c r="F27" s="19"/>
      <c r="H27" s="19"/>
    </row>
    <row r="28" spans="1:8" x14ac:dyDescent="0.25">
      <c r="A28" s="242" t="s">
        <v>12</v>
      </c>
      <c r="B28" s="243">
        <v>0</v>
      </c>
      <c r="C28" s="243">
        <v>0</v>
      </c>
      <c r="D28" s="243">
        <v>0</v>
      </c>
      <c r="E28" s="201">
        <f t="shared" si="4"/>
        <v>0</v>
      </c>
      <c r="F28" s="19"/>
    </row>
    <row r="29" spans="1:8" x14ac:dyDescent="0.25">
      <c r="A29" s="242" t="s">
        <v>10</v>
      </c>
      <c r="B29" s="243">
        <v>7.1428571428571397</v>
      </c>
      <c r="C29" s="243">
        <v>0</v>
      </c>
      <c r="D29" s="243">
        <v>0</v>
      </c>
      <c r="E29" s="201">
        <f t="shared" si="4"/>
        <v>7.1428571428571397</v>
      </c>
      <c r="F29" s="19"/>
    </row>
    <row r="30" spans="1:8" x14ac:dyDescent="0.25">
      <c r="A30" s="242" t="s">
        <v>11</v>
      </c>
      <c r="B30" s="243">
        <v>0</v>
      </c>
      <c r="C30" s="243">
        <v>0</v>
      </c>
      <c r="D30" s="243">
        <v>0</v>
      </c>
      <c r="E30" s="201">
        <f t="shared" si="4"/>
        <v>0</v>
      </c>
      <c r="F30" s="19"/>
    </row>
    <row r="31" spans="1:8" x14ac:dyDescent="0.25">
      <c r="A31" s="242" t="s">
        <v>13</v>
      </c>
      <c r="B31" s="243">
        <v>0</v>
      </c>
      <c r="C31" s="243">
        <v>0</v>
      </c>
      <c r="D31" s="243">
        <v>0</v>
      </c>
      <c r="E31" s="201">
        <f t="shared" si="4"/>
        <v>0</v>
      </c>
      <c r="F31" s="19"/>
    </row>
    <row r="32" spans="1:8" x14ac:dyDescent="0.25">
      <c r="A32" s="15" t="s">
        <v>192</v>
      </c>
      <c r="B32" s="243">
        <v>0</v>
      </c>
      <c r="C32" s="243">
        <v>0</v>
      </c>
      <c r="D32" s="243">
        <v>0</v>
      </c>
      <c r="E32" s="201">
        <f t="shared" si="4"/>
        <v>0</v>
      </c>
      <c r="F32" s="19"/>
    </row>
    <row r="33" spans="1:6" x14ac:dyDescent="0.25">
      <c r="A33" s="242" t="s">
        <v>14</v>
      </c>
      <c r="B33" s="243">
        <v>21.428571428571399</v>
      </c>
      <c r="C33" s="243">
        <v>20</v>
      </c>
      <c r="D33" s="243">
        <v>30</v>
      </c>
      <c r="E33" s="201">
        <f t="shared" si="4"/>
        <v>71.428571428571402</v>
      </c>
      <c r="F33" s="19"/>
    </row>
    <row r="34" spans="1:6" x14ac:dyDescent="0.25">
      <c r="A34" s="242" t="s">
        <v>188</v>
      </c>
      <c r="B34" s="243">
        <v>0</v>
      </c>
      <c r="C34" s="243">
        <v>0</v>
      </c>
      <c r="D34" s="243">
        <v>0</v>
      </c>
      <c r="E34" s="201">
        <f t="shared" si="4"/>
        <v>0</v>
      </c>
      <c r="F34" s="19"/>
    </row>
    <row r="35" spans="1:6" x14ac:dyDescent="0.25">
      <c r="B35" s="244"/>
      <c r="F35" s="19"/>
    </row>
    <row r="36" spans="1:6" x14ac:dyDescent="0.25">
      <c r="B36" s="243"/>
      <c r="F36" s="19"/>
    </row>
    <row r="37" spans="1:6" x14ac:dyDescent="0.25">
      <c r="B37" s="243"/>
      <c r="F37" s="19"/>
    </row>
    <row r="38" spans="1:6" x14ac:dyDescent="0.25">
      <c r="B38" s="243"/>
    </row>
    <row r="39" spans="1:6" x14ac:dyDescent="0.25">
      <c r="B39" s="243"/>
    </row>
    <row r="40" spans="1:6" x14ac:dyDescent="0.25">
      <c r="B40" s="243"/>
    </row>
    <row r="41" spans="1:6" x14ac:dyDescent="0.25">
      <c r="B41" s="243"/>
    </row>
    <row r="42" spans="1:6" x14ac:dyDescent="0.25">
      <c r="B42" s="243"/>
    </row>
    <row r="43" spans="1:6" x14ac:dyDescent="0.25">
      <c r="B43" s="243"/>
    </row>
    <row r="44" spans="1:6" x14ac:dyDescent="0.25">
      <c r="B44" s="243"/>
    </row>
    <row r="45" spans="1:6" x14ac:dyDescent="0.25">
      <c r="B45" s="243"/>
    </row>
    <row r="46" spans="1:6" x14ac:dyDescent="0.25">
      <c r="B46" s="243"/>
    </row>
    <row r="47" spans="1:6" x14ac:dyDescent="0.25">
      <c r="B47" s="243"/>
    </row>
  </sheetData>
  <autoFilter ref="A7:E7">
    <sortState ref="A8:E19">
      <sortCondition ref="E7"/>
    </sortState>
  </autoFilter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zoomScale="80" zoomScaleNormal="80" zoomScaleSheetLayoutView="80" workbookViewId="0">
      <selection activeCell="J51" sqref="J51:L53"/>
    </sheetView>
  </sheetViews>
  <sheetFormatPr baseColWidth="10" defaultRowHeight="15" x14ac:dyDescent="0.25"/>
  <cols>
    <col min="1" max="1" width="13.140625" style="58" bestFit="1" customWidth="1"/>
    <col min="2" max="13" width="11.42578125" style="17"/>
    <col min="14" max="14" width="13.28515625" style="17" customWidth="1"/>
    <col min="15" max="15" width="11.42578125" style="17" customWidth="1"/>
    <col min="16" max="28" width="11.42578125" style="17"/>
    <col min="29" max="29" width="7.140625" style="17" bestFit="1" customWidth="1"/>
    <col min="30" max="16384" width="11.42578125" style="17"/>
  </cols>
  <sheetData>
    <row r="1" spans="1:23" x14ac:dyDescent="0.25">
      <c r="A1" s="58" t="s">
        <v>118</v>
      </c>
    </row>
    <row r="2" spans="1:23" x14ac:dyDescent="0.25">
      <c r="B2" s="17" t="s">
        <v>146</v>
      </c>
    </row>
    <row r="3" spans="1:23" x14ac:dyDescent="0.25">
      <c r="A3" s="17" t="s">
        <v>0</v>
      </c>
    </row>
    <row r="4" spans="1:23" x14ac:dyDescent="0.25">
      <c r="A4" s="17" t="s">
        <v>1</v>
      </c>
      <c r="N4" s="57"/>
    </row>
    <row r="5" spans="1:23" ht="14.25" customHeight="1" x14ac:dyDescent="0.25">
      <c r="A5" s="17" t="s">
        <v>16</v>
      </c>
    </row>
    <row r="6" spans="1:23" x14ac:dyDescent="0.25">
      <c r="A6" s="17"/>
    </row>
    <row r="7" spans="1:23" x14ac:dyDescent="0.25">
      <c r="B7" s="17" t="s">
        <v>0</v>
      </c>
      <c r="F7" s="17" t="s">
        <v>1</v>
      </c>
      <c r="J7" s="17" t="s">
        <v>16</v>
      </c>
    </row>
    <row r="8" spans="1:23" x14ac:dyDescent="0.25">
      <c r="A8" s="58" t="s">
        <v>79</v>
      </c>
      <c r="B8" s="17" t="s">
        <v>2</v>
      </c>
      <c r="C8" s="17" t="s">
        <v>3</v>
      </c>
      <c r="D8" s="17" t="s">
        <v>4</v>
      </c>
      <c r="E8" s="17" t="s">
        <v>5</v>
      </c>
      <c r="F8" s="17" t="s">
        <v>2</v>
      </c>
      <c r="G8" s="17" t="s">
        <v>3</v>
      </c>
      <c r="H8" s="17" t="s">
        <v>4</v>
      </c>
      <c r="I8" s="17" t="s">
        <v>5</v>
      </c>
      <c r="J8" s="17" t="s">
        <v>2</v>
      </c>
      <c r="K8" s="17" t="s">
        <v>3</v>
      </c>
      <c r="L8" s="17" t="s">
        <v>4</v>
      </c>
      <c r="M8" s="17" t="s">
        <v>5</v>
      </c>
    </row>
    <row r="9" spans="1:23" x14ac:dyDescent="0.25">
      <c r="A9" s="58">
        <v>39965</v>
      </c>
      <c r="B9" s="23">
        <v>-63.157894736842103</v>
      </c>
      <c r="C9" s="23">
        <v>-9.58979155636227</v>
      </c>
      <c r="D9" s="23">
        <v>-31.578947368421051</v>
      </c>
      <c r="E9" s="23">
        <v>-10.526315789473683</v>
      </c>
      <c r="F9" s="23">
        <v>-55.000000000000007</v>
      </c>
      <c r="G9" s="23">
        <v>-39.284617625675466</v>
      </c>
      <c r="H9" s="23">
        <v>-20</v>
      </c>
      <c r="I9" s="23">
        <v>-5</v>
      </c>
      <c r="J9" s="23">
        <v>-14.285714285714285</v>
      </c>
      <c r="K9" s="23">
        <v>-18.761122033841136</v>
      </c>
      <c r="L9" s="23">
        <v>0</v>
      </c>
      <c r="M9" s="23">
        <v>-14.285714285714285</v>
      </c>
      <c r="N9" s="57"/>
      <c r="O9" s="57" t="s">
        <v>21</v>
      </c>
    </row>
    <row r="10" spans="1:23" x14ac:dyDescent="0.25">
      <c r="A10" s="58">
        <v>40057</v>
      </c>
      <c r="B10" s="23">
        <v>-27.777777777777779</v>
      </c>
      <c r="C10" s="23">
        <v>-7.8295626473006221</v>
      </c>
      <c r="D10" s="23">
        <v>16.666666666666664</v>
      </c>
      <c r="E10" s="23">
        <v>-16.666666666666664</v>
      </c>
      <c r="F10" s="23">
        <v>-40.909090909090914</v>
      </c>
      <c r="G10" s="23">
        <v>-37.886468018349987</v>
      </c>
      <c r="H10" s="23">
        <v>-13.636363636363635</v>
      </c>
      <c r="I10" s="23">
        <v>-18.181818181818183</v>
      </c>
      <c r="J10" s="23">
        <v>0</v>
      </c>
      <c r="K10" s="23">
        <v>-10.110926845699089</v>
      </c>
      <c r="L10" s="23">
        <v>-16.666666666666664</v>
      </c>
      <c r="M10" s="23">
        <v>-16.666666666666664</v>
      </c>
      <c r="O10" s="113" t="s">
        <v>45</v>
      </c>
    </row>
    <row r="11" spans="1:23" x14ac:dyDescent="0.25">
      <c r="A11" s="58">
        <v>40148</v>
      </c>
      <c r="B11" s="23">
        <v>-41.17647058823529</v>
      </c>
      <c r="C11" s="23">
        <v>-20.649874214004825</v>
      </c>
      <c r="D11" s="23">
        <v>23.52941176470588</v>
      </c>
      <c r="E11" s="23">
        <v>11.76470588235294</v>
      </c>
      <c r="F11" s="23">
        <v>-40.909090909090899</v>
      </c>
      <c r="G11" s="23">
        <v>-2.859898811972148</v>
      </c>
      <c r="H11" s="23">
        <v>-9.0909090909090917</v>
      </c>
      <c r="I11" s="23">
        <v>-27.27272727272727</v>
      </c>
      <c r="J11" s="23">
        <v>-42.857142857142854</v>
      </c>
      <c r="K11" s="23">
        <v>-36.550330698564181</v>
      </c>
      <c r="L11" s="23">
        <v>-28.571428571428569</v>
      </c>
      <c r="M11" s="23">
        <v>0</v>
      </c>
    </row>
    <row r="12" spans="1:23" x14ac:dyDescent="0.25">
      <c r="A12" s="58">
        <v>40238</v>
      </c>
      <c r="B12" s="23">
        <v>22.222222222222221</v>
      </c>
      <c r="C12" s="23">
        <v>1.2637122821273292</v>
      </c>
      <c r="D12" s="23">
        <v>16.666666666666664</v>
      </c>
      <c r="E12" s="23">
        <v>22.222222222222221</v>
      </c>
      <c r="F12" s="23">
        <v>-9.0909090909090917</v>
      </c>
      <c r="G12" s="23">
        <v>9.2380180351110877</v>
      </c>
      <c r="H12" s="23">
        <v>13.636363636363635</v>
      </c>
      <c r="I12" s="23">
        <v>-4.5454545454545459</v>
      </c>
      <c r="J12" s="23">
        <v>0</v>
      </c>
      <c r="K12" s="23">
        <v>-20.437357650893624</v>
      </c>
      <c r="L12" s="23">
        <v>14.285714285714285</v>
      </c>
      <c r="M12" s="23">
        <v>-28.571428571428569</v>
      </c>
      <c r="O12" s="17" t="s">
        <v>28</v>
      </c>
      <c r="W12" s="17" t="s">
        <v>29</v>
      </c>
    </row>
    <row r="13" spans="1:23" x14ac:dyDescent="0.25">
      <c r="A13" s="58">
        <v>40330</v>
      </c>
      <c r="B13" s="23">
        <v>16.666666666666664</v>
      </c>
      <c r="C13" s="23">
        <v>23.127213531997775</v>
      </c>
      <c r="D13" s="23">
        <v>16.666666666666664</v>
      </c>
      <c r="E13" s="23">
        <v>11.111111111111111</v>
      </c>
      <c r="F13" s="23">
        <v>0</v>
      </c>
      <c r="G13" s="23">
        <v>14.608702511404159</v>
      </c>
      <c r="H13" s="23">
        <v>16.666666666666664</v>
      </c>
      <c r="I13" s="23">
        <v>-5.5555555555555554</v>
      </c>
      <c r="J13" s="23">
        <v>-28.571428571428569</v>
      </c>
      <c r="K13" s="23">
        <v>-43.222138015407126</v>
      </c>
      <c r="L13" s="23">
        <v>-14.285714285714285</v>
      </c>
      <c r="M13" s="23">
        <v>-28.571428571428569</v>
      </c>
    </row>
    <row r="14" spans="1:23" x14ac:dyDescent="0.25">
      <c r="A14" s="58">
        <v>40422</v>
      </c>
      <c r="B14" s="23">
        <v>22.222222222222221</v>
      </c>
      <c r="C14" s="23">
        <v>50.352573839517788</v>
      </c>
      <c r="D14" s="23">
        <v>11.111111111111111</v>
      </c>
      <c r="E14" s="23">
        <v>-16.666666666666664</v>
      </c>
      <c r="F14" s="23">
        <v>38.888888888888893</v>
      </c>
      <c r="G14" s="23">
        <v>39.639387332361828</v>
      </c>
      <c r="H14" s="23">
        <v>16.666666666666664</v>
      </c>
      <c r="I14" s="23">
        <v>-11.111111111111111</v>
      </c>
      <c r="J14" s="23">
        <v>42.857142857142854</v>
      </c>
      <c r="K14" s="23">
        <v>-25.854262336304458</v>
      </c>
      <c r="L14" s="23">
        <v>0</v>
      </c>
      <c r="M14" s="23">
        <v>-14.285714285714285</v>
      </c>
    </row>
    <row r="15" spans="1:23" x14ac:dyDescent="0.25">
      <c r="A15" s="58">
        <v>40513</v>
      </c>
      <c r="B15" s="23">
        <v>47.058823529411761</v>
      </c>
      <c r="C15" s="23">
        <v>57.357613239751039</v>
      </c>
      <c r="D15" s="23">
        <v>23.52941176470588</v>
      </c>
      <c r="E15" s="23">
        <v>29.411764705882355</v>
      </c>
      <c r="F15" s="23">
        <v>77.777777777777786</v>
      </c>
      <c r="G15" s="23">
        <v>36.398239683789733</v>
      </c>
      <c r="H15" s="23">
        <v>22.222222222222221</v>
      </c>
      <c r="I15" s="23">
        <v>5.5555555555555554</v>
      </c>
      <c r="J15" s="23">
        <v>100</v>
      </c>
      <c r="K15" s="23">
        <v>25.758955475488388</v>
      </c>
      <c r="L15" s="23">
        <v>50</v>
      </c>
      <c r="M15" s="23">
        <v>83.333333333333343</v>
      </c>
    </row>
    <row r="16" spans="1:23" x14ac:dyDescent="0.25">
      <c r="A16" s="58">
        <v>40603</v>
      </c>
      <c r="B16" s="23">
        <v>15.789473684210526</v>
      </c>
      <c r="C16" s="23">
        <v>15.011956833065836</v>
      </c>
      <c r="D16" s="23">
        <v>0</v>
      </c>
      <c r="E16" s="23">
        <v>31.578947368421051</v>
      </c>
      <c r="F16" s="23">
        <v>37.5</v>
      </c>
      <c r="G16" s="23">
        <v>3.0137335493753241</v>
      </c>
      <c r="H16" s="23">
        <v>-6.25</v>
      </c>
      <c r="I16" s="23">
        <v>0</v>
      </c>
      <c r="J16" s="23">
        <v>0</v>
      </c>
      <c r="K16" s="23">
        <v>-13.757224157993214</v>
      </c>
      <c r="L16" s="23">
        <v>0</v>
      </c>
      <c r="M16" s="23">
        <v>14.285714285714285</v>
      </c>
      <c r="N16" s="57"/>
    </row>
    <row r="17" spans="1:13" x14ac:dyDescent="0.25">
      <c r="A17" s="58">
        <v>40695</v>
      </c>
      <c r="B17" s="23">
        <v>61.111111111111114</v>
      </c>
      <c r="C17" s="23">
        <v>31.211501130202112</v>
      </c>
      <c r="D17" s="23">
        <v>27.777777777777779</v>
      </c>
      <c r="E17" s="23">
        <v>27.777777777777779</v>
      </c>
      <c r="F17" s="23">
        <v>43.75</v>
      </c>
      <c r="G17" s="23">
        <v>37.148918969394437</v>
      </c>
      <c r="H17" s="23">
        <v>6.25</v>
      </c>
      <c r="I17" s="23">
        <v>0</v>
      </c>
      <c r="J17" s="23">
        <v>50</v>
      </c>
      <c r="K17" s="23">
        <v>17.346362958035119</v>
      </c>
      <c r="L17" s="23">
        <v>83.333333333333343</v>
      </c>
      <c r="M17" s="23">
        <v>33.333333333333329</v>
      </c>
    </row>
    <row r="18" spans="1:13" x14ac:dyDescent="0.25">
      <c r="A18" s="58">
        <v>40787</v>
      </c>
      <c r="B18" s="23">
        <v>28.571428571428569</v>
      </c>
      <c r="C18" s="23">
        <v>44.818898308793976</v>
      </c>
      <c r="D18" s="23">
        <v>23.809523809523807</v>
      </c>
      <c r="E18" s="23">
        <v>28.571428571428569</v>
      </c>
      <c r="F18" s="23">
        <v>50</v>
      </c>
      <c r="G18" s="23">
        <v>29.56332825123441</v>
      </c>
      <c r="H18" s="23">
        <v>21.428571428571427</v>
      </c>
      <c r="I18" s="23">
        <v>14.285714285714285</v>
      </c>
      <c r="J18" s="23">
        <v>33.333333333333329</v>
      </c>
      <c r="K18" s="23">
        <v>18.249343879512136</v>
      </c>
      <c r="L18" s="23">
        <v>33.333333333333329</v>
      </c>
      <c r="M18" s="23">
        <v>66.666666666666657</v>
      </c>
    </row>
    <row r="19" spans="1:13" x14ac:dyDescent="0.25">
      <c r="A19" s="58">
        <v>40878</v>
      </c>
      <c r="B19" s="23">
        <v>19.047619047619047</v>
      </c>
      <c r="C19" s="23">
        <v>15.022921189236088</v>
      </c>
      <c r="D19" s="23">
        <v>23.809523809523807</v>
      </c>
      <c r="E19" s="23">
        <v>14.285714285714285</v>
      </c>
      <c r="F19" s="23">
        <v>64.285714285714292</v>
      </c>
      <c r="G19" s="23">
        <v>30.430690265901866</v>
      </c>
      <c r="H19" s="23">
        <v>7.1428571428571423</v>
      </c>
      <c r="I19" s="23">
        <v>14.285714285714285</v>
      </c>
      <c r="J19" s="23">
        <v>16.666666666666664</v>
      </c>
      <c r="K19" s="23">
        <v>21.153554329024793</v>
      </c>
      <c r="L19" s="23">
        <v>16.666666666666664</v>
      </c>
      <c r="M19" s="23">
        <v>50</v>
      </c>
    </row>
    <row r="20" spans="1:13" x14ac:dyDescent="0.25">
      <c r="A20" s="58">
        <v>40969</v>
      </c>
      <c r="B20" s="23">
        <v>0</v>
      </c>
      <c r="C20" s="23">
        <v>13.194819447564166</v>
      </c>
      <c r="D20" s="23">
        <v>0</v>
      </c>
      <c r="E20" s="23">
        <v>14.285714285714285</v>
      </c>
      <c r="F20" s="23">
        <v>26.666666666666668</v>
      </c>
      <c r="G20" s="23">
        <v>29.77930359250956</v>
      </c>
      <c r="H20" s="23">
        <v>6.666666666666667</v>
      </c>
      <c r="I20" s="23">
        <v>13.333333333333334</v>
      </c>
      <c r="J20" s="23">
        <v>33.333333333333329</v>
      </c>
      <c r="K20" s="23">
        <v>-23.886114127377422</v>
      </c>
      <c r="L20" s="23">
        <v>0</v>
      </c>
      <c r="M20" s="23">
        <v>16.666666666666664</v>
      </c>
    </row>
    <row r="21" spans="1:13" x14ac:dyDescent="0.25">
      <c r="A21" s="58">
        <v>41061</v>
      </c>
      <c r="B21" s="23">
        <v>-20</v>
      </c>
      <c r="C21" s="23">
        <v>-1.1274129991867519</v>
      </c>
      <c r="D21" s="23">
        <v>10</v>
      </c>
      <c r="E21" s="23">
        <v>-10</v>
      </c>
      <c r="F21" s="23">
        <v>7.0000000000000009</v>
      </c>
      <c r="G21" s="23">
        <v>15.711929197137763</v>
      </c>
      <c r="H21" s="23">
        <v>0</v>
      </c>
      <c r="I21" s="23">
        <v>0</v>
      </c>
      <c r="J21" s="23">
        <v>-14.285714285714285</v>
      </c>
      <c r="K21" s="23">
        <v>14.285714285714285</v>
      </c>
      <c r="L21" s="23">
        <v>28.571428571428569</v>
      </c>
      <c r="M21" s="23">
        <v>42.857142857142854</v>
      </c>
    </row>
    <row r="22" spans="1:13" x14ac:dyDescent="0.25">
      <c r="A22" s="58">
        <v>41153</v>
      </c>
      <c r="B22" s="23">
        <v>-13.636363636363635</v>
      </c>
      <c r="C22" s="23">
        <v>-7.0952109170484503</v>
      </c>
      <c r="D22" s="23">
        <v>13.636363636363635</v>
      </c>
      <c r="E22" s="23">
        <v>4.5454545454545459</v>
      </c>
      <c r="F22" s="23">
        <v>-15</v>
      </c>
      <c r="G22" s="23">
        <v>4.6473960407521808</v>
      </c>
      <c r="H22" s="23">
        <v>-8</v>
      </c>
      <c r="I22" s="23">
        <v>8</v>
      </c>
      <c r="J22" s="23">
        <v>-16.666666666666664</v>
      </c>
      <c r="K22" s="23">
        <v>-4.9103440639701157</v>
      </c>
      <c r="L22" s="23">
        <v>33.333333333333329</v>
      </c>
      <c r="M22" s="23">
        <v>-50</v>
      </c>
    </row>
    <row r="23" spans="1:13" x14ac:dyDescent="0.25">
      <c r="A23" s="58">
        <v>41244</v>
      </c>
      <c r="B23" s="23">
        <v>-4.1666666666666661</v>
      </c>
      <c r="C23" s="23">
        <v>9.7029588938187867</v>
      </c>
      <c r="D23" s="23">
        <v>20.833333333333336</v>
      </c>
      <c r="E23" s="23">
        <v>8.3333333333333321</v>
      </c>
      <c r="F23" s="23">
        <v>46.666666666666664</v>
      </c>
      <c r="G23" s="23">
        <v>0.92992444245270278</v>
      </c>
      <c r="H23" s="23">
        <v>0</v>
      </c>
      <c r="I23" s="23">
        <v>6.666666666666667</v>
      </c>
      <c r="J23" s="23">
        <v>14.285714285714285</v>
      </c>
      <c r="K23" s="23">
        <v>24.356805488738392</v>
      </c>
      <c r="L23" s="23">
        <v>28.571428571428569</v>
      </c>
      <c r="M23" s="23">
        <v>28.571428571428569</v>
      </c>
    </row>
    <row r="24" spans="1:13" x14ac:dyDescent="0.25">
      <c r="A24" s="58">
        <v>41334</v>
      </c>
      <c r="B24" s="23">
        <v>-50</v>
      </c>
      <c r="C24" s="23">
        <v>-37.199170564698086</v>
      </c>
      <c r="D24" s="23">
        <v>-9.0909090909090917</v>
      </c>
      <c r="E24" s="23">
        <v>0</v>
      </c>
      <c r="F24" s="23">
        <v>-18.75</v>
      </c>
      <c r="G24" s="23">
        <v>-23.176695839327486</v>
      </c>
      <c r="H24" s="23">
        <v>0</v>
      </c>
      <c r="I24" s="23">
        <v>-18.75</v>
      </c>
      <c r="J24" s="23">
        <v>-57.142857142857139</v>
      </c>
      <c r="K24" s="23">
        <v>-34.746712585311585</v>
      </c>
      <c r="L24" s="23">
        <v>28.571428571428569</v>
      </c>
      <c r="M24" s="23">
        <v>-14.285714285714285</v>
      </c>
    </row>
    <row r="25" spans="1:13" x14ac:dyDescent="0.25">
      <c r="A25" s="58">
        <v>41426</v>
      </c>
      <c r="B25" s="23">
        <v>10.526315789473683</v>
      </c>
      <c r="C25" s="23">
        <v>4.9648584570564118</v>
      </c>
      <c r="D25" s="23">
        <v>42.105263157894733</v>
      </c>
      <c r="E25" s="23">
        <v>0</v>
      </c>
      <c r="F25" s="23">
        <v>-33.333333333333329</v>
      </c>
      <c r="G25" s="23">
        <v>-15.736495276972398</v>
      </c>
      <c r="H25" s="23">
        <v>0</v>
      </c>
      <c r="I25" s="23">
        <v>13.333333333333334</v>
      </c>
      <c r="J25" s="23">
        <v>-28.571428571428569</v>
      </c>
      <c r="K25" s="23">
        <v>-47.318743251836523</v>
      </c>
      <c r="L25" s="23">
        <v>42.857142857142854</v>
      </c>
      <c r="M25" s="23">
        <v>-42.857142857142854</v>
      </c>
    </row>
    <row r="26" spans="1:13" x14ac:dyDescent="0.25">
      <c r="A26" s="58">
        <v>41518</v>
      </c>
      <c r="B26" s="23">
        <v>14.285714285714285</v>
      </c>
      <c r="C26" s="23">
        <v>8.9497259616603539</v>
      </c>
      <c r="D26" s="23">
        <v>38.095238095238095</v>
      </c>
      <c r="E26" s="23">
        <v>4.7619047619047619</v>
      </c>
      <c r="F26" s="23">
        <v>17.647058823529413</v>
      </c>
      <c r="G26" s="23">
        <v>-18.429780856660528</v>
      </c>
      <c r="H26" s="23">
        <v>-5.8823529411764701</v>
      </c>
      <c r="I26" s="23">
        <v>-5.8823529411764701</v>
      </c>
      <c r="J26" s="23">
        <v>-42.857142857142854</v>
      </c>
      <c r="K26" s="23">
        <v>-15.336844834953226</v>
      </c>
      <c r="L26" s="23">
        <v>-28.571428571428569</v>
      </c>
      <c r="M26" s="23">
        <v>-28.571428571428569</v>
      </c>
    </row>
    <row r="27" spans="1:13" x14ac:dyDescent="0.25">
      <c r="A27" s="58">
        <v>41609</v>
      </c>
      <c r="B27" s="23">
        <v>22.222222222222221</v>
      </c>
      <c r="C27" s="23">
        <v>13.417528278767508</v>
      </c>
      <c r="D27" s="23">
        <v>38.888888888888893</v>
      </c>
      <c r="E27" s="23">
        <v>16.666666666666664</v>
      </c>
      <c r="F27" s="23">
        <v>28.571428571428569</v>
      </c>
      <c r="G27" s="23">
        <v>22.048974044728482</v>
      </c>
      <c r="H27" s="23">
        <v>0</v>
      </c>
      <c r="I27" s="23">
        <v>7.1428571428571423</v>
      </c>
      <c r="J27" s="23">
        <v>0</v>
      </c>
      <c r="K27" s="23">
        <v>-10.238796632431448</v>
      </c>
      <c r="L27" s="23">
        <v>0</v>
      </c>
      <c r="M27" s="23">
        <v>-28.571428571428569</v>
      </c>
    </row>
    <row r="28" spans="1:13" x14ac:dyDescent="0.25">
      <c r="A28" s="58">
        <v>41699</v>
      </c>
      <c r="B28" s="23">
        <v>-21.052631578947366</v>
      </c>
      <c r="C28" s="23">
        <v>-15.514616437129886</v>
      </c>
      <c r="D28" s="23">
        <v>5.2631578947368416</v>
      </c>
      <c r="E28" s="23">
        <v>-5.2631578947368416</v>
      </c>
      <c r="F28" s="23">
        <v>20</v>
      </c>
      <c r="G28" s="23">
        <v>-18.936616496075498</v>
      </c>
      <c r="H28" s="23">
        <v>20</v>
      </c>
      <c r="I28" s="23">
        <v>-10</v>
      </c>
      <c r="J28" s="23">
        <v>-33.333333333333329</v>
      </c>
      <c r="K28" s="23">
        <v>-31.858927679981942</v>
      </c>
      <c r="L28" s="23">
        <v>16.666666666666664</v>
      </c>
      <c r="M28" s="23">
        <v>-16.666666666666664</v>
      </c>
    </row>
    <row r="29" spans="1:13" x14ac:dyDescent="0.25">
      <c r="A29" s="58">
        <v>41791</v>
      </c>
      <c r="B29" s="23">
        <v>5.5555555555555554</v>
      </c>
      <c r="C29" s="23">
        <v>8.9713856418714411</v>
      </c>
      <c r="D29" s="23">
        <v>27.777777777777779</v>
      </c>
      <c r="E29" s="23">
        <v>11.111111111111111</v>
      </c>
      <c r="F29" s="23">
        <v>9.0909090909090917</v>
      </c>
      <c r="G29" s="23">
        <v>32.13462330744705</v>
      </c>
      <c r="H29" s="23">
        <v>9.0909090909090917</v>
      </c>
      <c r="I29" s="23">
        <v>-9.0909090909090917</v>
      </c>
      <c r="J29" s="23">
        <v>0</v>
      </c>
      <c r="K29" s="23">
        <v>-13.115045631161909</v>
      </c>
      <c r="L29" s="23">
        <v>20</v>
      </c>
      <c r="M29" s="23">
        <v>-20</v>
      </c>
    </row>
    <row r="30" spans="1:13" x14ac:dyDescent="0.25">
      <c r="A30" s="58">
        <v>41883</v>
      </c>
      <c r="B30" s="23">
        <v>0</v>
      </c>
      <c r="C30" s="23">
        <v>10.967058073920152</v>
      </c>
      <c r="D30" s="23">
        <v>25</v>
      </c>
      <c r="E30" s="23">
        <v>18.75</v>
      </c>
      <c r="F30" s="23">
        <v>14.285714285714285</v>
      </c>
      <c r="G30" s="23">
        <v>15.876212368018198</v>
      </c>
      <c r="H30" s="23">
        <v>14.285714285714285</v>
      </c>
      <c r="I30" s="23">
        <v>0</v>
      </c>
      <c r="J30" s="23">
        <v>25</v>
      </c>
      <c r="K30" s="23">
        <v>-48.285568267439736</v>
      </c>
      <c r="L30" s="23">
        <v>0</v>
      </c>
      <c r="M30" s="23">
        <v>-50</v>
      </c>
    </row>
    <row r="31" spans="1:13" x14ac:dyDescent="0.25">
      <c r="A31" s="58">
        <v>41974</v>
      </c>
      <c r="B31" s="23">
        <v>46.153846153846153</v>
      </c>
      <c r="C31" s="23">
        <v>34.469359219959919</v>
      </c>
      <c r="D31" s="23">
        <v>15.384615384615385</v>
      </c>
      <c r="E31" s="23">
        <v>7.6923076923076925</v>
      </c>
      <c r="F31" s="23">
        <v>22.222222222222221</v>
      </c>
      <c r="G31" s="23">
        <v>-11.111111111111111</v>
      </c>
      <c r="H31" s="23">
        <v>11.111111111111111</v>
      </c>
      <c r="I31" s="23">
        <v>-22.222222222222221</v>
      </c>
      <c r="J31" s="23">
        <v>25</v>
      </c>
      <c r="K31" s="23">
        <v>-57.0069595768095</v>
      </c>
      <c r="L31" s="23">
        <v>25</v>
      </c>
      <c r="M31" s="23">
        <v>0</v>
      </c>
    </row>
    <row r="32" spans="1:13" x14ac:dyDescent="0.25">
      <c r="A32" s="58">
        <v>42064</v>
      </c>
      <c r="B32" s="23">
        <v>6.666666666666667</v>
      </c>
      <c r="C32" s="23">
        <v>29.714681669972308</v>
      </c>
      <c r="D32" s="23">
        <v>6.666666666666667</v>
      </c>
      <c r="E32" s="23">
        <v>0</v>
      </c>
      <c r="F32" s="23">
        <v>-11.111111111111111</v>
      </c>
      <c r="G32" s="23">
        <v>-19.064652353232539</v>
      </c>
      <c r="H32" s="23">
        <v>22.222222222222221</v>
      </c>
      <c r="I32" s="23">
        <v>11.111111111111111</v>
      </c>
      <c r="J32" s="23">
        <v>0</v>
      </c>
      <c r="K32" s="23">
        <v>-12.052236929166506</v>
      </c>
      <c r="L32" s="23">
        <v>25</v>
      </c>
      <c r="M32" s="23">
        <v>-25</v>
      </c>
    </row>
    <row r="33" spans="1:19" x14ac:dyDescent="0.25">
      <c r="A33" s="58">
        <v>42156</v>
      </c>
      <c r="B33" s="23">
        <v>-5.8823529411764701</v>
      </c>
      <c r="C33" s="23">
        <v>9.691704957110483</v>
      </c>
      <c r="D33" s="23">
        <v>-5.8823529411764701</v>
      </c>
      <c r="E33" s="23">
        <v>-5.8823529411764701</v>
      </c>
      <c r="F33" s="23">
        <v>-21.428571428571427</v>
      </c>
      <c r="G33" s="23">
        <v>-15.498526521026065</v>
      </c>
      <c r="H33" s="23">
        <v>7.1428571428571423</v>
      </c>
      <c r="I33" s="23">
        <v>-7.1428571428571423</v>
      </c>
      <c r="J33" s="23">
        <v>-40</v>
      </c>
      <c r="K33" s="23">
        <v>-49.322670783163517</v>
      </c>
      <c r="L33" s="23">
        <v>0</v>
      </c>
      <c r="M33" s="23">
        <v>-20</v>
      </c>
    </row>
    <row r="34" spans="1:19" x14ac:dyDescent="0.25">
      <c r="A34" s="58">
        <v>42248</v>
      </c>
      <c r="B34" s="23">
        <v>14.285714285714285</v>
      </c>
      <c r="C34" s="23">
        <v>25.655966253667579</v>
      </c>
      <c r="D34" s="23">
        <v>-7.1428571428571423</v>
      </c>
      <c r="E34" s="23">
        <v>21.428571428571427</v>
      </c>
      <c r="F34" s="23">
        <v>7.6923076923076925</v>
      </c>
      <c r="G34" s="23">
        <v>4.3938532153989129</v>
      </c>
      <c r="H34" s="23">
        <v>7.6923076923076925</v>
      </c>
      <c r="I34" s="23">
        <v>7.6923076923076925</v>
      </c>
      <c r="J34" s="23">
        <v>20</v>
      </c>
      <c r="K34" s="23">
        <v>-14.798807230174516</v>
      </c>
      <c r="L34" s="23">
        <v>20</v>
      </c>
      <c r="M34" s="23">
        <v>-40</v>
      </c>
    </row>
    <row r="35" spans="1:19" x14ac:dyDescent="0.25">
      <c r="A35" s="58">
        <v>42339</v>
      </c>
      <c r="B35" s="23">
        <v>-6.666666666666667</v>
      </c>
      <c r="C35" s="23">
        <v>46.468711029283206</v>
      </c>
      <c r="D35" s="23">
        <v>6.666666666666667</v>
      </c>
      <c r="E35" s="23">
        <v>-13.333333333333334</v>
      </c>
      <c r="F35" s="23">
        <v>27.27272727272727</v>
      </c>
      <c r="G35" s="23">
        <v>8.9894405645254203</v>
      </c>
      <c r="H35" s="23">
        <v>0</v>
      </c>
      <c r="I35" s="23">
        <v>0</v>
      </c>
      <c r="J35" s="23">
        <v>20</v>
      </c>
      <c r="K35" s="23">
        <v>-9.2162186537110014</v>
      </c>
      <c r="L35" s="23">
        <v>0</v>
      </c>
      <c r="M35" s="23">
        <v>40</v>
      </c>
      <c r="S35" s="17" t="s">
        <v>30</v>
      </c>
    </row>
    <row r="36" spans="1:19" x14ac:dyDescent="0.25">
      <c r="A36" s="58">
        <v>42430</v>
      </c>
      <c r="B36" s="23">
        <v>-12.5</v>
      </c>
      <c r="C36" s="23">
        <v>-25.078964906111302</v>
      </c>
      <c r="D36" s="23">
        <v>6.25</v>
      </c>
      <c r="E36" s="23">
        <v>-18.75</v>
      </c>
      <c r="F36" s="23">
        <v>-11.111111111111111</v>
      </c>
      <c r="G36" s="23">
        <v>-23.131951142664871</v>
      </c>
      <c r="H36" s="23">
        <v>0</v>
      </c>
      <c r="I36" s="23">
        <v>0</v>
      </c>
      <c r="J36" s="23">
        <v>-60</v>
      </c>
      <c r="K36" s="23">
        <v>-49.779752047628833</v>
      </c>
      <c r="L36" s="23">
        <v>0</v>
      </c>
      <c r="M36" s="23">
        <v>-20</v>
      </c>
    </row>
    <row r="37" spans="1:19" x14ac:dyDescent="0.25">
      <c r="A37" s="58">
        <v>42522</v>
      </c>
      <c r="B37" s="23">
        <v>-16.666666666666664</v>
      </c>
      <c r="C37" s="23">
        <v>-13.58003411903772</v>
      </c>
      <c r="D37" s="23">
        <v>11.111111111111111</v>
      </c>
      <c r="E37" s="23">
        <v>-5.5555555555555554</v>
      </c>
      <c r="F37" s="23">
        <v>-20</v>
      </c>
      <c r="G37" s="23">
        <v>-8.9036708492562671</v>
      </c>
      <c r="H37" s="23">
        <v>0</v>
      </c>
      <c r="I37" s="23">
        <v>-10</v>
      </c>
      <c r="J37" s="23">
        <v>-40</v>
      </c>
      <c r="K37" s="23">
        <v>-13.865775622526408</v>
      </c>
      <c r="L37" s="23">
        <v>20</v>
      </c>
      <c r="M37" s="23">
        <v>-20</v>
      </c>
    </row>
    <row r="38" spans="1:19" x14ac:dyDescent="0.25">
      <c r="A38" s="58">
        <v>42614</v>
      </c>
      <c r="B38" s="23">
        <v>-20</v>
      </c>
      <c r="C38" s="23">
        <v>-29.674724993103808</v>
      </c>
      <c r="D38" s="23">
        <v>6.666666666666667</v>
      </c>
      <c r="E38" s="23">
        <v>0</v>
      </c>
      <c r="F38" s="23">
        <v>-12.5</v>
      </c>
      <c r="G38" s="23">
        <v>-44.523005774201792</v>
      </c>
      <c r="H38" s="23">
        <v>-12.5</v>
      </c>
      <c r="I38" s="23">
        <v>-12.5</v>
      </c>
      <c r="J38" s="23">
        <v>-25</v>
      </c>
      <c r="K38" s="23">
        <v>-33.666109764079003</v>
      </c>
      <c r="L38" s="23">
        <v>25</v>
      </c>
      <c r="M38" s="23">
        <v>-25</v>
      </c>
    </row>
    <row r="39" spans="1:19" x14ac:dyDescent="0.25">
      <c r="A39" s="58">
        <v>42705</v>
      </c>
      <c r="B39" s="23">
        <v>0</v>
      </c>
      <c r="C39" s="23">
        <v>-8.0688769811466763</v>
      </c>
      <c r="D39" s="23">
        <v>-26.666666666666668</v>
      </c>
      <c r="E39" s="23">
        <v>6.666666666666667</v>
      </c>
      <c r="F39" s="23">
        <v>-10</v>
      </c>
      <c r="G39" s="23">
        <v>-7.7462942725954802</v>
      </c>
      <c r="H39" s="23">
        <v>10</v>
      </c>
      <c r="I39" s="23">
        <v>10</v>
      </c>
      <c r="J39" s="23">
        <v>-20</v>
      </c>
      <c r="K39" s="23">
        <v>-44.739553800380783</v>
      </c>
      <c r="L39" s="23">
        <v>40</v>
      </c>
      <c r="M39" s="23">
        <v>-80</v>
      </c>
    </row>
    <row r="40" spans="1:19" x14ac:dyDescent="0.25">
      <c r="A40" s="58">
        <v>42795</v>
      </c>
      <c r="B40" s="23">
        <v>-33.333333333333329</v>
      </c>
      <c r="C40" s="23">
        <v>-31.469999395386751</v>
      </c>
      <c r="D40" s="23">
        <v>-20</v>
      </c>
      <c r="E40" s="23">
        <v>0</v>
      </c>
      <c r="F40" s="23">
        <v>0</v>
      </c>
      <c r="G40" s="23">
        <v>-22.946519975025804</v>
      </c>
      <c r="H40" s="23">
        <v>0</v>
      </c>
      <c r="I40" s="23">
        <v>-10</v>
      </c>
      <c r="J40" s="23">
        <v>40</v>
      </c>
      <c r="K40" s="23">
        <v>-33.805712174270042</v>
      </c>
      <c r="L40" s="23">
        <v>60</v>
      </c>
      <c r="M40" s="23">
        <v>0</v>
      </c>
    </row>
    <row r="41" spans="1:19" x14ac:dyDescent="0.25">
      <c r="A41" s="58">
        <v>42887</v>
      </c>
      <c r="B41" s="23">
        <v>-17.647058823529413</v>
      </c>
      <c r="C41" s="23">
        <v>-11.358139397047987</v>
      </c>
      <c r="D41" s="23">
        <v>-5.8823529411764701</v>
      </c>
      <c r="E41" s="23">
        <v>-17.647058823529413</v>
      </c>
      <c r="F41" s="23">
        <v>10</v>
      </c>
      <c r="G41" s="23">
        <v>-45.309178625757504</v>
      </c>
      <c r="H41" s="23">
        <v>-10</v>
      </c>
      <c r="I41" s="23">
        <v>-20</v>
      </c>
      <c r="J41" s="23">
        <v>40</v>
      </c>
      <c r="K41" s="23">
        <v>16.16038230894047</v>
      </c>
      <c r="L41" s="23">
        <v>20</v>
      </c>
      <c r="M41" s="23">
        <v>20</v>
      </c>
    </row>
    <row r="42" spans="1:19" x14ac:dyDescent="0.25">
      <c r="A42" s="58">
        <v>42979</v>
      </c>
      <c r="B42" s="23">
        <v>-23.52941176470588</v>
      </c>
      <c r="C42" s="23">
        <v>-31.859813821417855</v>
      </c>
      <c r="D42" s="23">
        <v>5.8823529411764701</v>
      </c>
      <c r="E42" s="23">
        <v>-11.76470588235294</v>
      </c>
      <c r="F42" s="23">
        <v>22.222222222222221</v>
      </c>
      <c r="G42" s="23">
        <v>6.3370987148811704</v>
      </c>
      <c r="H42" s="23">
        <v>-11.111111111111111</v>
      </c>
      <c r="I42" s="23">
        <v>11.111111111111111</v>
      </c>
      <c r="J42" s="23">
        <v>-33.333333333333329</v>
      </c>
      <c r="K42" s="23">
        <v>-74.006613712635016</v>
      </c>
      <c r="L42" s="23">
        <v>33.333333333333329</v>
      </c>
      <c r="M42" s="23">
        <v>-66.666666666666657</v>
      </c>
    </row>
    <row r="43" spans="1:19" x14ac:dyDescent="0.25">
      <c r="A43" s="58">
        <v>43070</v>
      </c>
      <c r="B43" s="23">
        <v>0</v>
      </c>
      <c r="C43" s="23">
        <v>-17.926662226747844</v>
      </c>
      <c r="D43" s="23">
        <v>-9.0909090909090917</v>
      </c>
      <c r="E43" s="23">
        <v>-18.181818181818183</v>
      </c>
      <c r="F43" s="23">
        <v>0</v>
      </c>
      <c r="G43" s="23">
        <v>-11.285038301968292</v>
      </c>
      <c r="H43" s="23">
        <v>14.285714285714285</v>
      </c>
      <c r="I43" s="23">
        <v>-14.285714285714285</v>
      </c>
      <c r="J43" s="23">
        <v>-25</v>
      </c>
      <c r="K43" s="23">
        <v>-58.044564668455592</v>
      </c>
      <c r="L43" s="23">
        <v>50</v>
      </c>
      <c r="M43" s="23">
        <v>-75</v>
      </c>
    </row>
    <row r="44" spans="1:19" x14ac:dyDescent="0.25">
      <c r="A44" s="58">
        <v>43160</v>
      </c>
      <c r="B44" s="23">
        <v>-6.25</v>
      </c>
      <c r="C44" s="23">
        <v>-23.770332382942851</v>
      </c>
      <c r="D44" s="23">
        <v>6.25</v>
      </c>
      <c r="E44" s="23">
        <v>-6.25</v>
      </c>
      <c r="F44" s="23">
        <v>22.222222222222221</v>
      </c>
      <c r="G44" s="23">
        <v>-0.41189508587161394</v>
      </c>
      <c r="H44" s="23">
        <v>0</v>
      </c>
      <c r="I44" s="23">
        <v>-11.111111111111111</v>
      </c>
      <c r="J44" s="23">
        <v>-100</v>
      </c>
      <c r="K44" s="23">
        <v>-70.036765999188901</v>
      </c>
      <c r="L44" s="23">
        <v>-25</v>
      </c>
      <c r="M44" s="23">
        <v>-75</v>
      </c>
    </row>
    <row r="45" spans="1:19" x14ac:dyDescent="0.25">
      <c r="A45" s="58">
        <v>43252</v>
      </c>
      <c r="B45" s="23">
        <v>9.0909090909090917</v>
      </c>
      <c r="C45" s="23">
        <v>-1.9344530164915676</v>
      </c>
      <c r="D45" s="23">
        <v>9.0909090909090917</v>
      </c>
      <c r="E45" s="23">
        <v>-36.363636363636367</v>
      </c>
      <c r="F45" s="23">
        <v>-12.5</v>
      </c>
      <c r="G45" s="23">
        <v>-2.8392873199176254</v>
      </c>
      <c r="H45" s="23">
        <v>12.5</v>
      </c>
      <c r="I45" s="23">
        <v>25</v>
      </c>
      <c r="J45" s="23">
        <v>-50</v>
      </c>
      <c r="K45" s="23">
        <v>-72.755936601069124</v>
      </c>
      <c r="L45" s="23">
        <v>25</v>
      </c>
      <c r="M45" s="23">
        <v>-75</v>
      </c>
    </row>
    <row r="46" spans="1:19" x14ac:dyDescent="0.25">
      <c r="A46" s="58">
        <v>43344</v>
      </c>
      <c r="B46" s="23">
        <v>23.076923076923077</v>
      </c>
      <c r="C46" s="23">
        <v>-0.77506928459298829</v>
      </c>
      <c r="D46" s="23">
        <v>-15.384615384615385</v>
      </c>
      <c r="E46" s="23">
        <v>23.076923076923077</v>
      </c>
      <c r="F46" s="23">
        <v>44.444444444444443</v>
      </c>
      <c r="G46" s="23">
        <v>5.4774902018021363</v>
      </c>
      <c r="H46" s="23">
        <v>22.222222222222221</v>
      </c>
      <c r="I46" s="23">
        <v>11.111111111111111</v>
      </c>
      <c r="J46" s="23">
        <v>25</v>
      </c>
      <c r="K46" s="23">
        <v>-7.9723484831400597</v>
      </c>
      <c r="L46" s="23">
        <v>25</v>
      </c>
      <c r="M46" s="23">
        <v>-25</v>
      </c>
    </row>
    <row r="47" spans="1:19" x14ac:dyDescent="0.25">
      <c r="A47" s="58">
        <v>43435</v>
      </c>
      <c r="B47" s="23">
        <v>25</v>
      </c>
      <c r="C47" s="23">
        <v>21.741155763180519</v>
      </c>
      <c r="D47" s="23">
        <v>0</v>
      </c>
      <c r="E47" s="23">
        <v>12.5</v>
      </c>
      <c r="F47" s="23">
        <v>0</v>
      </c>
      <c r="G47" s="23">
        <v>-1.5610174733150834</v>
      </c>
      <c r="H47" s="23">
        <v>12.5</v>
      </c>
      <c r="I47" s="23">
        <v>0</v>
      </c>
      <c r="J47" s="23">
        <v>50</v>
      </c>
      <c r="K47" s="23">
        <v>-21.951275741449123</v>
      </c>
      <c r="L47" s="23">
        <v>50</v>
      </c>
      <c r="M47" s="23">
        <v>0</v>
      </c>
    </row>
    <row r="48" spans="1:19" x14ac:dyDescent="0.25">
      <c r="A48" s="58">
        <v>43525</v>
      </c>
      <c r="B48" s="23">
        <v>-6.25</v>
      </c>
      <c r="C48" s="23">
        <v>10.791105303117183</v>
      </c>
      <c r="D48" s="23">
        <v>-18.75</v>
      </c>
      <c r="E48" s="23">
        <v>12.5</v>
      </c>
      <c r="F48" s="23">
        <v>25</v>
      </c>
      <c r="G48" s="23">
        <v>-5.6817182906807577</v>
      </c>
      <c r="H48" s="23">
        <v>12.5</v>
      </c>
      <c r="I48" s="23">
        <v>0</v>
      </c>
      <c r="J48" s="23">
        <v>40</v>
      </c>
      <c r="K48" s="23">
        <v>26.6358994958502</v>
      </c>
      <c r="L48" s="23">
        <v>-20</v>
      </c>
      <c r="M48" s="23">
        <v>60</v>
      </c>
    </row>
    <row r="49" spans="1:15" x14ac:dyDescent="0.25">
      <c r="A49" s="58">
        <v>43617</v>
      </c>
      <c r="B49" s="23">
        <v>26.666666666666668</v>
      </c>
      <c r="C49" s="23">
        <v>35.620955488657899</v>
      </c>
      <c r="D49" s="23">
        <v>13.333333333333334</v>
      </c>
      <c r="E49" s="23">
        <v>-13.333333333333334</v>
      </c>
      <c r="F49" s="23">
        <v>-28.571428571428569</v>
      </c>
      <c r="G49" s="23">
        <v>21.290158498160444</v>
      </c>
      <c r="H49" s="23">
        <v>0</v>
      </c>
      <c r="I49" s="23">
        <v>14.285714285714285</v>
      </c>
      <c r="J49" s="23">
        <v>0</v>
      </c>
      <c r="K49" s="23">
        <v>-2.5938908628195838</v>
      </c>
      <c r="L49" s="23">
        <v>0</v>
      </c>
      <c r="M49" s="23">
        <v>60</v>
      </c>
    </row>
    <row r="50" spans="1:15" x14ac:dyDescent="0.25">
      <c r="A50" s="58">
        <v>43709</v>
      </c>
      <c r="B50" s="118">
        <v>50</v>
      </c>
      <c r="C50" s="119">
        <v>44.916947719256704</v>
      </c>
      <c r="D50" s="116">
        <v>21.428571428571399</v>
      </c>
      <c r="E50" s="116">
        <v>7.1428571428571397</v>
      </c>
      <c r="F50" s="116">
        <v>37.5</v>
      </c>
      <c r="G50" s="116">
        <v>2.8578612954130209</v>
      </c>
      <c r="H50" s="116">
        <v>25</v>
      </c>
      <c r="I50" s="116">
        <v>0</v>
      </c>
      <c r="J50" s="118">
        <v>60</v>
      </c>
      <c r="K50" s="23">
        <v>-10.726431566839365</v>
      </c>
      <c r="L50" s="23">
        <v>-40</v>
      </c>
      <c r="M50" s="118">
        <v>0</v>
      </c>
    </row>
    <row r="51" spans="1:15" x14ac:dyDescent="0.25">
      <c r="A51" s="58">
        <v>43800</v>
      </c>
      <c r="B51" s="23">
        <v>50</v>
      </c>
      <c r="C51" s="23">
        <v>-13.732230404323273</v>
      </c>
      <c r="D51" s="23">
        <v>8.3333333333333304</v>
      </c>
      <c r="E51" s="23">
        <v>8.3333333333333304</v>
      </c>
      <c r="F51" s="23">
        <v>66.6666666666667</v>
      </c>
      <c r="G51" s="116">
        <v>-10.346495301049066</v>
      </c>
      <c r="H51" s="23">
        <v>33.3333333333333</v>
      </c>
      <c r="I51" s="23">
        <v>16.6666666666667</v>
      </c>
      <c r="J51" s="23">
        <v>-50</v>
      </c>
      <c r="K51" s="23">
        <v>-36.539822038007472</v>
      </c>
      <c r="L51" s="23">
        <v>-25</v>
      </c>
      <c r="M51" s="23">
        <v>0</v>
      </c>
      <c r="N51" s="23"/>
    </row>
    <row r="52" spans="1:15" x14ac:dyDescent="0.25">
      <c r="A52" s="58">
        <v>43891</v>
      </c>
      <c r="B52" s="23">
        <v>-6.6666666666666696</v>
      </c>
      <c r="C52" s="23">
        <v>32.07817845609457</v>
      </c>
      <c r="D52" s="23">
        <v>-20</v>
      </c>
      <c r="E52" s="23">
        <v>33.3333333333333</v>
      </c>
      <c r="F52" s="23">
        <v>0</v>
      </c>
      <c r="G52" s="116">
        <v>10.894547430044733</v>
      </c>
      <c r="H52" s="23">
        <v>14.285714285714299</v>
      </c>
      <c r="I52" s="23">
        <v>0</v>
      </c>
      <c r="J52" s="23">
        <v>-100</v>
      </c>
      <c r="K52" s="23">
        <v>-39.750756723739642</v>
      </c>
      <c r="L52" s="23">
        <v>-50</v>
      </c>
      <c r="M52" s="23">
        <v>-50</v>
      </c>
    </row>
    <row r="53" spans="1:15" x14ac:dyDescent="0.25">
      <c r="A53" s="58">
        <v>43983</v>
      </c>
      <c r="B53" s="23">
        <v>-40</v>
      </c>
      <c r="C53" s="23">
        <v>5.8871062246231443</v>
      </c>
      <c r="D53" s="23">
        <v>-30</v>
      </c>
      <c r="E53" s="23">
        <v>-30</v>
      </c>
      <c r="F53" s="23">
        <v>-80</v>
      </c>
      <c r="G53" s="116">
        <v>-19.003406995407921</v>
      </c>
      <c r="H53" s="23">
        <v>-10</v>
      </c>
      <c r="I53" s="23">
        <v>0</v>
      </c>
      <c r="J53" s="23">
        <v>-25</v>
      </c>
      <c r="K53" s="23">
        <v>-23.295837470241239</v>
      </c>
      <c r="L53" s="23">
        <v>-25</v>
      </c>
      <c r="M53" s="23">
        <v>0</v>
      </c>
    </row>
    <row r="58" spans="1:15" x14ac:dyDescent="0.25">
      <c r="O58" s="54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zoomScaleNormal="100" workbookViewId="0">
      <selection activeCell="F25" sqref="F25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 x14ac:dyDescent="0.25">
      <c r="A1" s="15" t="s">
        <v>309</v>
      </c>
    </row>
    <row r="2" spans="1:15" x14ac:dyDescent="0.25">
      <c r="B2" s="15" t="s">
        <v>146</v>
      </c>
      <c r="C2" s="245"/>
      <c r="D2" s="245"/>
      <c r="E2" s="245"/>
      <c r="F2" s="245"/>
      <c r="G2" s="245"/>
      <c r="H2" s="245"/>
      <c r="I2" s="245"/>
    </row>
    <row r="3" spans="1:15" x14ac:dyDescent="0.25">
      <c r="A3" s="15" t="s">
        <v>0</v>
      </c>
      <c r="C3" s="245"/>
      <c r="D3" s="245"/>
      <c r="E3" s="245"/>
      <c r="F3" s="245"/>
      <c r="G3" s="245"/>
      <c r="H3" s="245"/>
      <c r="I3" s="245"/>
    </row>
    <row r="4" spans="1:15" x14ac:dyDescent="0.25">
      <c r="A4" s="15" t="s">
        <v>1</v>
      </c>
      <c r="B4" s="18" t="s">
        <v>307</v>
      </c>
      <c r="C4" s="245"/>
      <c r="D4" s="245"/>
      <c r="E4" s="245"/>
      <c r="F4" s="245"/>
      <c r="G4" s="245"/>
      <c r="H4" s="245"/>
      <c r="I4" s="245"/>
    </row>
    <row r="5" spans="1:15" x14ac:dyDescent="0.25">
      <c r="A5" s="15" t="s">
        <v>16</v>
      </c>
      <c r="C5" s="245"/>
      <c r="D5" s="245"/>
      <c r="E5" s="245"/>
      <c r="F5" s="245"/>
      <c r="G5" s="245"/>
      <c r="H5" s="245"/>
      <c r="I5" s="245"/>
    </row>
    <row r="6" spans="1:15" x14ac:dyDescent="0.25">
      <c r="B6" s="245"/>
      <c r="C6" s="245"/>
      <c r="D6" s="245"/>
      <c r="E6" s="245"/>
      <c r="F6" s="245"/>
      <c r="G6" s="245"/>
      <c r="H6" s="245"/>
      <c r="I6" s="245"/>
    </row>
    <row r="7" spans="1:15" x14ac:dyDescent="0.25">
      <c r="A7" s="18" t="s">
        <v>306</v>
      </c>
      <c r="B7" s="18"/>
    </row>
    <row r="8" spans="1:15" x14ac:dyDescent="0.25">
      <c r="D8" s="195"/>
      <c r="E8" s="195"/>
    </row>
    <row r="9" spans="1:15" x14ac:dyDescent="0.25">
      <c r="A9" s="195">
        <v>43983</v>
      </c>
      <c r="B9" s="246"/>
      <c r="C9" s="247" t="s">
        <v>206</v>
      </c>
      <c r="D9" s="248" t="s">
        <v>205</v>
      </c>
      <c r="E9" s="248" t="s">
        <v>204</v>
      </c>
      <c r="F9" s="249" t="s">
        <v>203</v>
      </c>
      <c r="I9" s="195"/>
    </row>
    <row r="10" spans="1:15" x14ac:dyDescent="0.25">
      <c r="A10" s="332" t="s">
        <v>0</v>
      </c>
      <c r="B10" s="250" t="s">
        <v>2</v>
      </c>
      <c r="C10" s="264">
        <v>77.8</v>
      </c>
      <c r="D10" s="252">
        <v>11.1</v>
      </c>
      <c r="E10" s="252">
        <v>0</v>
      </c>
      <c r="F10" s="253">
        <v>11.1</v>
      </c>
      <c r="G10" s="201"/>
      <c r="H10" s="201"/>
      <c r="I10" s="201"/>
      <c r="J10" s="201"/>
      <c r="K10" s="201"/>
      <c r="L10" s="201"/>
      <c r="M10" s="201"/>
      <c r="N10" s="201"/>
    </row>
    <row r="11" spans="1:15" x14ac:dyDescent="0.25">
      <c r="A11" s="333"/>
      <c r="B11" s="250" t="s">
        <v>3</v>
      </c>
      <c r="C11" s="259">
        <v>77.8</v>
      </c>
      <c r="D11" s="311">
        <v>11.1</v>
      </c>
      <c r="E11" s="311">
        <v>0</v>
      </c>
      <c r="F11" s="254">
        <v>11.1</v>
      </c>
      <c r="G11" s="201"/>
      <c r="H11" s="201"/>
      <c r="I11" s="201"/>
      <c r="J11" s="201"/>
      <c r="K11" s="201"/>
      <c r="L11" s="201"/>
      <c r="M11" s="201"/>
      <c r="N11" s="201"/>
    </row>
    <row r="12" spans="1:15" x14ac:dyDescent="0.25">
      <c r="A12" s="333"/>
      <c r="B12" s="250" t="s">
        <v>4</v>
      </c>
      <c r="C12" s="259">
        <v>100</v>
      </c>
      <c r="D12" s="311">
        <v>0</v>
      </c>
      <c r="E12" s="311">
        <v>0</v>
      </c>
      <c r="F12" s="254">
        <v>0</v>
      </c>
      <c r="G12" s="201"/>
      <c r="H12" s="201"/>
      <c r="I12" s="201"/>
      <c r="J12" s="201"/>
      <c r="K12" s="201"/>
      <c r="L12" s="201"/>
      <c r="M12" s="201"/>
      <c r="N12" s="201"/>
    </row>
    <row r="13" spans="1:15" x14ac:dyDescent="0.25">
      <c r="A13" s="333"/>
      <c r="B13" s="250" t="s">
        <v>5</v>
      </c>
      <c r="C13" s="259">
        <v>100</v>
      </c>
      <c r="D13" s="311">
        <v>0</v>
      </c>
      <c r="E13" s="311">
        <v>0</v>
      </c>
      <c r="F13" s="254">
        <v>0</v>
      </c>
      <c r="G13" s="201"/>
      <c r="H13" s="201"/>
      <c r="I13" s="201"/>
      <c r="J13" s="201"/>
      <c r="K13" s="201"/>
      <c r="L13" s="201"/>
      <c r="M13" s="201"/>
      <c r="N13" s="201"/>
    </row>
    <row r="14" spans="1:15" ht="15" customHeight="1" x14ac:dyDescent="0.25">
      <c r="A14" s="334"/>
      <c r="B14" s="255" t="s">
        <v>198</v>
      </c>
      <c r="C14" s="256">
        <f>+AVERAGE(C10:C13)</f>
        <v>88.9</v>
      </c>
      <c r="D14" s="257">
        <f>+AVERAGE(D10:D13)</f>
        <v>5.55</v>
      </c>
      <c r="E14" s="257">
        <f>+AVERAGE(E10:E13)</f>
        <v>0</v>
      </c>
      <c r="F14" s="258">
        <f>+AVERAGE(F10:F13)</f>
        <v>5.55</v>
      </c>
      <c r="G14" s="201"/>
      <c r="K14" s="201"/>
      <c r="L14" s="201"/>
      <c r="M14" s="201"/>
      <c r="N14" s="201"/>
      <c r="O14" s="201"/>
    </row>
    <row r="15" spans="1:15" x14ac:dyDescent="0.25">
      <c r="A15" s="332" t="s">
        <v>1</v>
      </c>
      <c r="B15" s="250" t="s">
        <v>2</v>
      </c>
      <c r="C15" s="264">
        <v>100</v>
      </c>
      <c r="D15" s="252">
        <v>0</v>
      </c>
      <c r="E15" s="252">
        <v>0</v>
      </c>
      <c r="F15" s="253">
        <v>0</v>
      </c>
      <c r="G15" s="201"/>
      <c r="H15" s="201"/>
      <c r="I15" s="201"/>
      <c r="J15" s="201"/>
      <c r="K15" s="201"/>
      <c r="L15" s="201"/>
      <c r="M15" s="201"/>
      <c r="N15" s="201"/>
    </row>
    <row r="16" spans="1:15" x14ac:dyDescent="0.25">
      <c r="A16" s="333"/>
      <c r="B16" s="250" t="s">
        <v>3</v>
      </c>
      <c r="C16" s="259">
        <v>50</v>
      </c>
      <c r="D16" s="311">
        <v>50</v>
      </c>
      <c r="E16" s="311">
        <v>0</v>
      </c>
      <c r="F16" s="254">
        <v>0</v>
      </c>
      <c r="G16" s="201"/>
      <c r="H16" s="201"/>
      <c r="I16" s="201"/>
      <c r="J16" s="201"/>
      <c r="K16" s="201"/>
      <c r="L16" s="201"/>
      <c r="M16" s="201"/>
      <c r="N16" s="201"/>
    </row>
    <row r="17" spans="1:15" x14ac:dyDescent="0.25">
      <c r="A17" s="333"/>
      <c r="B17" s="250" t="s">
        <v>4</v>
      </c>
      <c r="C17" s="259">
        <v>0</v>
      </c>
      <c r="D17" s="311">
        <v>0</v>
      </c>
      <c r="E17" s="311">
        <v>0</v>
      </c>
      <c r="F17" s="254">
        <v>0</v>
      </c>
      <c r="G17" s="201"/>
      <c r="H17" s="201"/>
      <c r="I17" s="201"/>
      <c r="J17" s="201"/>
      <c r="K17" s="201"/>
      <c r="L17" s="201"/>
      <c r="M17" s="201"/>
      <c r="N17" s="201"/>
    </row>
    <row r="18" spans="1:15" x14ac:dyDescent="0.25">
      <c r="A18" s="333"/>
      <c r="B18" s="250" t="s">
        <v>5</v>
      </c>
      <c r="C18" s="259">
        <v>0</v>
      </c>
      <c r="D18" s="311">
        <v>0</v>
      </c>
      <c r="E18" s="311">
        <v>0</v>
      </c>
      <c r="F18" s="254">
        <v>0</v>
      </c>
      <c r="G18" s="201"/>
      <c r="H18" s="201"/>
      <c r="I18" s="201"/>
      <c r="J18" s="201"/>
      <c r="K18" s="201"/>
      <c r="L18" s="201"/>
      <c r="M18" s="201"/>
      <c r="N18" s="201"/>
    </row>
    <row r="19" spans="1:15" x14ac:dyDescent="0.25">
      <c r="A19" s="334"/>
      <c r="B19" s="260" t="s">
        <v>198</v>
      </c>
      <c r="C19" s="256">
        <f>+AVERAGE(C15:C18)</f>
        <v>37.5</v>
      </c>
      <c r="D19" s="257">
        <f>+AVERAGE(D15:D18)</f>
        <v>12.5</v>
      </c>
      <c r="E19" s="257">
        <f>+AVERAGE(E15:E18)</f>
        <v>0</v>
      </c>
      <c r="F19" s="258">
        <f>+AVERAGE(F15:F18)</f>
        <v>0</v>
      </c>
      <c r="G19" s="201"/>
      <c r="H19" s="201"/>
      <c r="I19" s="201"/>
      <c r="J19" s="201"/>
      <c r="K19" s="261"/>
      <c r="L19" s="201"/>
      <c r="M19" s="201"/>
      <c r="N19" s="201"/>
      <c r="O19" s="201"/>
    </row>
    <row r="20" spans="1:15" x14ac:dyDescent="0.25">
      <c r="A20" s="332" t="s">
        <v>16</v>
      </c>
      <c r="B20" s="250" t="s">
        <v>2</v>
      </c>
      <c r="C20" s="311">
        <v>33.300000000000004</v>
      </c>
      <c r="D20" s="311">
        <v>0</v>
      </c>
      <c r="E20" s="311">
        <v>0</v>
      </c>
      <c r="F20" s="253">
        <v>66.7</v>
      </c>
      <c r="G20" s="201"/>
      <c r="H20" s="201"/>
      <c r="I20" s="201"/>
      <c r="J20" s="201"/>
      <c r="K20" s="201"/>
      <c r="L20" s="201"/>
      <c r="M20" s="201"/>
      <c r="N20" s="201"/>
    </row>
    <row r="21" spans="1:15" x14ac:dyDescent="0.25">
      <c r="A21" s="333"/>
      <c r="B21" s="250" t="s">
        <v>3</v>
      </c>
      <c r="C21" s="311">
        <v>33.300000000000004</v>
      </c>
      <c r="D21" s="311">
        <v>0</v>
      </c>
      <c r="E21" s="311">
        <v>0</v>
      </c>
      <c r="F21" s="254">
        <v>66.7</v>
      </c>
      <c r="G21" s="201"/>
      <c r="H21" s="201"/>
      <c r="I21" s="201"/>
      <c r="J21" s="201"/>
      <c r="K21" s="201"/>
      <c r="L21" s="201"/>
      <c r="M21" s="201"/>
      <c r="N21" s="201"/>
    </row>
    <row r="22" spans="1:15" x14ac:dyDescent="0.25">
      <c r="A22" s="333"/>
      <c r="B22" s="250" t="s">
        <v>4</v>
      </c>
      <c r="C22" s="311">
        <v>100</v>
      </c>
      <c r="D22" s="311">
        <v>0</v>
      </c>
      <c r="E22" s="311">
        <v>0</v>
      </c>
      <c r="F22" s="254">
        <v>0</v>
      </c>
      <c r="G22" s="201"/>
      <c r="H22" s="201"/>
      <c r="I22" s="201"/>
      <c r="J22" s="201"/>
      <c r="K22" s="201"/>
      <c r="L22" s="201"/>
      <c r="M22" s="201"/>
      <c r="N22" s="201"/>
    </row>
    <row r="23" spans="1:15" x14ac:dyDescent="0.25">
      <c r="A23" s="333"/>
      <c r="B23" s="250" t="s">
        <v>5</v>
      </c>
      <c r="C23" s="311">
        <v>0</v>
      </c>
      <c r="D23" s="311">
        <v>0</v>
      </c>
      <c r="E23" s="311">
        <v>0</v>
      </c>
      <c r="F23" s="254">
        <v>100</v>
      </c>
      <c r="G23" s="201"/>
      <c r="H23" s="201"/>
      <c r="I23" s="201"/>
      <c r="J23" s="201"/>
      <c r="K23" s="201"/>
      <c r="L23" s="201"/>
      <c r="M23" s="201"/>
      <c r="N23" s="201"/>
    </row>
    <row r="24" spans="1:15" x14ac:dyDescent="0.25">
      <c r="A24" s="334"/>
      <c r="B24" s="262" t="s">
        <v>198</v>
      </c>
      <c r="C24" s="257">
        <f>+AVERAGE(C20:C23)</f>
        <v>41.650000000000006</v>
      </c>
      <c r="D24" s="257">
        <f>+AVERAGE(D20:D23)</f>
        <v>0</v>
      </c>
      <c r="E24" s="257">
        <f>+AVERAGE(E20:E23)</f>
        <v>0</v>
      </c>
      <c r="F24" s="258">
        <f>+AVERAGE(F20:F23)</f>
        <v>58.35</v>
      </c>
      <c r="G24" s="201"/>
      <c r="K24" s="201"/>
      <c r="L24" s="201"/>
      <c r="M24" s="201"/>
      <c r="N24" s="201"/>
      <c r="O24" s="201"/>
    </row>
    <row r="25" spans="1:15" x14ac:dyDescent="0.25">
      <c r="B25" s="263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zoomScaleNormal="100" workbookViewId="0">
      <selection activeCell="A9" sqref="A9:A13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3" width="11.42578125" style="15"/>
    <col min="4" max="4" width="11.85546875" style="15" bestFit="1" customWidth="1"/>
    <col min="5" max="16384" width="11.42578125" style="15"/>
  </cols>
  <sheetData>
    <row r="1" spans="1:13" x14ac:dyDescent="0.25">
      <c r="A1" s="15" t="s">
        <v>140</v>
      </c>
    </row>
    <row r="2" spans="1:13" x14ac:dyDescent="0.25">
      <c r="B2" s="15" t="s">
        <v>146</v>
      </c>
      <c r="C2" s="245"/>
      <c r="D2" s="245"/>
      <c r="E2" s="245"/>
      <c r="F2" s="245"/>
      <c r="G2" s="245"/>
    </row>
    <row r="3" spans="1:13" x14ac:dyDescent="0.25">
      <c r="B3" s="15" t="s">
        <v>202</v>
      </c>
      <c r="C3" s="15" t="s">
        <v>201</v>
      </c>
      <c r="D3" s="245"/>
      <c r="E3" s="245"/>
      <c r="F3" s="245"/>
      <c r="G3" s="245"/>
    </row>
    <row r="4" spans="1:13" x14ac:dyDescent="0.25">
      <c r="A4" s="15" t="s">
        <v>0</v>
      </c>
      <c r="D4" s="245"/>
      <c r="E4" s="245"/>
      <c r="F4" s="245"/>
      <c r="G4" s="245"/>
    </row>
    <row r="5" spans="1:13" x14ac:dyDescent="0.25">
      <c r="A5" s="15" t="s">
        <v>1</v>
      </c>
      <c r="B5" s="18" t="s">
        <v>325</v>
      </c>
      <c r="C5" s="18" t="s">
        <v>326</v>
      </c>
    </row>
    <row r="6" spans="1:13" x14ac:dyDescent="0.25">
      <c r="A6" s="15" t="s">
        <v>16</v>
      </c>
    </row>
    <row r="8" spans="1:13" x14ac:dyDescent="0.25">
      <c r="A8" s="195">
        <v>43983</v>
      </c>
      <c r="B8" s="246"/>
      <c r="C8" s="265" t="s">
        <v>200</v>
      </c>
      <c r="D8" s="312" t="s">
        <v>199</v>
      </c>
      <c r="G8" s="195"/>
    </row>
    <row r="9" spans="1:13" x14ac:dyDescent="0.25">
      <c r="A9" s="332" t="s">
        <v>0</v>
      </c>
      <c r="B9" s="266" t="s">
        <v>2</v>
      </c>
      <c r="C9" s="309">
        <v>4.625</v>
      </c>
      <c r="D9" s="308">
        <v>1</v>
      </c>
      <c r="E9" s="308"/>
      <c r="F9" s="313"/>
      <c r="I9" s="201"/>
      <c r="J9" s="201"/>
      <c r="K9" s="201"/>
      <c r="L9" s="201"/>
    </row>
    <row r="10" spans="1:13" x14ac:dyDescent="0.25">
      <c r="A10" s="333"/>
      <c r="B10" s="266" t="s">
        <v>3</v>
      </c>
      <c r="C10" s="309">
        <v>3.79428571428571</v>
      </c>
      <c r="D10" s="308">
        <v>1.20428571428571</v>
      </c>
      <c r="E10" s="308"/>
      <c r="F10" s="313"/>
      <c r="I10" s="201"/>
      <c r="J10" s="201"/>
      <c r="K10" s="201"/>
      <c r="L10" s="201"/>
    </row>
    <row r="11" spans="1:13" x14ac:dyDescent="0.25">
      <c r="A11" s="333"/>
      <c r="B11" s="266" t="s">
        <v>4</v>
      </c>
      <c r="C11" s="309">
        <v>5.2028571428571402</v>
      </c>
      <c r="D11" s="308">
        <v>1.0628571428571401</v>
      </c>
      <c r="E11" s="308"/>
      <c r="F11" s="313"/>
      <c r="I11" s="201"/>
      <c r="J11" s="201"/>
      <c r="K11" s="201"/>
      <c r="L11" s="201"/>
    </row>
    <row r="12" spans="1:13" x14ac:dyDescent="0.25">
      <c r="A12" s="333"/>
      <c r="B12" s="266" t="s">
        <v>5</v>
      </c>
      <c r="C12" s="309">
        <v>4.71428571428571</v>
      </c>
      <c r="D12" s="308">
        <v>1.1428571428571399</v>
      </c>
      <c r="E12" s="308"/>
      <c r="F12" s="313"/>
      <c r="I12" s="201"/>
      <c r="J12" s="201"/>
      <c r="K12" s="201"/>
      <c r="L12" s="201"/>
    </row>
    <row r="13" spans="1:13" ht="15" customHeight="1" x14ac:dyDescent="0.25">
      <c r="A13" s="334"/>
      <c r="B13" s="267" t="s">
        <v>198</v>
      </c>
      <c r="C13" s="259">
        <f>+AVERAGE(C9:C12)</f>
        <v>4.5841071428571407</v>
      </c>
      <c r="D13" s="275">
        <f>+AVERAGE(D9:D12)</f>
        <v>1.1024999999999976</v>
      </c>
      <c r="I13" s="201"/>
      <c r="J13" s="201"/>
      <c r="K13" s="201"/>
      <c r="L13" s="201"/>
      <c r="M13" s="201"/>
    </row>
    <row r="14" spans="1:13" x14ac:dyDescent="0.25">
      <c r="A14" s="332" t="s">
        <v>1</v>
      </c>
      <c r="B14" s="266" t="s">
        <v>2</v>
      </c>
      <c r="C14" s="307">
        <v>8.35</v>
      </c>
      <c r="D14" s="307">
        <v>8.4</v>
      </c>
      <c r="F14" s="313"/>
      <c r="G14" s="313"/>
      <c r="I14" s="201"/>
      <c r="J14" s="201"/>
      <c r="K14" s="201"/>
      <c r="L14" s="201"/>
    </row>
    <row r="15" spans="1:13" x14ac:dyDescent="0.25">
      <c r="A15" s="333"/>
      <c r="B15" s="266" t="s">
        <v>3</v>
      </c>
      <c r="C15" s="309">
        <v>9.3333333333333304</v>
      </c>
      <c r="D15" s="309">
        <v>9.3333333333333304</v>
      </c>
      <c r="E15" s="201"/>
      <c r="F15" s="313"/>
      <c r="G15" s="313"/>
      <c r="I15" s="201"/>
      <c r="J15" s="201"/>
      <c r="K15" s="201"/>
      <c r="L15" s="201"/>
    </row>
    <row r="16" spans="1:13" x14ac:dyDescent="0.25">
      <c r="A16" s="333"/>
      <c r="B16" s="266" t="s">
        <v>4</v>
      </c>
      <c r="C16" s="309">
        <v>0</v>
      </c>
      <c r="D16" s="309">
        <v>0</v>
      </c>
      <c r="E16" s="201"/>
      <c r="F16" s="313"/>
      <c r="G16" s="313"/>
      <c r="I16" s="201"/>
      <c r="J16" s="201"/>
      <c r="K16" s="201"/>
      <c r="L16" s="201"/>
    </row>
    <row r="17" spans="1:13" x14ac:dyDescent="0.25">
      <c r="A17" s="333"/>
      <c r="B17" s="266" t="s">
        <v>5</v>
      </c>
      <c r="C17" s="309">
        <v>0</v>
      </c>
      <c r="D17" s="309">
        <v>0</v>
      </c>
      <c r="E17" s="201"/>
      <c r="F17" s="313"/>
      <c r="G17" s="313"/>
      <c r="I17" s="201"/>
      <c r="J17" s="201"/>
      <c r="K17" s="201"/>
      <c r="L17" s="201"/>
    </row>
    <row r="18" spans="1:13" x14ac:dyDescent="0.25">
      <c r="A18" s="334"/>
      <c r="B18" s="269" t="s">
        <v>198</v>
      </c>
      <c r="C18" s="256">
        <f>+AVERAGE(C14:C17)</f>
        <v>4.4208333333333325</v>
      </c>
      <c r="D18" s="268">
        <f>+AVERAGE(D14:D17)</f>
        <v>4.4333333333333327</v>
      </c>
      <c r="E18" s="201"/>
      <c r="F18" s="201"/>
      <c r="G18" s="261"/>
      <c r="H18" s="261"/>
      <c r="I18" s="261"/>
      <c r="J18" s="201"/>
      <c r="K18" s="201"/>
      <c r="L18" s="201"/>
      <c r="M18" s="201"/>
    </row>
    <row r="19" spans="1:13" x14ac:dyDescent="0.25">
      <c r="A19" s="332" t="s">
        <v>55</v>
      </c>
      <c r="B19" s="266" t="s">
        <v>2</v>
      </c>
      <c r="C19" s="306">
        <v>0</v>
      </c>
      <c r="D19" s="307">
        <v>1.6666666666666701</v>
      </c>
    </row>
    <row r="20" spans="1:13" x14ac:dyDescent="0.25">
      <c r="A20" s="333"/>
      <c r="B20" s="266" t="s">
        <v>3</v>
      </c>
      <c r="C20" s="308">
        <v>0</v>
      </c>
      <c r="D20" s="309">
        <v>1.6666666666666701</v>
      </c>
    </row>
    <row r="21" spans="1:13" x14ac:dyDescent="0.25">
      <c r="A21" s="333"/>
      <c r="B21" s="266" t="s">
        <v>4</v>
      </c>
      <c r="C21" s="308">
        <v>0</v>
      </c>
      <c r="D21" s="309">
        <v>0</v>
      </c>
      <c r="E21" s="201"/>
      <c r="F21" s="201"/>
    </row>
    <row r="22" spans="1:13" x14ac:dyDescent="0.25">
      <c r="A22" s="333"/>
      <c r="B22" s="266" t="s">
        <v>5</v>
      </c>
      <c r="C22" s="308">
        <v>0</v>
      </c>
      <c r="D22" s="309">
        <v>1.6666666666666701</v>
      </c>
      <c r="E22" s="201"/>
      <c r="F22" s="201"/>
    </row>
    <row r="23" spans="1:13" x14ac:dyDescent="0.25">
      <c r="A23" s="334"/>
      <c r="B23" s="269" t="s">
        <v>198</v>
      </c>
      <c r="C23" s="256">
        <f>+AVERAGE(C19:C22)</f>
        <v>0</v>
      </c>
      <c r="D23" s="268">
        <f>+AVERAGE(D19:D22)</f>
        <v>1.2500000000000027</v>
      </c>
      <c r="E23" s="201"/>
      <c r="F23" s="201"/>
    </row>
    <row r="24" spans="1:13" x14ac:dyDescent="0.25">
      <c r="E24" s="201"/>
      <c r="F24" s="201"/>
    </row>
    <row r="27" spans="1:13" x14ac:dyDescent="0.25">
      <c r="E27" s="201"/>
      <c r="F27" s="201"/>
    </row>
    <row r="28" spans="1:13" x14ac:dyDescent="0.25">
      <c r="E28" s="201"/>
      <c r="F28" s="201"/>
    </row>
    <row r="29" spans="1:13" x14ac:dyDescent="0.25">
      <c r="E29" s="201"/>
      <c r="F29" s="201"/>
    </row>
  </sheetData>
  <mergeCells count="3">
    <mergeCell ref="A9:A13"/>
    <mergeCell ref="A14:A18"/>
    <mergeCell ref="A19:A23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topLeftCell="A3" zoomScaleNormal="100" workbookViewId="0">
      <selection activeCell="C27" sqref="C27"/>
    </sheetView>
  </sheetViews>
  <sheetFormatPr baseColWidth="10" defaultRowHeight="15" x14ac:dyDescent="0.25"/>
  <cols>
    <col min="1" max="1" width="13.85546875" style="15" bestFit="1" customWidth="1"/>
    <col min="2" max="2" width="14.28515625" style="15" customWidth="1"/>
    <col min="3" max="4" width="11.42578125" style="15"/>
    <col min="5" max="5" width="15.28515625" style="15" customWidth="1"/>
    <col min="6" max="16384" width="11.42578125" style="15"/>
  </cols>
  <sheetData>
    <row r="1" spans="1:15" x14ac:dyDescent="0.25">
      <c r="A1" s="15" t="s">
        <v>115</v>
      </c>
    </row>
    <row r="2" spans="1:15" x14ac:dyDescent="0.25">
      <c r="B2" s="15" t="s">
        <v>146</v>
      </c>
      <c r="C2" s="245"/>
      <c r="D2" s="245"/>
      <c r="E2" s="245"/>
      <c r="F2" s="245"/>
      <c r="G2" s="245"/>
      <c r="H2" s="245"/>
      <c r="I2" s="245"/>
    </row>
    <row r="3" spans="1:15" x14ac:dyDescent="0.25">
      <c r="A3" s="15" t="s">
        <v>0</v>
      </c>
      <c r="C3" s="245"/>
      <c r="D3" s="245"/>
      <c r="E3" s="245"/>
      <c r="F3" s="245"/>
      <c r="G3" s="245"/>
      <c r="H3" s="245"/>
      <c r="I3" s="245"/>
    </row>
    <row r="4" spans="1:15" x14ac:dyDescent="0.25">
      <c r="A4" s="15" t="s">
        <v>1</v>
      </c>
      <c r="B4" s="18" t="s">
        <v>294</v>
      </c>
      <c r="C4" s="245"/>
      <c r="D4" s="245"/>
      <c r="E4" s="245"/>
      <c r="F4" s="245"/>
      <c r="G4" s="245"/>
      <c r="H4" s="245"/>
      <c r="I4" s="245"/>
    </row>
    <row r="5" spans="1:15" x14ac:dyDescent="0.25">
      <c r="A5" s="15" t="s">
        <v>16</v>
      </c>
      <c r="C5" s="245"/>
      <c r="D5" s="245"/>
      <c r="E5" s="245"/>
      <c r="F5" s="245"/>
      <c r="G5" s="245"/>
      <c r="H5" s="245"/>
      <c r="I5" s="245"/>
    </row>
    <row r="6" spans="1:15" x14ac:dyDescent="0.25">
      <c r="B6" s="245"/>
      <c r="C6" s="245"/>
      <c r="D6" s="245"/>
      <c r="E6" s="245"/>
      <c r="F6" s="245"/>
      <c r="G6" s="245"/>
      <c r="H6" s="245"/>
      <c r="I6" s="245"/>
    </row>
    <row r="7" spans="1:15" x14ac:dyDescent="0.25">
      <c r="A7" s="18" t="s">
        <v>207</v>
      </c>
      <c r="B7" s="18"/>
    </row>
    <row r="8" spans="1:15" x14ac:dyDescent="0.25">
      <c r="B8" s="15">
        <v>100</v>
      </c>
      <c r="D8" s="195"/>
      <c r="E8" s="195"/>
    </row>
    <row r="9" spans="1:15" x14ac:dyDescent="0.25">
      <c r="A9" s="195">
        <v>43983</v>
      </c>
      <c r="B9" s="246"/>
      <c r="C9" s="247" t="s">
        <v>206</v>
      </c>
      <c r="D9" s="248" t="s">
        <v>205</v>
      </c>
      <c r="E9" s="248" t="s">
        <v>204</v>
      </c>
      <c r="F9" s="249" t="s">
        <v>203</v>
      </c>
      <c r="I9" s="195"/>
    </row>
    <row r="10" spans="1:15" x14ac:dyDescent="0.25">
      <c r="A10" s="332" t="s">
        <v>0</v>
      </c>
      <c r="B10" s="250" t="s">
        <v>2</v>
      </c>
      <c r="C10" s="251">
        <v>77.8</v>
      </c>
      <c r="D10" s="251">
        <v>11.1</v>
      </c>
      <c r="E10" s="251">
        <v>0</v>
      </c>
      <c r="F10" s="253">
        <v>11.1</v>
      </c>
      <c r="G10" s="201"/>
      <c r="H10" s="201"/>
      <c r="I10" s="201"/>
      <c r="J10" s="201"/>
      <c r="K10" s="201"/>
      <c r="L10" s="201"/>
      <c r="M10" s="201"/>
      <c r="N10" s="201"/>
    </row>
    <row r="11" spans="1:15" x14ac:dyDescent="0.25">
      <c r="A11" s="333"/>
      <c r="B11" s="250" t="s">
        <v>3</v>
      </c>
      <c r="C11" s="251">
        <v>66.7</v>
      </c>
      <c r="D11" s="251">
        <v>22.2</v>
      </c>
      <c r="E11" s="251">
        <v>0</v>
      </c>
      <c r="F11" s="254">
        <v>11.1</v>
      </c>
      <c r="G11" s="201"/>
      <c r="H11" s="201"/>
      <c r="I11" s="201"/>
      <c r="J11" s="201"/>
      <c r="K11" s="201"/>
      <c r="L11" s="201"/>
      <c r="M11" s="201"/>
      <c r="N11" s="201"/>
    </row>
    <row r="12" spans="1:15" x14ac:dyDescent="0.25">
      <c r="A12" s="333"/>
      <c r="B12" s="250" t="s">
        <v>4</v>
      </c>
      <c r="C12" s="251">
        <v>100</v>
      </c>
      <c r="D12" s="251">
        <v>0</v>
      </c>
      <c r="E12" s="251">
        <v>0</v>
      </c>
      <c r="F12" s="254">
        <v>0</v>
      </c>
      <c r="G12" s="201"/>
      <c r="H12" s="201"/>
      <c r="I12" s="201"/>
      <c r="J12" s="201"/>
      <c r="K12" s="201"/>
      <c r="L12" s="201"/>
      <c r="M12" s="201"/>
      <c r="N12" s="201"/>
    </row>
    <row r="13" spans="1:15" x14ac:dyDescent="0.25">
      <c r="A13" s="333"/>
      <c r="B13" s="250" t="s">
        <v>5</v>
      </c>
      <c r="C13" s="251">
        <v>100</v>
      </c>
      <c r="D13" s="251">
        <v>0</v>
      </c>
      <c r="E13" s="251">
        <v>0</v>
      </c>
      <c r="F13" s="254">
        <v>0</v>
      </c>
      <c r="G13" s="201"/>
      <c r="H13" s="201"/>
      <c r="I13" s="201"/>
      <c r="J13" s="201"/>
      <c r="K13" s="201"/>
      <c r="L13" s="201"/>
      <c r="M13" s="201"/>
      <c r="N13" s="201"/>
    </row>
    <row r="14" spans="1:15" ht="15" customHeight="1" x14ac:dyDescent="0.25">
      <c r="A14" s="334"/>
      <c r="B14" s="255" t="s">
        <v>198</v>
      </c>
      <c r="C14" s="256">
        <f>+AVERAGE(C10:C13)</f>
        <v>86.125</v>
      </c>
      <c r="D14" s="257">
        <f>+AVERAGE(D10:D13)</f>
        <v>8.3249999999999993</v>
      </c>
      <c r="E14" s="257">
        <f>+AVERAGE(E10:E13)</f>
        <v>0</v>
      </c>
      <c r="F14" s="258">
        <f>+AVERAGE(F10:F13)</f>
        <v>5.55</v>
      </c>
      <c r="G14" s="201"/>
      <c r="K14" s="201"/>
      <c r="L14" s="201"/>
      <c r="M14" s="201"/>
      <c r="N14" s="201"/>
      <c r="O14" s="201"/>
    </row>
    <row r="15" spans="1:15" x14ac:dyDescent="0.25">
      <c r="A15" s="332" t="s">
        <v>1</v>
      </c>
      <c r="B15" s="250" t="s">
        <v>2</v>
      </c>
      <c r="C15" s="251">
        <v>100</v>
      </c>
      <c r="D15" s="251">
        <v>0</v>
      </c>
      <c r="E15" s="251">
        <v>0</v>
      </c>
      <c r="F15" s="253">
        <v>0</v>
      </c>
      <c r="G15" s="201"/>
      <c r="H15" s="201"/>
      <c r="I15" s="201"/>
      <c r="J15" s="201"/>
      <c r="K15" s="201"/>
      <c r="L15" s="201"/>
      <c r="M15" s="201"/>
      <c r="N15" s="201"/>
    </row>
    <row r="16" spans="1:15" x14ac:dyDescent="0.25">
      <c r="A16" s="333"/>
      <c r="B16" s="250" t="s">
        <v>3</v>
      </c>
      <c r="C16" s="251">
        <v>80</v>
      </c>
      <c r="D16" s="251">
        <v>20</v>
      </c>
      <c r="E16" s="251">
        <v>0</v>
      </c>
      <c r="F16" s="254">
        <v>0</v>
      </c>
      <c r="G16" s="201"/>
      <c r="H16" s="201"/>
      <c r="I16" s="201"/>
      <c r="J16" s="201"/>
      <c r="K16" s="201"/>
      <c r="L16" s="201"/>
      <c r="M16" s="201"/>
      <c r="N16" s="201"/>
    </row>
    <row r="17" spans="1:15" x14ac:dyDescent="0.25">
      <c r="A17" s="333"/>
      <c r="B17" s="250" t="s">
        <v>4</v>
      </c>
      <c r="C17" s="251">
        <v>100</v>
      </c>
      <c r="D17" s="251">
        <v>0</v>
      </c>
      <c r="E17" s="251">
        <v>0</v>
      </c>
      <c r="F17" s="254">
        <v>0</v>
      </c>
      <c r="G17" s="201"/>
      <c r="H17" s="201"/>
      <c r="I17" s="201"/>
      <c r="J17" s="201"/>
      <c r="K17" s="201"/>
      <c r="L17" s="201"/>
      <c r="M17" s="201"/>
      <c r="N17" s="201"/>
    </row>
    <row r="18" spans="1:15" x14ac:dyDescent="0.25">
      <c r="A18" s="333"/>
      <c r="B18" s="250" t="s">
        <v>5</v>
      </c>
      <c r="C18" s="251">
        <v>0</v>
      </c>
      <c r="D18" s="251">
        <v>0</v>
      </c>
      <c r="E18" s="251">
        <v>0</v>
      </c>
      <c r="F18" s="254">
        <v>0</v>
      </c>
      <c r="G18" s="201"/>
      <c r="H18" s="201"/>
      <c r="I18" s="201"/>
      <c r="J18" s="201"/>
      <c r="K18" s="201"/>
      <c r="L18" s="201"/>
      <c r="M18" s="201"/>
      <c r="N18" s="201"/>
    </row>
    <row r="19" spans="1:15" x14ac:dyDescent="0.25">
      <c r="A19" s="334"/>
      <c r="B19" s="260" t="s">
        <v>198</v>
      </c>
      <c r="C19" s="256">
        <f>+AVERAGE(C15:C18)</f>
        <v>70</v>
      </c>
      <c r="D19" s="257">
        <f>+AVERAGE(D15:D18)</f>
        <v>5</v>
      </c>
      <c r="E19" s="257">
        <f>+AVERAGE(E15:E18)</f>
        <v>0</v>
      </c>
      <c r="F19" s="258">
        <f>+AVERAGE(F15:F18)</f>
        <v>0</v>
      </c>
      <c r="G19" s="201"/>
      <c r="H19" s="201"/>
      <c r="I19" s="201"/>
      <c r="J19" s="201"/>
      <c r="K19" s="261"/>
      <c r="L19" s="201"/>
      <c r="M19" s="201"/>
      <c r="N19" s="201"/>
      <c r="O19" s="201"/>
    </row>
    <row r="20" spans="1:15" x14ac:dyDescent="0.25">
      <c r="A20" s="332" t="s">
        <v>16</v>
      </c>
      <c r="B20" s="250" t="s">
        <v>2</v>
      </c>
      <c r="C20" s="251">
        <v>66.7</v>
      </c>
      <c r="D20" s="251">
        <v>0</v>
      </c>
      <c r="E20" s="251">
        <v>0</v>
      </c>
      <c r="F20" s="254">
        <v>33.300000000000004</v>
      </c>
      <c r="G20" s="201"/>
      <c r="H20" s="201"/>
      <c r="I20" s="201"/>
      <c r="J20" s="201"/>
      <c r="K20" s="201"/>
      <c r="L20" s="201"/>
      <c r="M20" s="201"/>
      <c r="N20" s="201"/>
    </row>
    <row r="21" spans="1:15" x14ac:dyDescent="0.25">
      <c r="A21" s="333"/>
      <c r="B21" s="250" t="s">
        <v>3</v>
      </c>
      <c r="C21" s="251">
        <v>50</v>
      </c>
      <c r="D21" s="251">
        <v>0</v>
      </c>
      <c r="E21" s="251">
        <v>0</v>
      </c>
      <c r="F21" s="254">
        <v>50</v>
      </c>
      <c r="G21" s="201"/>
      <c r="H21" s="201"/>
      <c r="I21" s="201"/>
      <c r="J21" s="201"/>
      <c r="K21" s="201"/>
      <c r="L21" s="201"/>
      <c r="M21" s="201"/>
      <c r="N21" s="201"/>
    </row>
    <row r="22" spans="1:15" x14ac:dyDescent="0.25">
      <c r="A22" s="333"/>
      <c r="B22" s="250" t="s">
        <v>4</v>
      </c>
      <c r="C22" s="251">
        <v>0</v>
      </c>
      <c r="D22" s="251">
        <v>0</v>
      </c>
      <c r="E22" s="251">
        <v>0</v>
      </c>
      <c r="F22" s="254">
        <v>0</v>
      </c>
      <c r="G22" s="201"/>
      <c r="H22" s="201"/>
      <c r="I22" s="201"/>
      <c r="J22" s="201"/>
      <c r="K22" s="201"/>
      <c r="L22" s="201"/>
      <c r="M22" s="201"/>
      <c r="N22" s="201"/>
    </row>
    <row r="23" spans="1:15" x14ac:dyDescent="0.25">
      <c r="A23" s="333"/>
      <c r="B23" s="250" t="s">
        <v>5</v>
      </c>
      <c r="C23" s="251">
        <v>50</v>
      </c>
      <c r="D23" s="251">
        <v>0</v>
      </c>
      <c r="E23" s="251">
        <v>0</v>
      </c>
      <c r="F23" s="254">
        <v>50</v>
      </c>
      <c r="G23" s="201"/>
      <c r="H23" s="201"/>
      <c r="I23" s="201"/>
      <c r="J23" s="201"/>
      <c r="K23" s="201"/>
      <c r="L23" s="201"/>
      <c r="M23" s="201"/>
      <c r="N23" s="201"/>
    </row>
    <row r="24" spans="1:15" x14ac:dyDescent="0.25">
      <c r="A24" s="334"/>
      <c r="B24" s="262" t="s">
        <v>198</v>
      </c>
      <c r="C24" s="257">
        <f>+AVERAGE(C20:C23)</f>
        <v>41.674999999999997</v>
      </c>
      <c r="D24" s="257">
        <f>+AVERAGE(D20:D23)</f>
        <v>0</v>
      </c>
      <c r="E24" s="257">
        <f>+AVERAGE(E20:E23)</f>
        <v>0</v>
      </c>
      <c r="F24" s="258">
        <f>+AVERAGE(F20:F23)</f>
        <v>33.325000000000003</v>
      </c>
      <c r="G24" s="201"/>
      <c r="K24" s="201"/>
      <c r="L24" s="201"/>
      <c r="M24" s="201"/>
      <c r="N24" s="201"/>
      <c r="O24" s="201"/>
    </row>
    <row r="25" spans="1:15" x14ac:dyDescent="0.25">
      <c r="B25" s="263"/>
    </row>
  </sheetData>
  <mergeCells count="3">
    <mergeCell ref="A10:A14"/>
    <mergeCell ref="A15:A19"/>
    <mergeCell ref="A20:A24"/>
  </mergeCells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X68"/>
  <sheetViews>
    <sheetView showGridLines="0" zoomScale="70" zoomScaleNormal="70" workbookViewId="0">
      <pane xSplit="2" ySplit="5" topLeftCell="AR39" activePane="bottomRight" state="frozen"/>
      <selection activeCell="A56" sqref="A56"/>
      <selection pane="topRight" activeCell="A56" sqref="A56"/>
      <selection pane="bottomLeft" activeCell="A56" sqref="A56"/>
      <selection pane="bottomRight" activeCell="AV3" sqref="AV3"/>
    </sheetView>
  </sheetViews>
  <sheetFormatPr baseColWidth="10" defaultRowHeight="15" x14ac:dyDescent="0.25"/>
  <cols>
    <col min="1" max="1" width="3.5703125" style="286" customWidth="1"/>
    <col min="2" max="2" width="48" style="286" customWidth="1"/>
    <col min="3" max="78" width="9.85546875" style="286" customWidth="1"/>
    <col min="79" max="16384" width="11.42578125" style="286"/>
  </cols>
  <sheetData>
    <row r="2" spans="1:50" ht="15.75" customHeight="1" x14ac:dyDescent="0.25">
      <c r="B2" s="294" t="s">
        <v>260</v>
      </c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  <c r="N2" s="293"/>
      <c r="O2" s="293"/>
      <c r="P2" s="293"/>
      <c r="Q2" s="293"/>
      <c r="R2" s="293"/>
    </row>
    <row r="5" spans="1:50" ht="80.25" customHeight="1" x14ac:dyDescent="0.25">
      <c r="A5" s="288"/>
      <c r="B5" s="292" t="s">
        <v>259</v>
      </c>
      <c r="C5" s="291">
        <v>39873</v>
      </c>
      <c r="D5" s="291">
        <v>39965</v>
      </c>
      <c r="E5" s="291">
        <v>40057</v>
      </c>
      <c r="F5" s="291">
        <v>40148</v>
      </c>
      <c r="G5" s="291">
        <v>40238</v>
      </c>
      <c r="H5" s="291">
        <v>40330</v>
      </c>
      <c r="I5" s="291">
        <v>40422</v>
      </c>
      <c r="J5" s="291">
        <v>40513</v>
      </c>
      <c r="K5" s="291">
        <v>40603</v>
      </c>
      <c r="L5" s="291">
        <v>40695</v>
      </c>
      <c r="M5" s="291">
        <v>40787</v>
      </c>
      <c r="N5" s="291">
        <v>40878</v>
      </c>
      <c r="O5" s="291">
        <v>40969</v>
      </c>
      <c r="P5" s="291">
        <v>41061</v>
      </c>
      <c r="Q5" s="291">
        <v>41153</v>
      </c>
      <c r="R5" s="291">
        <v>41244</v>
      </c>
      <c r="S5" s="291">
        <v>41334</v>
      </c>
      <c r="T5" s="291">
        <v>41426</v>
      </c>
      <c r="U5" s="291">
        <v>41518</v>
      </c>
      <c r="V5" s="291">
        <v>41609</v>
      </c>
      <c r="W5" s="291">
        <v>41699</v>
      </c>
      <c r="X5" s="291">
        <v>41791</v>
      </c>
      <c r="Y5" s="291">
        <v>41883</v>
      </c>
      <c r="Z5" s="291">
        <v>41974</v>
      </c>
      <c r="AA5" s="291">
        <v>42064</v>
      </c>
      <c r="AB5" s="291">
        <v>42156</v>
      </c>
      <c r="AC5" s="291">
        <v>42248</v>
      </c>
      <c r="AD5" s="291">
        <v>42339</v>
      </c>
      <c r="AE5" s="291">
        <v>42430</v>
      </c>
      <c r="AF5" s="291">
        <v>42522</v>
      </c>
      <c r="AG5" s="291">
        <v>42614</v>
      </c>
      <c r="AH5" s="291">
        <v>42705</v>
      </c>
      <c r="AI5" s="291">
        <v>42795</v>
      </c>
      <c r="AJ5" s="291">
        <v>42887</v>
      </c>
      <c r="AK5" s="291">
        <v>42979</v>
      </c>
      <c r="AL5" s="291">
        <v>43070</v>
      </c>
      <c r="AM5" s="291">
        <v>43160</v>
      </c>
      <c r="AN5" s="291">
        <v>43252</v>
      </c>
      <c r="AO5" s="291">
        <v>43344</v>
      </c>
      <c r="AP5" s="291">
        <v>43435</v>
      </c>
      <c r="AQ5" s="291">
        <v>43525</v>
      </c>
      <c r="AR5" s="291">
        <v>43617</v>
      </c>
      <c r="AS5" s="291">
        <v>43709</v>
      </c>
      <c r="AT5" s="291">
        <v>43800</v>
      </c>
      <c r="AU5" s="291">
        <v>43891</v>
      </c>
      <c r="AV5" s="291">
        <v>43983</v>
      </c>
    </row>
    <row r="6" spans="1:50" x14ac:dyDescent="0.25">
      <c r="A6" s="335" t="s">
        <v>0</v>
      </c>
      <c r="B6" s="288" t="s">
        <v>237</v>
      </c>
      <c r="C6" s="288">
        <v>1</v>
      </c>
      <c r="D6" s="288">
        <v>1</v>
      </c>
      <c r="E6" s="288">
        <v>1</v>
      </c>
      <c r="F6" s="288">
        <v>1</v>
      </c>
      <c r="G6" s="288">
        <v>1</v>
      </c>
      <c r="H6" s="288">
        <v>1</v>
      </c>
      <c r="I6" s="288">
        <v>1</v>
      </c>
      <c r="J6" s="288">
        <v>1</v>
      </c>
      <c r="K6" s="288">
        <v>1</v>
      </c>
      <c r="L6" s="288">
        <v>1</v>
      </c>
      <c r="M6" s="288">
        <v>1</v>
      </c>
      <c r="N6" s="288">
        <v>1</v>
      </c>
      <c r="O6" s="288">
        <v>1</v>
      </c>
      <c r="P6" s="288">
        <v>0</v>
      </c>
      <c r="Q6" s="288">
        <v>0</v>
      </c>
      <c r="R6" s="288">
        <v>0</v>
      </c>
      <c r="S6" s="288" t="s">
        <v>296</v>
      </c>
      <c r="T6" s="288" t="s">
        <v>296</v>
      </c>
      <c r="U6" s="288" t="s">
        <v>296</v>
      </c>
      <c r="V6" s="288" t="s">
        <v>296</v>
      </c>
      <c r="W6" s="288" t="s">
        <v>296</v>
      </c>
      <c r="X6" s="288" t="s">
        <v>296</v>
      </c>
      <c r="Y6" s="288" t="s">
        <v>296</v>
      </c>
      <c r="Z6" s="288" t="s">
        <v>296</v>
      </c>
      <c r="AA6" s="288" t="s">
        <v>296</v>
      </c>
      <c r="AB6" s="288" t="s">
        <v>296</v>
      </c>
      <c r="AC6" s="288" t="s">
        <v>296</v>
      </c>
      <c r="AD6" s="288" t="s">
        <v>296</v>
      </c>
      <c r="AE6" s="288" t="s">
        <v>296</v>
      </c>
      <c r="AF6" s="288" t="s">
        <v>296</v>
      </c>
      <c r="AG6" s="288" t="s">
        <v>296</v>
      </c>
      <c r="AH6" s="288" t="s">
        <v>296</v>
      </c>
      <c r="AI6" s="288" t="s">
        <v>296</v>
      </c>
      <c r="AJ6" s="288" t="s">
        <v>296</v>
      </c>
      <c r="AK6" s="288" t="s">
        <v>296</v>
      </c>
      <c r="AL6" s="288" t="s">
        <v>296</v>
      </c>
      <c r="AM6" s="288" t="s">
        <v>296</v>
      </c>
      <c r="AN6" s="288" t="s">
        <v>296</v>
      </c>
      <c r="AO6" s="288" t="s">
        <v>296</v>
      </c>
      <c r="AP6" s="288" t="s">
        <v>296</v>
      </c>
      <c r="AQ6" s="288" t="s">
        <v>296</v>
      </c>
      <c r="AR6" s="288" t="s">
        <v>296</v>
      </c>
      <c r="AS6" s="288" t="s">
        <v>296</v>
      </c>
      <c r="AT6" s="288" t="s">
        <v>296</v>
      </c>
      <c r="AU6" s="288" t="s">
        <v>296</v>
      </c>
      <c r="AV6" s="288" t="s">
        <v>296</v>
      </c>
      <c r="AX6" s="290"/>
    </row>
    <row r="7" spans="1:50" x14ac:dyDescent="0.25">
      <c r="A7" s="335"/>
      <c r="B7" s="288" t="s">
        <v>255</v>
      </c>
      <c r="C7" s="288">
        <v>1</v>
      </c>
      <c r="D7" s="288">
        <v>1</v>
      </c>
      <c r="E7" s="288">
        <v>1</v>
      </c>
      <c r="F7" s="288">
        <v>1</v>
      </c>
      <c r="G7" s="288">
        <v>1</v>
      </c>
      <c r="H7" s="288">
        <v>1</v>
      </c>
      <c r="I7" s="288">
        <v>1</v>
      </c>
      <c r="J7" s="288">
        <v>1</v>
      </c>
      <c r="K7" s="288">
        <v>1</v>
      </c>
      <c r="L7" s="288">
        <v>1</v>
      </c>
      <c r="M7" s="288">
        <v>1</v>
      </c>
      <c r="N7" s="288">
        <v>1</v>
      </c>
      <c r="O7" s="288">
        <v>1</v>
      </c>
      <c r="P7" s="288">
        <v>1</v>
      </c>
      <c r="Q7" s="288">
        <v>1</v>
      </c>
      <c r="R7" s="288">
        <v>1</v>
      </c>
      <c r="S7" s="288">
        <v>1</v>
      </c>
      <c r="T7" s="288">
        <v>1</v>
      </c>
      <c r="U7" s="288">
        <v>1</v>
      </c>
      <c r="V7" s="288">
        <v>1</v>
      </c>
      <c r="W7" s="288">
        <v>0</v>
      </c>
      <c r="X7" s="288">
        <v>0</v>
      </c>
      <c r="Y7" s="288">
        <v>1</v>
      </c>
      <c r="Z7" s="288">
        <v>0</v>
      </c>
      <c r="AA7" s="288">
        <v>0</v>
      </c>
      <c r="AB7" s="288">
        <v>0</v>
      </c>
      <c r="AC7" s="288">
        <v>1</v>
      </c>
      <c r="AD7" s="288">
        <v>1</v>
      </c>
      <c r="AE7" s="288">
        <v>0</v>
      </c>
      <c r="AF7" s="288">
        <v>0</v>
      </c>
      <c r="AG7" s="288">
        <v>1</v>
      </c>
      <c r="AH7" s="288">
        <v>0</v>
      </c>
      <c r="AI7" s="288">
        <v>0</v>
      </c>
      <c r="AJ7" s="288">
        <v>1</v>
      </c>
      <c r="AK7" s="288">
        <v>1</v>
      </c>
      <c r="AL7" s="288">
        <v>0</v>
      </c>
      <c r="AM7" s="288">
        <v>1</v>
      </c>
      <c r="AN7" s="288">
        <v>1</v>
      </c>
      <c r="AO7" s="288">
        <v>1</v>
      </c>
      <c r="AP7" s="288">
        <v>0</v>
      </c>
      <c r="AQ7" s="288">
        <v>1</v>
      </c>
      <c r="AR7" s="288">
        <v>1</v>
      </c>
      <c r="AS7" s="288">
        <v>1</v>
      </c>
      <c r="AT7" s="288">
        <v>1</v>
      </c>
      <c r="AU7" s="288">
        <v>1</v>
      </c>
      <c r="AV7" s="288">
        <v>1</v>
      </c>
    </row>
    <row r="8" spans="1:50" x14ac:dyDescent="0.25">
      <c r="A8" s="335"/>
      <c r="B8" s="288" t="s">
        <v>254</v>
      </c>
      <c r="C8" s="288">
        <v>1</v>
      </c>
      <c r="D8" s="288">
        <v>1</v>
      </c>
      <c r="E8" s="288">
        <v>1</v>
      </c>
      <c r="F8" s="288">
        <v>1</v>
      </c>
      <c r="G8" s="288">
        <v>1</v>
      </c>
      <c r="H8" s="288">
        <v>1</v>
      </c>
      <c r="I8" s="288">
        <v>1</v>
      </c>
      <c r="J8" s="288">
        <v>1</v>
      </c>
      <c r="K8" s="288">
        <v>1</v>
      </c>
      <c r="L8" s="288">
        <v>1</v>
      </c>
      <c r="M8" s="288">
        <v>1</v>
      </c>
      <c r="N8" s="288">
        <v>1</v>
      </c>
      <c r="O8" s="288">
        <v>1</v>
      </c>
      <c r="P8" s="288">
        <v>1</v>
      </c>
      <c r="Q8" s="288">
        <v>1</v>
      </c>
      <c r="R8" s="288">
        <v>1</v>
      </c>
      <c r="S8" s="288">
        <v>1</v>
      </c>
      <c r="T8" s="288">
        <v>1</v>
      </c>
      <c r="U8" s="288">
        <v>1</v>
      </c>
      <c r="V8" s="288">
        <v>0</v>
      </c>
      <c r="W8" s="288">
        <v>1</v>
      </c>
      <c r="X8" s="288">
        <v>1</v>
      </c>
      <c r="Y8" s="288">
        <v>1</v>
      </c>
      <c r="Z8" s="288">
        <v>0</v>
      </c>
      <c r="AA8" s="288">
        <v>0</v>
      </c>
      <c r="AB8" s="288">
        <v>0</v>
      </c>
      <c r="AC8" s="288">
        <v>0</v>
      </c>
      <c r="AD8" s="288">
        <v>1</v>
      </c>
      <c r="AE8" s="288">
        <v>1</v>
      </c>
      <c r="AF8" s="288">
        <v>0</v>
      </c>
      <c r="AG8" s="288">
        <v>1</v>
      </c>
      <c r="AH8" s="288">
        <v>0</v>
      </c>
      <c r="AI8" s="288">
        <v>0</v>
      </c>
      <c r="AJ8" s="288">
        <v>1</v>
      </c>
      <c r="AK8" s="288">
        <v>1</v>
      </c>
      <c r="AL8" s="288">
        <v>1</v>
      </c>
      <c r="AM8" s="288">
        <v>1</v>
      </c>
      <c r="AN8" s="288">
        <v>1</v>
      </c>
      <c r="AO8" s="288">
        <v>1</v>
      </c>
      <c r="AP8" s="288">
        <v>1</v>
      </c>
      <c r="AQ8" s="288">
        <v>1</v>
      </c>
      <c r="AR8" s="288">
        <v>1</v>
      </c>
      <c r="AS8" s="288">
        <v>0</v>
      </c>
      <c r="AT8" s="288">
        <v>0</v>
      </c>
      <c r="AU8" s="288">
        <v>1</v>
      </c>
      <c r="AV8" s="288">
        <v>1</v>
      </c>
    </row>
    <row r="9" spans="1:50" x14ac:dyDescent="0.25">
      <c r="A9" s="335"/>
      <c r="B9" s="288" t="s">
        <v>256</v>
      </c>
      <c r="C9" s="288">
        <v>1</v>
      </c>
      <c r="D9" s="288">
        <v>1</v>
      </c>
      <c r="E9" s="288">
        <v>1</v>
      </c>
      <c r="F9" s="288">
        <v>0</v>
      </c>
      <c r="G9" s="288">
        <v>1</v>
      </c>
      <c r="H9" s="288">
        <v>1</v>
      </c>
      <c r="I9" s="288">
        <v>1</v>
      </c>
      <c r="J9" s="288">
        <v>1</v>
      </c>
      <c r="K9" s="288">
        <v>1</v>
      </c>
      <c r="L9" s="288">
        <v>0</v>
      </c>
      <c r="M9" s="288">
        <v>1</v>
      </c>
      <c r="N9" s="288">
        <v>1</v>
      </c>
      <c r="O9" s="288">
        <v>1</v>
      </c>
      <c r="P9" s="288">
        <v>1</v>
      </c>
      <c r="Q9" s="288">
        <v>1</v>
      </c>
      <c r="R9" s="288">
        <v>1</v>
      </c>
      <c r="S9" s="288">
        <v>1</v>
      </c>
      <c r="T9" s="288">
        <v>0</v>
      </c>
      <c r="U9" s="288">
        <v>0</v>
      </c>
      <c r="V9" s="288">
        <v>0</v>
      </c>
      <c r="W9" s="288">
        <v>0</v>
      </c>
      <c r="X9" s="288">
        <v>0</v>
      </c>
      <c r="Y9" s="288">
        <v>0</v>
      </c>
      <c r="Z9" s="288">
        <v>0</v>
      </c>
      <c r="AA9" s="288">
        <v>0</v>
      </c>
      <c r="AB9" s="288">
        <v>0</v>
      </c>
      <c r="AC9" s="288">
        <v>0</v>
      </c>
      <c r="AD9" s="288">
        <v>0</v>
      </c>
      <c r="AE9" s="288">
        <v>0</v>
      </c>
      <c r="AF9" s="288">
        <v>0</v>
      </c>
      <c r="AG9" s="288">
        <v>0</v>
      </c>
      <c r="AH9" s="288">
        <v>0</v>
      </c>
      <c r="AI9" s="288">
        <v>0</v>
      </c>
      <c r="AJ9" s="288">
        <v>0</v>
      </c>
      <c r="AK9" s="288">
        <v>0</v>
      </c>
      <c r="AL9" s="288">
        <v>0</v>
      </c>
      <c r="AM9" s="288">
        <v>0</v>
      </c>
      <c r="AN9" s="288">
        <v>0</v>
      </c>
      <c r="AO9" s="288">
        <v>0</v>
      </c>
      <c r="AP9" s="288">
        <v>0</v>
      </c>
      <c r="AQ9" s="288">
        <v>0</v>
      </c>
      <c r="AR9" s="288">
        <v>0</v>
      </c>
      <c r="AS9" s="288">
        <v>0</v>
      </c>
      <c r="AT9" s="288">
        <v>0</v>
      </c>
      <c r="AU9" s="288">
        <v>0</v>
      </c>
      <c r="AV9" s="288">
        <v>0</v>
      </c>
    </row>
    <row r="10" spans="1:50" x14ac:dyDescent="0.25">
      <c r="A10" s="335"/>
      <c r="B10" s="288" t="s">
        <v>253</v>
      </c>
      <c r="C10" s="288">
        <v>1</v>
      </c>
      <c r="D10" s="288">
        <v>1</v>
      </c>
      <c r="E10" s="288">
        <v>1</v>
      </c>
      <c r="F10" s="288">
        <v>1</v>
      </c>
      <c r="G10" s="288">
        <v>1</v>
      </c>
      <c r="H10" s="288">
        <v>1</v>
      </c>
      <c r="I10" s="288">
        <v>1</v>
      </c>
      <c r="J10" s="288">
        <v>1</v>
      </c>
      <c r="K10" s="288">
        <v>1</v>
      </c>
      <c r="L10" s="288">
        <v>1</v>
      </c>
      <c r="M10" s="288">
        <v>1</v>
      </c>
      <c r="N10" s="288">
        <v>1</v>
      </c>
      <c r="O10" s="288">
        <v>1</v>
      </c>
      <c r="P10" s="288">
        <v>1</v>
      </c>
      <c r="Q10" s="288">
        <v>1</v>
      </c>
      <c r="R10" s="288">
        <v>1</v>
      </c>
      <c r="S10" s="288">
        <v>1</v>
      </c>
      <c r="T10" s="288">
        <v>1</v>
      </c>
      <c r="U10" s="288">
        <v>1</v>
      </c>
      <c r="V10" s="288">
        <v>1</v>
      </c>
      <c r="W10" s="288">
        <v>1</v>
      </c>
      <c r="X10" s="288">
        <v>1</v>
      </c>
      <c r="Y10" s="288">
        <v>1</v>
      </c>
      <c r="Z10" s="288">
        <v>1</v>
      </c>
      <c r="AA10" s="288">
        <v>1</v>
      </c>
      <c r="AB10" s="288">
        <v>1</v>
      </c>
      <c r="AC10" s="288">
        <v>1</v>
      </c>
      <c r="AD10" s="288">
        <v>1</v>
      </c>
      <c r="AE10" s="288">
        <v>1</v>
      </c>
      <c r="AF10" s="288">
        <v>1</v>
      </c>
      <c r="AG10" s="288">
        <v>1</v>
      </c>
      <c r="AH10" s="288">
        <v>1</v>
      </c>
      <c r="AI10" s="288">
        <v>1</v>
      </c>
      <c r="AJ10" s="288">
        <v>1</v>
      </c>
      <c r="AK10" s="288">
        <v>1</v>
      </c>
      <c r="AL10" s="288">
        <v>0</v>
      </c>
      <c r="AM10" s="288">
        <v>0</v>
      </c>
      <c r="AN10" s="288">
        <v>0</v>
      </c>
      <c r="AO10" s="288">
        <v>1</v>
      </c>
      <c r="AP10" s="288">
        <v>0</v>
      </c>
      <c r="AQ10" s="288">
        <v>0</v>
      </c>
      <c r="AR10" s="288">
        <v>1</v>
      </c>
      <c r="AS10" s="288">
        <v>1</v>
      </c>
      <c r="AT10" s="288">
        <v>1</v>
      </c>
      <c r="AU10" s="288">
        <v>1</v>
      </c>
      <c r="AV10" s="288">
        <v>0</v>
      </c>
    </row>
    <row r="11" spans="1:50" x14ac:dyDescent="0.25">
      <c r="A11" s="335"/>
      <c r="B11" s="288" t="s">
        <v>252</v>
      </c>
      <c r="C11" s="288">
        <v>1</v>
      </c>
      <c r="D11" s="288">
        <v>1</v>
      </c>
      <c r="E11" s="288">
        <v>1</v>
      </c>
      <c r="F11" s="288">
        <v>1</v>
      </c>
      <c r="G11" s="288">
        <v>0</v>
      </c>
      <c r="H11" s="288">
        <v>1</v>
      </c>
      <c r="I11" s="288">
        <v>1</v>
      </c>
      <c r="J11" s="288">
        <v>1</v>
      </c>
      <c r="K11" s="288">
        <v>1</v>
      </c>
      <c r="L11" s="288">
        <v>0</v>
      </c>
      <c r="M11" s="288">
        <v>1</v>
      </c>
      <c r="N11" s="288">
        <v>0</v>
      </c>
      <c r="O11" s="288">
        <v>0</v>
      </c>
      <c r="P11" s="288">
        <v>0</v>
      </c>
      <c r="Q11" s="288">
        <v>0</v>
      </c>
      <c r="R11" s="288">
        <v>1</v>
      </c>
      <c r="S11" s="288">
        <v>1</v>
      </c>
      <c r="T11" s="288">
        <v>0</v>
      </c>
      <c r="U11" s="288">
        <v>0</v>
      </c>
      <c r="V11" s="288">
        <v>0</v>
      </c>
      <c r="W11" s="288">
        <v>0</v>
      </c>
      <c r="X11" s="288">
        <v>1</v>
      </c>
      <c r="Y11" s="288">
        <v>0</v>
      </c>
      <c r="Z11" s="288">
        <v>0</v>
      </c>
      <c r="AA11" s="288">
        <v>0</v>
      </c>
      <c r="AB11" s="288">
        <v>1</v>
      </c>
      <c r="AC11" s="288">
        <v>0</v>
      </c>
      <c r="AD11" s="288">
        <v>0</v>
      </c>
      <c r="AE11" s="288">
        <v>0</v>
      </c>
      <c r="AF11" s="288">
        <v>0</v>
      </c>
      <c r="AG11" s="288">
        <v>0</v>
      </c>
      <c r="AH11" s="288">
        <v>0</v>
      </c>
      <c r="AI11" s="288">
        <v>0</v>
      </c>
      <c r="AJ11" s="288">
        <v>0</v>
      </c>
      <c r="AK11" s="288">
        <v>0</v>
      </c>
      <c r="AL11" s="288">
        <v>0</v>
      </c>
      <c r="AM11" s="288">
        <v>0</v>
      </c>
      <c r="AN11" s="288">
        <v>0</v>
      </c>
      <c r="AO11" s="288">
        <v>0</v>
      </c>
      <c r="AP11" s="288">
        <v>0</v>
      </c>
      <c r="AQ11" s="288">
        <v>0</v>
      </c>
      <c r="AR11" s="288">
        <v>0</v>
      </c>
      <c r="AS11" s="288">
        <v>0</v>
      </c>
      <c r="AT11" s="288">
        <v>0</v>
      </c>
      <c r="AU11" s="288">
        <v>1</v>
      </c>
      <c r="AV11" s="288">
        <v>0</v>
      </c>
    </row>
    <row r="12" spans="1:50" x14ac:dyDescent="0.25">
      <c r="A12" s="335"/>
      <c r="B12" s="288" t="s">
        <v>251</v>
      </c>
      <c r="C12" s="288">
        <v>0</v>
      </c>
      <c r="D12" s="288">
        <v>1</v>
      </c>
      <c r="E12" s="288">
        <v>1</v>
      </c>
      <c r="F12" s="288">
        <v>1</v>
      </c>
      <c r="G12" s="288">
        <v>1</v>
      </c>
      <c r="H12" s="288">
        <v>1</v>
      </c>
      <c r="I12" s="288">
        <v>1</v>
      </c>
      <c r="J12" s="288">
        <v>1</v>
      </c>
      <c r="K12" s="288">
        <v>1</v>
      </c>
      <c r="L12" s="288">
        <v>1</v>
      </c>
      <c r="M12" s="288">
        <v>1</v>
      </c>
      <c r="N12" s="288">
        <v>1</v>
      </c>
      <c r="O12" s="288">
        <v>1</v>
      </c>
      <c r="P12" s="288">
        <v>1</v>
      </c>
      <c r="Q12" s="288">
        <v>1</v>
      </c>
      <c r="R12" s="288">
        <v>1</v>
      </c>
      <c r="S12" s="288">
        <v>1</v>
      </c>
      <c r="T12" s="288">
        <v>1</v>
      </c>
      <c r="U12" s="288">
        <v>1</v>
      </c>
      <c r="V12" s="288">
        <v>1</v>
      </c>
      <c r="W12" s="288">
        <v>1</v>
      </c>
      <c r="X12" s="288">
        <v>1</v>
      </c>
      <c r="Y12" s="288">
        <v>1</v>
      </c>
      <c r="Z12" s="288">
        <v>1</v>
      </c>
      <c r="AA12" s="288">
        <v>1</v>
      </c>
      <c r="AB12" s="288">
        <v>1</v>
      </c>
      <c r="AC12" s="288">
        <v>1</v>
      </c>
      <c r="AD12" s="288">
        <v>1</v>
      </c>
      <c r="AE12" s="288">
        <v>1</v>
      </c>
      <c r="AF12" s="288">
        <v>1</v>
      </c>
      <c r="AG12" s="288">
        <v>1</v>
      </c>
      <c r="AH12" s="288">
        <v>0</v>
      </c>
      <c r="AI12" s="288">
        <v>0</v>
      </c>
      <c r="AJ12" s="288">
        <v>0</v>
      </c>
      <c r="AK12" s="288">
        <v>0</v>
      </c>
      <c r="AL12" s="288">
        <v>0</v>
      </c>
      <c r="AM12" s="288">
        <v>1</v>
      </c>
      <c r="AN12" s="288">
        <v>1</v>
      </c>
      <c r="AO12" s="288">
        <v>1</v>
      </c>
      <c r="AP12" s="288">
        <v>1</v>
      </c>
      <c r="AQ12" s="288" t="s">
        <v>296</v>
      </c>
      <c r="AR12" s="288" t="s">
        <v>296</v>
      </c>
      <c r="AS12" s="288" t="s">
        <v>296</v>
      </c>
      <c r="AT12" s="288" t="s">
        <v>296</v>
      </c>
      <c r="AU12" s="288" t="s">
        <v>296</v>
      </c>
      <c r="AV12" s="288" t="s">
        <v>296</v>
      </c>
    </row>
    <row r="13" spans="1:50" x14ac:dyDescent="0.25">
      <c r="A13" s="335"/>
      <c r="B13" s="288" t="s">
        <v>235</v>
      </c>
      <c r="C13" s="288" t="s">
        <v>296</v>
      </c>
      <c r="D13" s="288" t="s">
        <v>296</v>
      </c>
      <c r="E13" s="288" t="s">
        <v>296</v>
      </c>
      <c r="F13" s="288" t="s">
        <v>296</v>
      </c>
      <c r="G13" s="288" t="s">
        <v>296</v>
      </c>
      <c r="H13" s="288" t="s">
        <v>296</v>
      </c>
      <c r="I13" s="288" t="s">
        <v>296</v>
      </c>
      <c r="J13" s="288" t="s">
        <v>296</v>
      </c>
      <c r="K13" s="288" t="s">
        <v>296</v>
      </c>
      <c r="L13" s="288" t="s">
        <v>296</v>
      </c>
      <c r="M13" s="288" t="s">
        <v>296</v>
      </c>
      <c r="N13" s="288" t="s">
        <v>296</v>
      </c>
      <c r="O13" s="288" t="s">
        <v>296</v>
      </c>
      <c r="P13" s="288" t="s">
        <v>296</v>
      </c>
      <c r="Q13" s="288" t="s">
        <v>296</v>
      </c>
      <c r="R13" s="288" t="s">
        <v>296</v>
      </c>
      <c r="S13" s="288" t="s">
        <v>296</v>
      </c>
      <c r="T13" s="288" t="s">
        <v>296</v>
      </c>
      <c r="U13" s="288" t="s">
        <v>296</v>
      </c>
      <c r="V13" s="288" t="s">
        <v>296</v>
      </c>
      <c r="W13" s="288">
        <v>1</v>
      </c>
      <c r="X13" s="288">
        <v>1</v>
      </c>
      <c r="Y13" s="288">
        <v>1</v>
      </c>
      <c r="Z13" s="288">
        <v>1</v>
      </c>
      <c r="AA13" s="288">
        <v>1</v>
      </c>
      <c r="AB13" s="288">
        <v>1</v>
      </c>
      <c r="AC13" s="288">
        <v>0</v>
      </c>
      <c r="AD13" s="288">
        <v>1</v>
      </c>
      <c r="AE13" s="288">
        <v>1</v>
      </c>
      <c r="AF13" s="288">
        <v>1</v>
      </c>
      <c r="AG13" s="288">
        <v>1</v>
      </c>
      <c r="AH13" s="288">
        <v>0</v>
      </c>
      <c r="AI13" s="288">
        <v>0</v>
      </c>
      <c r="AJ13" s="288">
        <v>0</v>
      </c>
      <c r="AK13" s="288">
        <v>0</v>
      </c>
      <c r="AL13" s="288">
        <v>1</v>
      </c>
      <c r="AM13" s="288">
        <v>0</v>
      </c>
      <c r="AN13" s="288">
        <v>0</v>
      </c>
      <c r="AO13" s="288">
        <v>0</v>
      </c>
      <c r="AP13" s="288">
        <v>1</v>
      </c>
      <c r="AQ13" s="288">
        <v>1</v>
      </c>
      <c r="AR13" s="288">
        <v>1</v>
      </c>
      <c r="AS13" s="288">
        <v>1</v>
      </c>
      <c r="AT13" s="288">
        <v>1</v>
      </c>
      <c r="AU13" s="288">
        <v>0</v>
      </c>
      <c r="AV13" s="288">
        <v>1</v>
      </c>
    </row>
    <row r="14" spans="1:50" x14ac:dyDescent="0.25">
      <c r="A14" s="335"/>
      <c r="B14" s="288" t="s">
        <v>242</v>
      </c>
      <c r="C14" s="288">
        <v>1</v>
      </c>
      <c r="D14" s="288">
        <v>1</v>
      </c>
      <c r="E14" s="288">
        <v>0</v>
      </c>
      <c r="F14" s="288">
        <v>1</v>
      </c>
      <c r="G14" s="288">
        <v>1</v>
      </c>
      <c r="H14" s="288">
        <v>0</v>
      </c>
      <c r="I14" s="288">
        <v>1</v>
      </c>
      <c r="J14" s="288">
        <v>1</v>
      </c>
      <c r="K14" s="288">
        <v>0</v>
      </c>
      <c r="L14" s="288">
        <v>1</v>
      </c>
      <c r="M14" s="288">
        <v>0</v>
      </c>
      <c r="N14" s="288">
        <v>1</v>
      </c>
      <c r="O14" s="288">
        <v>0</v>
      </c>
      <c r="P14" s="288">
        <v>1</v>
      </c>
      <c r="Q14" s="288">
        <v>0</v>
      </c>
      <c r="R14" s="288">
        <v>1</v>
      </c>
      <c r="S14" s="288">
        <v>1</v>
      </c>
      <c r="T14" s="288">
        <v>1</v>
      </c>
      <c r="U14" s="288">
        <v>1</v>
      </c>
      <c r="V14" s="288">
        <v>1</v>
      </c>
      <c r="W14" s="288">
        <v>1</v>
      </c>
      <c r="X14" s="288">
        <v>1</v>
      </c>
      <c r="Y14" s="288">
        <v>0</v>
      </c>
      <c r="Z14" s="288">
        <v>1</v>
      </c>
      <c r="AA14" s="288">
        <v>1</v>
      </c>
      <c r="AB14" s="288">
        <v>1</v>
      </c>
      <c r="AC14" s="288">
        <v>0</v>
      </c>
      <c r="AD14" s="288">
        <v>0</v>
      </c>
      <c r="AE14" s="288">
        <v>0</v>
      </c>
      <c r="AF14" s="288">
        <v>0</v>
      </c>
      <c r="AG14" s="288">
        <v>1</v>
      </c>
      <c r="AH14" s="288">
        <v>1</v>
      </c>
      <c r="AI14" s="288">
        <v>1</v>
      </c>
      <c r="AJ14" s="288" t="s">
        <v>296</v>
      </c>
      <c r="AK14" s="288" t="s">
        <v>296</v>
      </c>
      <c r="AL14" s="288" t="s">
        <v>296</v>
      </c>
      <c r="AM14" s="288" t="s">
        <v>296</v>
      </c>
      <c r="AN14" s="288" t="s">
        <v>296</v>
      </c>
      <c r="AO14" s="288" t="s">
        <v>296</v>
      </c>
      <c r="AP14" s="288" t="s">
        <v>296</v>
      </c>
      <c r="AQ14" s="288" t="s">
        <v>296</v>
      </c>
      <c r="AR14" s="288" t="s">
        <v>296</v>
      </c>
      <c r="AS14" s="288" t="s">
        <v>296</v>
      </c>
      <c r="AT14" s="288" t="s">
        <v>296</v>
      </c>
      <c r="AU14" s="288" t="s">
        <v>296</v>
      </c>
      <c r="AV14" s="288" t="s">
        <v>296</v>
      </c>
    </row>
    <row r="15" spans="1:50" x14ac:dyDescent="0.25">
      <c r="A15" s="335"/>
      <c r="B15" s="288" t="s">
        <v>299</v>
      </c>
      <c r="C15" s="288" t="s">
        <v>296</v>
      </c>
      <c r="D15" s="288" t="s">
        <v>296</v>
      </c>
      <c r="E15" s="288" t="s">
        <v>296</v>
      </c>
      <c r="F15" s="288" t="s">
        <v>296</v>
      </c>
      <c r="G15" s="288" t="s">
        <v>296</v>
      </c>
      <c r="H15" s="288" t="s">
        <v>296</v>
      </c>
      <c r="I15" s="288" t="s">
        <v>296</v>
      </c>
      <c r="J15" s="288" t="s">
        <v>296</v>
      </c>
      <c r="K15" s="288" t="s">
        <v>296</v>
      </c>
      <c r="L15" s="288" t="s">
        <v>296</v>
      </c>
      <c r="M15" s="288" t="s">
        <v>296</v>
      </c>
      <c r="N15" s="288" t="s">
        <v>296</v>
      </c>
      <c r="O15" s="288" t="s">
        <v>296</v>
      </c>
      <c r="P15" s="288" t="s">
        <v>296</v>
      </c>
      <c r="Q15" s="288" t="s">
        <v>296</v>
      </c>
      <c r="R15" s="288" t="s">
        <v>296</v>
      </c>
      <c r="S15" s="288" t="s">
        <v>296</v>
      </c>
      <c r="T15" s="288" t="s">
        <v>296</v>
      </c>
      <c r="U15" s="288" t="s">
        <v>296</v>
      </c>
      <c r="V15" s="288" t="s">
        <v>296</v>
      </c>
      <c r="W15" s="288" t="s">
        <v>296</v>
      </c>
      <c r="X15" s="288" t="s">
        <v>296</v>
      </c>
      <c r="Y15" s="288" t="s">
        <v>296</v>
      </c>
      <c r="Z15" s="288" t="s">
        <v>296</v>
      </c>
      <c r="AA15" s="288" t="s">
        <v>296</v>
      </c>
      <c r="AB15" s="288" t="s">
        <v>296</v>
      </c>
      <c r="AC15" s="288" t="s">
        <v>296</v>
      </c>
      <c r="AD15" s="288" t="s">
        <v>296</v>
      </c>
      <c r="AE15" s="288" t="s">
        <v>296</v>
      </c>
      <c r="AF15" s="288" t="s">
        <v>296</v>
      </c>
      <c r="AG15" s="288" t="s">
        <v>296</v>
      </c>
      <c r="AH15" s="288" t="s">
        <v>296</v>
      </c>
      <c r="AI15" s="288" t="s">
        <v>296</v>
      </c>
      <c r="AJ15" s="288" t="s">
        <v>296</v>
      </c>
      <c r="AK15" s="288" t="s">
        <v>296</v>
      </c>
      <c r="AL15" s="288" t="s">
        <v>296</v>
      </c>
      <c r="AM15" s="288" t="s">
        <v>296</v>
      </c>
      <c r="AN15" s="288" t="s">
        <v>296</v>
      </c>
      <c r="AO15" s="288" t="s">
        <v>296</v>
      </c>
      <c r="AP15" s="288" t="s">
        <v>296</v>
      </c>
      <c r="AQ15" s="288" t="s">
        <v>296</v>
      </c>
      <c r="AR15" s="288" t="s">
        <v>296</v>
      </c>
      <c r="AS15" s="288" t="s">
        <v>296</v>
      </c>
      <c r="AT15" s="288" t="s">
        <v>296</v>
      </c>
      <c r="AU15" s="288">
        <v>1</v>
      </c>
      <c r="AV15" s="288">
        <v>1</v>
      </c>
    </row>
    <row r="16" spans="1:50" x14ac:dyDescent="0.25">
      <c r="A16" s="335"/>
      <c r="B16" s="288" t="s">
        <v>250</v>
      </c>
      <c r="C16" s="288">
        <v>1</v>
      </c>
      <c r="D16" s="288">
        <v>1</v>
      </c>
      <c r="E16" s="288">
        <v>1</v>
      </c>
      <c r="F16" s="288">
        <v>1</v>
      </c>
      <c r="G16" s="288">
        <v>1</v>
      </c>
      <c r="H16" s="288">
        <v>1</v>
      </c>
      <c r="I16" s="288">
        <v>1</v>
      </c>
      <c r="J16" s="288">
        <v>1</v>
      </c>
      <c r="K16" s="288">
        <v>1</v>
      </c>
      <c r="L16" s="288">
        <v>1</v>
      </c>
      <c r="M16" s="288">
        <v>1</v>
      </c>
      <c r="N16" s="288">
        <v>1</v>
      </c>
      <c r="O16" s="288">
        <v>1</v>
      </c>
      <c r="P16" s="288">
        <v>1</v>
      </c>
      <c r="Q16" s="288">
        <v>1</v>
      </c>
      <c r="R16" s="288">
        <v>1</v>
      </c>
      <c r="S16" s="288">
        <v>1</v>
      </c>
      <c r="T16" s="288">
        <v>1</v>
      </c>
      <c r="U16" s="288">
        <v>1</v>
      </c>
      <c r="V16" s="288">
        <v>1</v>
      </c>
      <c r="W16" s="288">
        <v>1</v>
      </c>
      <c r="X16" s="288">
        <v>1</v>
      </c>
      <c r="Y16" s="288">
        <v>0</v>
      </c>
      <c r="Z16" s="288">
        <v>1</v>
      </c>
      <c r="AA16" s="288">
        <v>1</v>
      </c>
      <c r="AB16" s="288">
        <v>1</v>
      </c>
      <c r="AC16" s="288">
        <v>0</v>
      </c>
      <c r="AD16" s="288">
        <v>1</v>
      </c>
      <c r="AE16" s="288">
        <v>0</v>
      </c>
      <c r="AF16" s="288">
        <v>1</v>
      </c>
      <c r="AG16" s="288">
        <v>1</v>
      </c>
      <c r="AH16" s="288">
        <v>1</v>
      </c>
      <c r="AI16" s="288">
        <v>1</v>
      </c>
      <c r="AJ16" s="288">
        <v>0</v>
      </c>
      <c r="AK16" s="288">
        <v>1</v>
      </c>
      <c r="AL16" s="288">
        <v>1</v>
      </c>
      <c r="AM16" s="288">
        <v>0</v>
      </c>
      <c r="AN16" s="288">
        <v>0</v>
      </c>
      <c r="AO16" s="288">
        <v>1</v>
      </c>
      <c r="AP16" s="288">
        <v>0</v>
      </c>
      <c r="AQ16" s="288">
        <v>0</v>
      </c>
      <c r="AR16" s="288">
        <v>0</v>
      </c>
      <c r="AS16" s="288">
        <v>1</v>
      </c>
      <c r="AT16" s="288">
        <v>1</v>
      </c>
      <c r="AU16" s="288">
        <v>1</v>
      </c>
      <c r="AV16" s="288">
        <v>1</v>
      </c>
    </row>
    <row r="17" spans="1:50" x14ac:dyDescent="0.25">
      <c r="A17" s="335"/>
      <c r="B17" s="288" t="s">
        <v>249</v>
      </c>
      <c r="C17" s="288">
        <v>1</v>
      </c>
      <c r="D17" s="288">
        <v>1</v>
      </c>
      <c r="E17" s="288">
        <v>1</v>
      </c>
      <c r="F17" s="288">
        <v>1</v>
      </c>
      <c r="G17" s="288">
        <v>1</v>
      </c>
      <c r="H17" s="288">
        <v>1</v>
      </c>
      <c r="I17" s="288">
        <v>1</v>
      </c>
      <c r="J17" s="288">
        <v>1</v>
      </c>
      <c r="K17" s="288">
        <v>1</v>
      </c>
      <c r="L17" s="288">
        <v>1</v>
      </c>
      <c r="M17" s="288">
        <v>1</v>
      </c>
      <c r="N17" s="288">
        <v>1</v>
      </c>
      <c r="O17" s="288">
        <v>1</v>
      </c>
      <c r="P17" s="288">
        <v>1</v>
      </c>
      <c r="Q17" s="288">
        <v>1</v>
      </c>
      <c r="R17" s="288">
        <v>1</v>
      </c>
      <c r="S17" s="288">
        <v>1</v>
      </c>
      <c r="T17" s="288">
        <v>1</v>
      </c>
      <c r="U17" s="288">
        <v>1</v>
      </c>
      <c r="V17" s="288">
        <v>1</v>
      </c>
      <c r="W17" s="288">
        <v>1</v>
      </c>
      <c r="X17" s="288">
        <v>1</v>
      </c>
      <c r="Y17" s="288">
        <v>1</v>
      </c>
      <c r="Z17" s="288">
        <v>1</v>
      </c>
      <c r="AA17" s="288">
        <v>0</v>
      </c>
      <c r="AB17" s="288">
        <v>1</v>
      </c>
      <c r="AC17" s="288">
        <v>1</v>
      </c>
      <c r="AD17" s="288">
        <v>1</v>
      </c>
      <c r="AE17" s="288">
        <v>1</v>
      </c>
      <c r="AF17" s="288">
        <v>1</v>
      </c>
      <c r="AG17" s="288">
        <v>1</v>
      </c>
      <c r="AH17" s="288">
        <v>1</v>
      </c>
      <c r="AI17" s="288">
        <v>1</v>
      </c>
      <c r="AJ17" s="288">
        <v>1</v>
      </c>
      <c r="AK17" s="288">
        <v>1</v>
      </c>
      <c r="AL17" s="288">
        <v>0</v>
      </c>
      <c r="AM17" s="288">
        <v>0</v>
      </c>
      <c r="AN17" s="288">
        <v>0</v>
      </c>
      <c r="AO17" s="288">
        <v>1</v>
      </c>
      <c r="AP17" s="288">
        <v>1</v>
      </c>
      <c r="AQ17" s="288">
        <v>1</v>
      </c>
      <c r="AR17" s="288">
        <v>0</v>
      </c>
      <c r="AS17" s="288">
        <v>0</v>
      </c>
      <c r="AT17" s="288">
        <v>0</v>
      </c>
      <c r="AU17" s="288">
        <v>0</v>
      </c>
      <c r="AV17" s="288">
        <v>0</v>
      </c>
    </row>
    <row r="18" spans="1:50" x14ac:dyDescent="0.25">
      <c r="A18" s="335"/>
      <c r="B18" s="288" t="s">
        <v>248</v>
      </c>
      <c r="C18" s="288">
        <v>1</v>
      </c>
      <c r="D18" s="288">
        <v>1</v>
      </c>
      <c r="E18" s="288">
        <v>1</v>
      </c>
      <c r="F18" s="288">
        <v>1</v>
      </c>
      <c r="G18" s="288">
        <v>1</v>
      </c>
      <c r="H18" s="288">
        <v>1</v>
      </c>
      <c r="I18" s="288">
        <v>1</v>
      </c>
      <c r="J18" s="288">
        <v>1</v>
      </c>
      <c r="K18" s="288">
        <v>1</v>
      </c>
      <c r="L18" s="288">
        <v>1</v>
      </c>
      <c r="M18" s="288">
        <v>1</v>
      </c>
      <c r="N18" s="288">
        <v>1</v>
      </c>
      <c r="O18" s="288">
        <v>1</v>
      </c>
      <c r="P18" s="288">
        <v>1</v>
      </c>
      <c r="Q18" s="288">
        <v>1</v>
      </c>
      <c r="R18" s="288">
        <v>1</v>
      </c>
      <c r="S18" s="288">
        <v>1</v>
      </c>
      <c r="T18" s="288">
        <v>1</v>
      </c>
      <c r="U18" s="288">
        <v>1</v>
      </c>
      <c r="V18" s="288">
        <v>0</v>
      </c>
      <c r="W18" s="288">
        <v>0</v>
      </c>
      <c r="X18" s="288">
        <v>1</v>
      </c>
      <c r="Y18" s="288" t="s">
        <v>296</v>
      </c>
      <c r="Z18" s="288" t="s">
        <v>296</v>
      </c>
      <c r="AA18" s="288" t="s">
        <v>296</v>
      </c>
      <c r="AB18" s="288" t="s">
        <v>296</v>
      </c>
      <c r="AC18" s="288" t="s">
        <v>296</v>
      </c>
      <c r="AD18" s="288" t="s">
        <v>296</v>
      </c>
      <c r="AE18" s="288" t="s">
        <v>296</v>
      </c>
      <c r="AF18" s="288" t="s">
        <v>296</v>
      </c>
      <c r="AG18" s="288" t="s">
        <v>296</v>
      </c>
      <c r="AH18" s="288" t="s">
        <v>296</v>
      </c>
      <c r="AI18" s="288" t="s">
        <v>296</v>
      </c>
      <c r="AJ18" s="288" t="s">
        <v>296</v>
      </c>
      <c r="AK18" s="288" t="s">
        <v>296</v>
      </c>
      <c r="AL18" s="288" t="s">
        <v>296</v>
      </c>
      <c r="AM18" s="288" t="s">
        <v>296</v>
      </c>
      <c r="AN18" s="288" t="s">
        <v>296</v>
      </c>
      <c r="AO18" s="288" t="s">
        <v>296</v>
      </c>
      <c r="AP18" s="288" t="s">
        <v>296</v>
      </c>
      <c r="AQ18" s="288" t="s">
        <v>296</v>
      </c>
      <c r="AR18" s="288" t="s">
        <v>296</v>
      </c>
      <c r="AS18" s="288" t="s">
        <v>296</v>
      </c>
      <c r="AT18" s="288" t="s">
        <v>296</v>
      </c>
      <c r="AU18" s="288" t="s">
        <v>296</v>
      </c>
      <c r="AV18" s="288" t="s">
        <v>296</v>
      </c>
    </row>
    <row r="19" spans="1:50" x14ac:dyDescent="0.25">
      <c r="A19" s="335"/>
      <c r="B19" s="288" t="s">
        <v>247</v>
      </c>
      <c r="C19" s="288">
        <v>1</v>
      </c>
      <c r="D19" s="288">
        <v>1</v>
      </c>
      <c r="E19" s="288">
        <v>1</v>
      </c>
      <c r="F19" s="288">
        <v>1</v>
      </c>
      <c r="G19" s="288">
        <v>1</v>
      </c>
      <c r="H19" s="288">
        <v>1</v>
      </c>
      <c r="I19" s="288">
        <v>1</v>
      </c>
      <c r="J19" s="288">
        <v>0</v>
      </c>
      <c r="K19" s="288">
        <v>1</v>
      </c>
      <c r="L19" s="288">
        <v>1</v>
      </c>
      <c r="M19" s="288">
        <v>1</v>
      </c>
      <c r="N19" s="288">
        <v>1</v>
      </c>
      <c r="O19" s="288">
        <v>0</v>
      </c>
      <c r="P19" s="288">
        <v>1</v>
      </c>
      <c r="Q19" s="288">
        <v>1</v>
      </c>
      <c r="R19" s="288">
        <v>1</v>
      </c>
      <c r="S19" s="288">
        <v>1</v>
      </c>
      <c r="T19" s="288">
        <v>1</v>
      </c>
      <c r="U19" s="288">
        <v>1</v>
      </c>
      <c r="V19" s="288">
        <v>1</v>
      </c>
      <c r="W19" s="288">
        <v>1</v>
      </c>
      <c r="X19" s="288">
        <v>1</v>
      </c>
      <c r="Y19" s="288">
        <v>1</v>
      </c>
      <c r="Z19" s="288">
        <v>1</v>
      </c>
      <c r="AA19" s="288">
        <v>1</v>
      </c>
      <c r="AB19" s="288">
        <v>1</v>
      </c>
      <c r="AC19" s="288">
        <v>1</v>
      </c>
      <c r="AD19" s="288">
        <v>1</v>
      </c>
      <c r="AE19" s="288">
        <v>1</v>
      </c>
      <c r="AF19" s="288">
        <v>1</v>
      </c>
      <c r="AG19" s="288">
        <v>1</v>
      </c>
      <c r="AH19" s="288">
        <v>1</v>
      </c>
      <c r="AI19" s="288">
        <v>1</v>
      </c>
      <c r="AJ19" s="288">
        <v>1</v>
      </c>
      <c r="AK19" s="288">
        <v>1</v>
      </c>
      <c r="AL19" s="288">
        <v>0</v>
      </c>
      <c r="AM19" s="288">
        <v>1</v>
      </c>
      <c r="AN19" s="288">
        <v>1</v>
      </c>
      <c r="AO19" s="288">
        <v>0</v>
      </c>
      <c r="AP19" s="288">
        <v>0</v>
      </c>
      <c r="AQ19" s="288">
        <v>1</v>
      </c>
      <c r="AR19" s="288">
        <v>1</v>
      </c>
      <c r="AS19" s="288">
        <v>0</v>
      </c>
      <c r="AT19" s="288">
        <v>1</v>
      </c>
      <c r="AU19" s="288">
        <v>0</v>
      </c>
      <c r="AV19" s="288">
        <v>0</v>
      </c>
    </row>
    <row r="20" spans="1:50" x14ac:dyDescent="0.25">
      <c r="A20" s="335"/>
      <c r="B20" s="288" t="s">
        <v>246</v>
      </c>
      <c r="C20" s="288" t="s">
        <v>296</v>
      </c>
      <c r="D20" s="288" t="s">
        <v>296</v>
      </c>
      <c r="E20" s="288" t="s">
        <v>296</v>
      </c>
      <c r="F20" s="288" t="s">
        <v>296</v>
      </c>
      <c r="G20" s="288" t="s">
        <v>296</v>
      </c>
      <c r="H20" s="288" t="s">
        <v>296</v>
      </c>
      <c r="I20" s="288" t="s">
        <v>296</v>
      </c>
      <c r="J20" s="288" t="s">
        <v>296</v>
      </c>
      <c r="K20" s="288" t="s">
        <v>296</v>
      </c>
      <c r="L20" s="288" t="s">
        <v>296</v>
      </c>
      <c r="M20" s="288">
        <v>1</v>
      </c>
      <c r="N20" s="288">
        <v>1</v>
      </c>
      <c r="O20" s="288">
        <v>1</v>
      </c>
      <c r="P20" s="288">
        <v>1</v>
      </c>
      <c r="Q20" s="288">
        <v>0</v>
      </c>
      <c r="R20" s="288">
        <v>1</v>
      </c>
      <c r="S20" s="288">
        <v>1</v>
      </c>
      <c r="T20" s="288">
        <v>1</v>
      </c>
      <c r="U20" s="288">
        <v>1</v>
      </c>
      <c r="V20" s="288">
        <v>1</v>
      </c>
      <c r="W20" s="288">
        <v>1</v>
      </c>
      <c r="X20" s="288">
        <v>1</v>
      </c>
      <c r="Y20" s="288">
        <v>0</v>
      </c>
      <c r="Z20" s="288">
        <v>0</v>
      </c>
      <c r="AA20" s="288">
        <v>0</v>
      </c>
      <c r="AB20" s="288">
        <v>1</v>
      </c>
      <c r="AC20" s="288">
        <v>1</v>
      </c>
      <c r="AD20" s="288">
        <v>0</v>
      </c>
      <c r="AE20" s="288">
        <v>1</v>
      </c>
      <c r="AF20" s="288">
        <v>1</v>
      </c>
      <c r="AG20" s="288">
        <v>0</v>
      </c>
      <c r="AH20" s="288">
        <v>1</v>
      </c>
      <c r="AI20" s="288">
        <v>0</v>
      </c>
      <c r="AJ20" s="288">
        <v>1</v>
      </c>
      <c r="AK20" s="288">
        <v>1</v>
      </c>
      <c r="AL20" s="288">
        <v>1</v>
      </c>
      <c r="AM20" s="288">
        <v>0</v>
      </c>
      <c r="AN20" s="288">
        <v>0</v>
      </c>
      <c r="AO20" s="288">
        <v>0</v>
      </c>
      <c r="AP20" s="288">
        <v>1</v>
      </c>
      <c r="AQ20" s="288">
        <v>1</v>
      </c>
      <c r="AR20" s="288">
        <v>1</v>
      </c>
      <c r="AS20" s="288">
        <v>1</v>
      </c>
      <c r="AT20" s="288">
        <v>1</v>
      </c>
      <c r="AU20" s="288">
        <v>1</v>
      </c>
      <c r="AV20" s="288">
        <v>0</v>
      </c>
    </row>
    <row r="21" spans="1:50" x14ac:dyDescent="0.25">
      <c r="A21" s="335"/>
      <c r="B21" s="288" t="s">
        <v>257</v>
      </c>
      <c r="C21" s="288" t="s">
        <v>296</v>
      </c>
      <c r="D21" s="288" t="s">
        <v>296</v>
      </c>
      <c r="E21" s="288" t="s">
        <v>296</v>
      </c>
      <c r="F21" s="288" t="s">
        <v>296</v>
      </c>
      <c r="G21" s="288" t="s">
        <v>296</v>
      </c>
      <c r="H21" s="288" t="s">
        <v>296</v>
      </c>
      <c r="I21" s="288" t="s">
        <v>296</v>
      </c>
      <c r="J21" s="288" t="s">
        <v>296</v>
      </c>
      <c r="K21" s="288">
        <v>1</v>
      </c>
      <c r="L21" s="288">
        <v>1</v>
      </c>
      <c r="M21" s="288">
        <v>1</v>
      </c>
      <c r="N21" s="288">
        <v>1</v>
      </c>
      <c r="O21" s="288">
        <v>1</v>
      </c>
      <c r="P21" s="288">
        <v>1</v>
      </c>
      <c r="Q21" s="288">
        <v>1</v>
      </c>
      <c r="R21" s="288">
        <v>1</v>
      </c>
      <c r="S21" s="288">
        <v>1</v>
      </c>
      <c r="T21" s="288">
        <v>1</v>
      </c>
      <c r="U21" s="288">
        <v>1</v>
      </c>
      <c r="V21" s="288">
        <v>0</v>
      </c>
      <c r="W21" s="288">
        <v>1</v>
      </c>
      <c r="X21" s="288">
        <v>0</v>
      </c>
      <c r="Y21" s="288">
        <v>0</v>
      </c>
      <c r="Z21" s="288">
        <v>1</v>
      </c>
      <c r="AA21" s="288">
        <v>1</v>
      </c>
      <c r="AB21" s="288">
        <v>1</v>
      </c>
      <c r="AC21" s="288">
        <v>1</v>
      </c>
      <c r="AD21" s="288">
        <v>1</v>
      </c>
      <c r="AE21" s="288">
        <v>0</v>
      </c>
      <c r="AF21" s="288">
        <v>1</v>
      </c>
      <c r="AG21" s="288">
        <v>1</v>
      </c>
      <c r="AH21" s="288">
        <v>1</v>
      </c>
      <c r="AI21" s="288">
        <v>1</v>
      </c>
      <c r="AJ21" s="288">
        <v>1</v>
      </c>
      <c r="AK21" s="288">
        <v>1</v>
      </c>
      <c r="AL21" s="288">
        <v>1</v>
      </c>
      <c r="AM21" s="288">
        <v>1</v>
      </c>
      <c r="AN21" s="288">
        <v>1</v>
      </c>
      <c r="AO21" s="288">
        <v>0</v>
      </c>
      <c r="AP21" s="288">
        <v>1</v>
      </c>
      <c r="AQ21" s="288">
        <v>0</v>
      </c>
      <c r="AR21" s="288">
        <v>1</v>
      </c>
      <c r="AS21" s="288">
        <v>0</v>
      </c>
      <c r="AT21" s="288">
        <v>0</v>
      </c>
      <c r="AU21" s="288">
        <v>1</v>
      </c>
      <c r="AV21" s="288">
        <v>0</v>
      </c>
      <c r="AX21" s="290"/>
    </row>
    <row r="22" spans="1:50" x14ac:dyDescent="0.25">
      <c r="A22" s="335"/>
      <c r="B22" s="288" t="s">
        <v>245</v>
      </c>
      <c r="C22" s="288">
        <v>1</v>
      </c>
      <c r="D22" s="288">
        <v>1</v>
      </c>
      <c r="E22" s="288">
        <v>1</v>
      </c>
      <c r="F22" s="288">
        <v>1</v>
      </c>
      <c r="G22" s="288">
        <v>1</v>
      </c>
      <c r="H22" s="288">
        <v>1</v>
      </c>
      <c r="I22" s="288">
        <v>1</v>
      </c>
      <c r="J22" s="288">
        <v>1</v>
      </c>
      <c r="K22" s="288">
        <v>1</v>
      </c>
      <c r="L22" s="288">
        <v>1</v>
      </c>
      <c r="M22" s="288">
        <v>1</v>
      </c>
      <c r="N22" s="288">
        <v>1</v>
      </c>
      <c r="O22" s="288">
        <v>1</v>
      </c>
      <c r="P22" s="288">
        <v>1</v>
      </c>
      <c r="Q22" s="288">
        <v>1</v>
      </c>
      <c r="R22" s="288">
        <v>1</v>
      </c>
      <c r="S22" s="288">
        <v>1</v>
      </c>
      <c r="T22" s="288">
        <v>1</v>
      </c>
      <c r="U22" s="288">
        <v>1</v>
      </c>
      <c r="V22" s="288">
        <v>1</v>
      </c>
      <c r="W22" s="288">
        <v>1</v>
      </c>
      <c r="X22" s="288">
        <v>1</v>
      </c>
      <c r="Y22" s="288">
        <v>1</v>
      </c>
      <c r="Z22" s="288">
        <v>0</v>
      </c>
      <c r="AA22" s="288">
        <v>1</v>
      </c>
      <c r="AB22" s="288">
        <v>1</v>
      </c>
      <c r="AC22" s="288">
        <v>1</v>
      </c>
      <c r="AD22" s="288">
        <v>0</v>
      </c>
      <c r="AE22" s="288">
        <v>1</v>
      </c>
      <c r="AF22" s="288">
        <v>1</v>
      </c>
      <c r="AG22" s="288">
        <v>1</v>
      </c>
      <c r="AH22" s="288">
        <v>1</v>
      </c>
      <c r="AI22" s="288">
        <v>1</v>
      </c>
      <c r="AJ22" s="288">
        <v>1</v>
      </c>
      <c r="AK22" s="288">
        <v>1</v>
      </c>
      <c r="AL22" s="288">
        <v>1</v>
      </c>
      <c r="AM22" s="288">
        <v>1</v>
      </c>
      <c r="AN22" s="288">
        <v>1</v>
      </c>
      <c r="AO22" s="288">
        <v>1</v>
      </c>
      <c r="AP22" s="288">
        <v>1</v>
      </c>
      <c r="AQ22" s="288">
        <v>1</v>
      </c>
      <c r="AR22" s="288">
        <v>1</v>
      </c>
      <c r="AS22" s="288">
        <v>1</v>
      </c>
      <c r="AT22" s="288">
        <v>0</v>
      </c>
      <c r="AU22" s="288">
        <v>1</v>
      </c>
      <c r="AV22" s="288">
        <v>1</v>
      </c>
    </row>
    <row r="23" spans="1:50" x14ac:dyDescent="0.25">
      <c r="A23" s="335"/>
      <c r="B23" s="288" t="s">
        <v>263</v>
      </c>
      <c r="C23" s="288" t="s">
        <v>296</v>
      </c>
      <c r="D23" s="288" t="s">
        <v>296</v>
      </c>
      <c r="E23" s="288" t="s">
        <v>296</v>
      </c>
      <c r="F23" s="288" t="s">
        <v>296</v>
      </c>
      <c r="G23" s="288" t="s">
        <v>296</v>
      </c>
      <c r="H23" s="288" t="s">
        <v>296</v>
      </c>
      <c r="I23" s="288" t="s">
        <v>296</v>
      </c>
      <c r="J23" s="288" t="s">
        <v>296</v>
      </c>
      <c r="K23" s="288" t="s">
        <v>296</v>
      </c>
      <c r="L23" s="288" t="s">
        <v>296</v>
      </c>
      <c r="M23" s="288" t="s">
        <v>296</v>
      </c>
      <c r="N23" s="288" t="s">
        <v>296</v>
      </c>
      <c r="O23" s="288" t="s">
        <v>296</v>
      </c>
      <c r="P23" s="288" t="s">
        <v>296</v>
      </c>
      <c r="Q23" s="288" t="s">
        <v>296</v>
      </c>
      <c r="R23" s="288" t="s">
        <v>296</v>
      </c>
      <c r="S23" s="288" t="s">
        <v>296</v>
      </c>
      <c r="T23" s="288" t="s">
        <v>296</v>
      </c>
      <c r="U23" s="288" t="s">
        <v>296</v>
      </c>
      <c r="V23" s="288" t="s">
        <v>296</v>
      </c>
      <c r="W23" s="288" t="s">
        <v>296</v>
      </c>
      <c r="X23" s="288" t="s">
        <v>296</v>
      </c>
      <c r="Y23" s="288" t="s">
        <v>296</v>
      </c>
      <c r="Z23" s="288" t="s">
        <v>296</v>
      </c>
      <c r="AA23" s="288" t="s">
        <v>296</v>
      </c>
      <c r="AB23" s="288" t="s">
        <v>296</v>
      </c>
      <c r="AC23" s="288" t="s">
        <v>296</v>
      </c>
      <c r="AD23" s="288" t="s">
        <v>296</v>
      </c>
      <c r="AE23" s="288" t="s">
        <v>296</v>
      </c>
      <c r="AF23" s="288" t="s">
        <v>296</v>
      </c>
      <c r="AG23" s="288" t="s">
        <v>296</v>
      </c>
      <c r="AH23" s="288" t="s">
        <v>296</v>
      </c>
      <c r="AI23" s="288" t="s">
        <v>296</v>
      </c>
      <c r="AJ23" s="288">
        <v>0</v>
      </c>
      <c r="AK23" s="288">
        <v>0</v>
      </c>
      <c r="AL23" s="288">
        <v>0</v>
      </c>
      <c r="AM23" s="288">
        <v>0</v>
      </c>
      <c r="AN23" s="288">
        <v>0</v>
      </c>
      <c r="AO23" s="288">
        <v>0</v>
      </c>
      <c r="AP23" s="288">
        <v>0</v>
      </c>
      <c r="AQ23" s="288">
        <v>0</v>
      </c>
      <c r="AR23" s="288">
        <v>0</v>
      </c>
      <c r="AS23" s="288">
        <v>0</v>
      </c>
      <c r="AT23" s="288">
        <v>0</v>
      </c>
      <c r="AU23" s="288">
        <v>0</v>
      </c>
      <c r="AV23" s="288">
        <v>0</v>
      </c>
    </row>
    <row r="24" spans="1:50" x14ac:dyDescent="0.25">
      <c r="A24" s="335"/>
      <c r="B24" s="288" t="s">
        <v>231</v>
      </c>
      <c r="C24" s="288" t="s">
        <v>296</v>
      </c>
      <c r="D24" s="288" t="s">
        <v>296</v>
      </c>
      <c r="E24" s="288" t="s">
        <v>296</v>
      </c>
      <c r="F24" s="288" t="s">
        <v>296</v>
      </c>
      <c r="G24" s="288" t="s">
        <v>296</v>
      </c>
      <c r="H24" s="288" t="s">
        <v>296</v>
      </c>
      <c r="I24" s="288" t="s">
        <v>296</v>
      </c>
      <c r="J24" s="288" t="s">
        <v>296</v>
      </c>
      <c r="K24" s="288" t="s">
        <v>296</v>
      </c>
      <c r="L24" s="288" t="s">
        <v>296</v>
      </c>
      <c r="M24" s="288" t="s">
        <v>296</v>
      </c>
      <c r="N24" s="288" t="s">
        <v>296</v>
      </c>
      <c r="O24" s="288" t="s">
        <v>296</v>
      </c>
      <c r="P24" s="288" t="s">
        <v>296</v>
      </c>
      <c r="Q24" s="288" t="s">
        <v>296</v>
      </c>
      <c r="R24" s="288" t="s">
        <v>296</v>
      </c>
      <c r="S24" s="288" t="s">
        <v>296</v>
      </c>
      <c r="T24" s="288" t="s">
        <v>296</v>
      </c>
      <c r="U24" s="288" t="s">
        <v>296</v>
      </c>
      <c r="V24" s="288" t="s">
        <v>296</v>
      </c>
      <c r="W24" s="288" t="s">
        <v>296</v>
      </c>
      <c r="X24" s="288" t="s">
        <v>296</v>
      </c>
      <c r="Y24" s="288" t="s">
        <v>296</v>
      </c>
      <c r="Z24" s="288" t="s">
        <v>296</v>
      </c>
      <c r="AA24" s="288">
        <v>0</v>
      </c>
      <c r="AB24" s="288">
        <v>0</v>
      </c>
      <c r="AC24" s="288">
        <v>0</v>
      </c>
      <c r="AD24" s="288">
        <v>0</v>
      </c>
      <c r="AE24" s="288">
        <v>0</v>
      </c>
      <c r="AF24" s="288">
        <v>1</v>
      </c>
      <c r="AG24" s="288">
        <v>0</v>
      </c>
      <c r="AH24" s="288">
        <v>1</v>
      </c>
      <c r="AI24" s="288">
        <v>1</v>
      </c>
      <c r="AJ24" s="288">
        <v>0</v>
      </c>
      <c r="AK24" s="288">
        <v>1</v>
      </c>
      <c r="AL24" s="288">
        <v>0</v>
      </c>
      <c r="AM24" s="288">
        <v>1</v>
      </c>
      <c r="AN24" s="288">
        <v>1</v>
      </c>
      <c r="AO24" s="288">
        <v>0</v>
      </c>
      <c r="AP24" s="288">
        <v>0</v>
      </c>
      <c r="AQ24" s="288">
        <v>0</v>
      </c>
      <c r="AR24" s="288">
        <v>0</v>
      </c>
      <c r="AS24" s="288">
        <v>0</v>
      </c>
      <c r="AT24" s="288">
        <v>1</v>
      </c>
      <c r="AU24" s="288">
        <v>0</v>
      </c>
      <c r="AV24" s="288">
        <v>0</v>
      </c>
    </row>
    <row r="25" spans="1:50" x14ac:dyDescent="0.25">
      <c r="A25" s="335"/>
      <c r="B25" s="288" t="s">
        <v>244</v>
      </c>
      <c r="C25" s="288" t="s">
        <v>296</v>
      </c>
      <c r="D25" s="288" t="s">
        <v>296</v>
      </c>
      <c r="E25" s="288" t="s">
        <v>296</v>
      </c>
      <c r="F25" s="288" t="s">
        <v>296</v>
      </c>
      <c r="G25" s="288" t="s">
        <v>296</v>
      </c>
      <c r="H25" s="288" t="s">
        <v>296</v>
      </c>
      <c r="I25" s="288" t="s">
        <v>296</v>
      </c>
      <c r="J25" s="288" t="s">
        <v>296</v>
      </c>
      <c r="K25" s="288" t="s">
        <v>296</v>
      </c>
      <c r="L25" s="288" t="s">
        <v>296</v>
      </c>
      <c r="M25" s="288">
        <v>1</v>
      </c>
      <c r="N25" s="288">
        <v>1</v>
      </c>
      <c r="O25" s="288">
        <v>1</v>
      </c>
      <c r="P25" s="288">
        <v>1</v>
      </c>
      <c r="Q25" s="288">
        <v>1</v>
      </c>
      <c r="R25" s="288">
        <v>1</v>
      </c>
      <c r="S25" s="288">
        <v>1</v>
      </c>
      <c r="T25" s="288">
        <v>0</v>
      </c>
      <c r="U25" s="288">
        <v>1</v>
      </c>
      <c r="V25" s="288">
        <v>1</v>
      </c>
      <c r="W25" s="288">
        <v>1</v>
      </c>
      <c r="X25" s="288">
        <v>1</v>
      </c>
      <c r="Y25" s="288">
        <v>1</v>
      </c>
      <c r="Z25" s="288">
        <v>0</v>
      </c>
      <c r="AA25" s="288">
        <v>1</v>
      </c>
      <c r="AB25" s="288">
        <v>1</v>
      </c>
      <c r="AC25" s="288">
        <v>1</v>
      </c>
      <c r="AD25" s="288">
        <v>0</v>
      </c>
      <c r="AE25" s="288">
        <v>0</v>
      </c>
      <c r="AF25" s="288">
        <v>1</v>
      </c>
      <c r="AG25" s="288">
        <v>0</v>
      </c>
      <c r="AH25" s="288">
        <v>1</v>
      </c>
      <c r="AI25" s="288">
        <v>1</v>
      </c>
      <c r="AJ25" s="288">
        <v>1</v>
      </c>
      <c r="AK25" s="288">
        <v>1</v>
      </c>
      <c r="AL25" s="288">
        <v>0</v>
      </c>
      <c r="AM25" s="288">
        <v>1</v>
      </c>
      <c r="AN25" s="288">
        <v>1</v>
      </c>
      <c r="AO25" s="288">
        <v>0</v>
      </c>
      <c r="AP25" s="288">
        <v>1</v>
      </c>
      <c r="AQ25" s="288">
        <v>1</v>
      </c>
      <c r="AR25" s="288">
        <v>1</v>
      </c>
      <c r="AS25" s="288">
        <v>1</v>
      </c>
      <c r="AT25" s="288">
        <v>0</v>
      </c>
      <c r="AU25" s="288">
        <v>1</v>
      </c>
      <c r="AV25" s="288">
        <v>1</v>
      </c>
    </row>
    <row r="26" spans="1:50" x14ac:dyDescent="0.25">
      <c r="A26" s="335"/>
      <c r="B26" s="288" t="s">
        <v>243</v>
      </c>
      <c r="C26" s="288">
        <v>1</v>
      </c>
      <c r="D26" s="288">
        <v>1</v>
      </c>
      <c r="E26" s="288">
        <v>1</v>
      </c>
      <c r="F26" s="288">
        <v>0</v>
      </c>
      <c r="G26" s="288">
        <v>1</v>
      </c>
      <c r="H26" s="288">
        <v>1</v>
      </c>
      <c r="I26" s="288">
        <v>1</v>
      </c>
      <c r="J26" s="288">
        <v>0</v>
      </c>
      <c r="K26" s="288">
        <v>0</v>
      </c>
      <c r="L26" s="288">
        <v>0</v>
      </c>
      <c r="M26" s="288">
        <v>0</v>
      </c>
      <c r="N26" s="288">
        <v>0</v>
      </c>
      <c r="O26" s="288">
        <v>1</v>
      </c>
      <c r="P26" s="288">
        <v>0</v>
      </c>
      <c r="Q26" s="288">
        <v>0</v>
      </c>
      <c r="R26" s="288">
        <v>1</v>
      </c>
      <c r="S26" s="288">
        <v>1</v>
      </c>
      <c r="T26" s="288">
        <v>1</v>
      </c>
      <c r="U26" s="288">
        <v>1</v>
      </c>
      <c r="V26" s="288">
        <v>1</v>
      </c>
      <c r="W26" s="288">
        <v>1</v>
      </c>
      <c r="X26" s="288">
        <v>1</v>
      </c>
      <c r="Y26" s="288">
        <v>1</v>
      </c>
      <c r="Z26" s="288">
        <v>1</v>
      </c>
      <c r="AA26" s="288">
        <v>1</v>
      </c>
      <c r="AB26" s="288">
        <v>1</v>
      </c>
      <c r="AC26" s="288">
        <v>1</v>
      </c>
      <c r="AD26" s="288">
        <v>1</v>
      </c>
      <c r="AE26" s="288">
        <v>1</v>
      </c>
      <c r="AF26" s="288">
        <v>0</v>
      </c>
      <c r="AG26" s="288">
        <v>0</v>
      </c>
      <c r="AH26" s="288">
        <v>0</v>
      </c>
      <c r="AI26" s="288">
        <v>0</v>
      </c>
      <c r="AJ26" s="288">
        <v>1</v>
      </c>
      <c r="AK26" s="288">
        <v>1</v>
      </c>
      <c r="AL26" s="288">
        <v>0</v>
      </c>
      <c r="AM26" s="288">
        <v>0</v>
      </c>
      <c r="AN26" s="288">
        <v>0</v>
      </c>
      <c r="AO26" s="288">
        <v>0</v>
      </c>
      <c r="AP26" s="288">
        <v>0</v>
      </c>
      <c r="AQ26" s="288">
        <v>0</v>
      </c>
      <c r="AR26" s="288">
        <v>0</v>
      </c>
      <c r="AS26" s="288">
        <v>0</v>
      </c>
      <c r="AT26" s="288">
        <v>0</v>
      </c>
      <c r="AU26" s="288">
        <v>0</v>
      </c>
      <c r="AV26" s="288">
        <v>0</v>
      </c>
    </row>
    <row r="27" spans="1:50" x14ac:dyDescent="0.25">
      <c r="A27" s="335"/>
      <c r="B27" s="288" t="s">
        <v>234</v>
      </c>
      <c r="C27" s="288" t="s">
        <v>296</v>
      </c>
      <c r="D27" s="288" t="s">
        <v>296</v>
      </c>
      <c r="E27" s="288" t="s">
        <v>296</v>
      </c>
      <c r="F27" s="288" t="s">
        <v>296</v>
      </c>
      <c r="G27" s="288" t="s">
        <v>296</v>
      </c>
      <c r="H27" s="288" t="s">
        <v>296</v>
      </c>
      <c r="I27" s="288" t="s">
        <v>296</v>
      </c>
      <c r="J27" s="288" t="s">
        <v>296</v>
      </c>
      <c r="K27" s="288" t="s">
        <v>296</v>
      </c>
      <c r="L27" s="288" t="s">
        <v>296</v>
      </c>
      <c r="M27" s="288" t="s">
        <v>296</v>
      </c>
      <c r="N27" s="288" t="s">
        <v>296</v>
      </c>
      <c r="O27" s="288" t="s">
        <v>296</v>
      </c>
      <c r="P27" s="288" t="s">
        <v>296</v>
      </c>
      <c r="Q27" s="288" t="s">
        <v>296</v>
      </c>
      <c r="R27" s="288" t="s">
        <v>296</v>
      </c>
      <c r="S27" s="288" t="s">
        <v>296</v>
      </c>
      <c r="T27" s="288" t="s">
        <v>296</v>
      </c>
      <c r="U27" s="288" t="s">
        <v>296</v>
      </c>
      <c r="V27" s="288" t="s">
        <v>296</v>
      </c>
      <c r="W27" s="288">
        <v>1</v>
      </c>
      <c r="X27" s="288">
        <v>0</v>
      </c>
      <c r="Y27" s="288">
        <v>0</v>
      </c>
      <c r="Z27" s="288">
        <v>0</v>
      </c>
      <c r="AA27" s="288">
        <v>0</v>
      </c>
      <c r="AB27" s="288">
        <v>1</v>
      </c>
      <c r="AC27" s="288">
        <v>1</v>
      </c>
      <c r="AD27" s="288">
        <v>1</v>
      </c>
      <c r="AE27" s="288">
        <v>1</v>
      </c>
      <c r="AF27" s="288">
        <v>0</v>
      </c>
      <c r="AG27" s="288">
        <v>0</v>
      </c>
      <c r="AH27" s="288">
        <v>0</v>
      </c>
      <c r="AI27" s="288">
        <v>0</v>
      </c>
      <c r="AJ27" s="288">
        <v>0</v>
      </c>
      <c r="AK27" s="288">
        <v>0</v>
      </c>
      <c r="AL27" s="288">
        <v>0</v>
      </c>
      <c r="AM27" s="288">
        <v>0</v>
      </c>
      <c r="AN27" s="288">
        <v>0</v>
      </c>
      <c r="AO27" s="288">
        <v>1</v>
      </c>
      <c r="AP27" s="288">
        <v>1</v>
      </c>
      <c r="AQ27" s="288">
        <v>1</v>
      </c>
      <c r="AR27" s="288">
        <v>0</v>
      </c>
      <c r="AS27" s="288">
        <v>1</v>
      </c>
      <c r="AT27" s="288">
        <v>1</v>
      </c>
      <c r="AU27" s="288">
        <v>1</v>
      </c>
      <c r="AV27" s="288">
        <v>1</v>
      </c>
    </row>
    <row r="28" spans="1:50" x14ac:dyDescent="0.25">
      <c r="A28" s="335"/>
      <c r="B28" s="288" t="s">
        <v>229</v>
      </c>
      <c r="C28" s="288" t="s">
        <v>296</v>
      </c>
      <c r="D28" s="288" t="s">
        <v>296</v>
      </c>
      <c r="E28" s="288" t="s">
        <v>296</v>
      </c>
      <c r="F28" s="288" t="s">
        <v>296</v>
      </c>
      <c r="G28" s="288" t="s">
        <v>296</v>
      </c>
      <c r="H28" s="288" t="s">
        <v>296</v>
      </c>
      <c r="I28" s="288" t="s">
        <v>296</v>
      </c>
      <c r="J28" s="288" t="s">
        <v>296</v>
      </c>
      <c r="K28" s="288" t="s">
        <v>296</v>
      </c>
      <c r="L28" s="288" t="s">
        <v>296</v>
      </c>
      <c r="M28" s="288" t="s">
        <v>296</v>
      </c>
      <c r="N28" s="288" t="s">
        <v>296</v>
      </c>
      <c r="O28" s="288" t="s">
        <v>296</v>
      </c>
      <c r="P28" s="288" t="s">
        <v>296</v>
      </c>
      <c r="Q28" s="288" t="s">
        <v>296</v>
      </c>
      <c r="R28" s="288" t="s">
        <v>296</v>
      </c>
      <c r="S28" s="288" t="s">
        <v>296</v>
      </c>
      <c r="T28" s="288" t="s">
        <v>296</v>
      </c>
      <c r="U28" s="288" t="s">
        <v>296</v>
      </c>
      <c r="V28" s="288" t="s">
        <v>296</v>
      </c>
      <c r="W28" s="288" t="s">
        <v>296</v>
      </c>
      <c r="X28" s="288" t="s">
        <v>296</v>
      </c>
      <c r="Y28" s="288" t="s">
        <v>296</v>
      </c>
      <c r="Z28" s="288" t="s">
        <v>296</v>
      </c>
      <c r="AA28" s="288" t="s">
        <v>296</v>
      </c>
      <c r="AB28" s="288" t="s">
        <v>296</v>
      </c>
      <c r="AC28" s="288" t="s">
        <v>296</v>
      </c>
      <c r="AD28" s="288" t="s">
        <v>296</v>
      </c>
      <c r="AE28" s="288" t="s">
        <v>296</v>
      </c>
      <c r="AF28" s="288" t="s">
        <v>296</v>
      </c>
      <c r="AG28" s="288" t="s">
        <v>296</v>
      </c>
      <c r="AH28" s="288" t="s">
        <v>296</v>
      </c>
      <c r="AI28" s="288" t="s">
        <v>296</v>
      </c>
      <c r="AJ28" s="288" t="s">
        <v>296</v>
      </c>
      <c r="AK28" s="288" t="s">
        <v>296</v>
      </c>
      <c r="AL28" s="288" t="s">
        <v>296</v>
      </c>
      <c r="AM28" s="288" t="s">
        <v>296</v>
      </c>
      <c r="AN28" s="288" t="s">
        <v>296</v>
      </c>
      <c r="AO28" s="288" t="s">
        <v>296</v>
      </c>
      <c r="AP28" s="288" t="s">
        <v>296</v>
      </c>
      <c r="AQ28" s="288" t="s">
        <v>296</v>
      </c>
      <c r="AR28" s="288">
        <v>1</v>
      </c>
      <c r="AS28" s="288">
        <v>1</v>
      </c>
      <c r="AT28" s="288">
        <v>1</v>
      </c>
      <c r="AU28" s="288">
        <v>0</v>
      </c>
      <c r="AV28" s="288">
        <v>1</v>
      </c>
    </row>
    <row r="29" spans="1:50" x14ac:dyDescent="0.25">
      <c r="A29" s="335"/>
      <c r="B29" s="288" t="s">
        <v>258</v>
      </c>
      <c r="C29" s="288" t="s">
        <v>296</v>
      </c>
      <c r="D29" s="288" t="s">
        <v>296</v>
      </c>
      <c r="E29" s="288" t="s">
        <v>296</v>
      </c>
      <c r="F29" s="288" t="s">
        <v>296</v>
      </c>
      <c r="G29" s="288" t="s">
        <v>296</v>
      </c>
      <c r="H29" s="288" t="s">
        <v>296</v>
      </c>
      <c r="I29" s="288" t="s">
        <v>296</v>
      </c>
      <c r="J29" s="288" t="s">
        <v>296</v>
      </c>
      <c r="K29" s="288">
        <v>1</v>
      </c>
      <c r="L29" s="288">
        <v>1</v>
      </c>
      <c r="M29" s="288">
        <v>1</v>
      </c>
      <c r="N29" s="288">
        <v>1</v>
      </c>
      <c r="O29" s="288">
        <v>1</v>
      </c>
      <c r="P29" s="288">
        <v>1</v>
      </c>
      <c r="Q29" s="288">
        <v>1</v>
      </c>
      <c r="R29" s="288">
        <v>1</v>
      </c>
      <c r="S29" s="288">
        <v>1</v>
      </c>
      <c r="T29" s="288">
        <v>1</v>
      </c>
      <c r="U29" s="288">
        <v>1</v>
      </c>
      <c r="V29" s="288">
        <v>1</v>
      </c>
      <c r="W29" s="288">
        <v>0</v>
      </c>
      <c r="X29" s="288">
        <v>1</v>
      </c>
      <c r="Y29" s="288">
        <v>1</v>
      </c>
      <c r="Z29" s="288">
        <v>1</v>
      </c>
      <c r="AA29" s="288">
        <v>1</v>
      </c>
      <c r="AB29" s="288">
        <v>0</v>
      </c>
      <c r="AC29" s="288">
        <v>0</v>
      </c>
      <c r="AD29" s="288">
        <v>0</v>
      </c>
      <c r="AE29" s="288">
        <v>1</v>
      </c>
      <c r="AF29" s="288">
        <v>1</v>
      </c>
      <c r="AG29" s="288">
        <v>0</v>
      </c>
      <c r="AH29" s="288">
        <v>0</v>
      </c>
      <c r="AI29" s="288">
        <v>1</v>
      </c>
      <c r="AJ29" s="288">
        <v>0</v>
      </c>
      <c r="AK29" s="288">
        <v>0</v>
      </c>
      <c r="AL29" s="288">
        <v>0</v>
      </c>
      <c r="AM29" s="288">
        <v>1</v>
      </c>
      <c r="AN29" s="288">
        <v>1</v>
      </c>
      <c r="AO29" s="288">
        <v>0</v>
      </c>
      <c r="AP29" s="288">
        <v>1</v>
      </c>
      <c r="AQ29" s="288">
        <v>1</v>
      </c>
      <c r="AR29" s="288">
        <v>1</v>
      </c>
      <c r="AS29" s="288">
        <v>1</v>
      </c>
      <c r="AT29" s="288">
        <v>1</v>
      </c>
      <c r="AU29" s="288">
        <v>1</v>
      </c>
      <c r="AV29" s="288">
        <v>1</v>
      </c>
    </row>
    <row r="30" spans="1:50" x14ac:dyDescent="0.25">
      <c r="A30" s="335"/>
      <c r="B30" s="288" t="s">
        <v>241</v>
      </c>
      <c r="C30" s="288">
        <v>1</v>
      </c>
      <c r="D30" s="288">
        <v>1</v>
      </c>
      <c r="E30" s="288">
        <v>1</v>
      </c>
      <c r="F30" s="288">
        <v>1</v>
      </c>
      <c r="G30" s="288">
        <v>1</v>
      </c>
      <c r="H30" s="288">
        <v>1</v>
      </c>
      <c r="I30" s="288">
        <v>1</v>
      </c>
      <c r="J30" s="288">
        <v>1</v>
      </c>
      <c r="K30" s="288">
        <v>1</v>
      </c>
      <c r="L30" s="288">
        <v>1</v>
      </c>
      <c r="M30" s="288">
        <v>1</v>
      </c>
      <c r="N30" s="288">
        <v>1</v>
      </c>
      <c r="O30" s="288">
        <v>1</v>
      </c>
      <c r="P30" s="288">
        <v>1</v>
      </c>
      <c r="Q30" s="288">
        <v>1</v>
      </c>
      <c r="R30" s="288">
        <v>1</v>
      </c>
      <c r="S30" s="288">
        <v>1</v>
      </c>
      <c r="T30" s="288">
        <v>1</v>
      </c>
      <c r="U30" s="288">
        <v>1</v>
      </c>
      <c r="V30" s="288">
        <v>1</v>
      </c>
      <c r="W30" s="288">
        <v>1</v>
      </c>
      <c r="X30" s="288">
        <v>1</v>
      </c>
      <c r="Y30" s="288">
        <v>1</v>
      </c>
      <c r="Z30" s="288">
        <v>1</v>
      </c>
      <c r="AA30" s="288">
        <v>0</v>
      </c>
      <c r="AB30" s="288">
        <v>1</v>
      </c>
      <c r="AC30" s="288">
        <v>0</v>
      </c>
      <c r="AD30" s="288">
        <v>1</v>
      </c>
      <c r="AE30" s="288">
        <v>1</v>
      </c>
      <c r="AF30" s="288">
        <v>1</v>
      </c>
      <c r="AG30" s="288">
        <v>1</v>
      </c>
      <c r="AH30" s="288">
        <v>1</v>
      </c>
      <c r="AI30" s="288">
        <v>1</v>
      </c>
      <c r="AJ30" s="288">
        <v>1</v>
      </c>
      <c r="AK30" s="288">
        <v>1</v>
      </c>
      <c r="AL30" s="288" t="s">
        <v>296</v>
      </c>
      <c r="AM30" s="288" t="s">
        <v>296</v>
      </c>
      <c r="AN30" s="288" t="s">
        <v>296</v>
      </c>
      <c r="AO30" s="288" t="s">
        <v>296</v>
      </c>
      <c r="AP30" s="288" t="s">
        <v>296</v>
      </c>
      <c r="AQ30" s="288" t="s">
        <v>296</v>
      </c>
      <c r="AR30" s="288" t="s">
        <v>296</v>
      </c>
      <c r="AS30" s="288" t="s">
        <v>296</v>
      </c>
      <c r="AT30" s="288" t="s">
        <v>296</v>
      </c>
      <c r="AU30" s="288" t="s">
        <v>296</v>
      </c>
      <c r="AV30" s="288" t="s">
        <v>296</v>
      </c>
    </row>
    <row r="31" spans="1:50" x14ac:dyDescent="0.25">
      <c r="A31" s="335"/>
      <c r="B31" s="288" t="s">
        <v>240</v>
      </c>
      <c r="C31" s="288">
        <v>1</v>
      </c>
      <c r="D31" s="288">
        <v>1</v>
      </c>
      <c r="E31" s="288">
        <v>1</v>
      </c>
      <c r="F31" s="288">
        <v>1</v>
      </c>
      <c r="G31" s="288">
        <v>1</v>
      </c>
      <c r="H31" s="288">
        <v>1</v>
      </c>
      <c r="I31" s="288">
        <v>1</v>
      </c>
      <c r="J31" s="288">
        <v>1</v>
      </c>
      <c r="K31" s="288">
        <v>1</v>
      </c>
      <c r="L31" s="288">
        <v>1</v>
      </c>
      <c r="M31" s="288">
        <v>1</v>
      </c>
      <c r="N31" s="288">
        <v>1</v>
      </c>
      <c r="O31" s="288">
        <v>1</v>
      </c>
      <c r="P31" s="288">
        <v>1</v>
      </c>
      <c r="Q31" s="288">
        <v>1</v>
      </c>
      <c r="R31" s="288">
        <v>1</v>
      </c>
      <c r="S31" s="288">
        <v>1</v>
      </c>
      <c r="T31" s="288">
        <v>1</v>
      </c>
      <c r="U31" s="288">
        <v>1</v>
      </c>
      <c r="V31" s="288">
        <v>1</v>
      </c>
      <c r="W31" s="288">
        <v>1</v>
      </c>
      <c r="X31" s="288">
        <v>1</v>
      </c>
      <c r="Y31" s="288">
        <v>1</v>
      </c>
      <c r="Z31" s="288">
        <v>0</v>
      </c>
      <c r="AA31" s="288">
        <v>1</v>
      </c>
      <c r="AB31" s="288">
        <v>1</v>
      </c>
      <c r="AC31" s="288">
        <v>1</v>
      </c>
      <c r="AD31" s="288">
        <v>1</v>
      </c>
      <c r="AE31" s="288">
        <v>1</v>
      </c>
      <c r="AF31" s="288">
        <v>1</v>
      </c>
      <c r="AG31" s="288">
        <v>0</v>
      </c>
      <c r="AH31" s="288">
        <v>1</v>
      </c>
      <c r="AI31" s="288">
        <v>1</v>
      </c>
      <c r="AJ31" s="288">
        <v>1</v>
      </c>
      <c r="AK31" s="288">
        <v>1</v>
      </c>
      <c r="AL31" s="288">
        <v>1</v>
      </c>
      <c r="AM31" s="288">
        <v>1</v>
      </c>
      <c r="AN31" s="288">
        <v>1</v>
      </c>
      <c r="AO31" s="288">
        <v>1</v>
      </c>
      <c r="AP31" s="288">
        <v>1</v>
      </c>
      <c r="AQ31" s="288">
        <v>1</v>
      </c>
      <c r="AR31" s="288">
        <v>1</v>
      </c>
      <c r="AS31" s="288">
        <v>1</v>
      </c>
      <c r="AT31" s="288">
        <v>1</v>
      </c>
      <c r="AU31" s="288">
        <v>1</v>
      </c>
      <c r="AV31" s="288">
        <v>1</v>
      </c>
    </row>
    <row r="32" spans="1:50" x14ac:dyDescent="0.25">
      <c r="A32" s="335"/>
      <c r="B32" s="288" t="s">
        <v>232</v>
      </c>
      <c r="C32" s="288" t="s">
        <v>296</v>
      </c>
      <c r="D32" s="288" t="s">
        <v>296</v>
      </c>
      <c r="E32" s="288" t="s">
        <v>296</v>
      </c>
      <c r="F32" s="288" t="s">
        <v>296</v>
      </c>
      <c r="G32" s="288" t="s">
        <v>296</v>
      </c>
      <c r="H32" s="288" t="s">
        <v>296</v>
      </c>
      <c r="I32" s="288" t="s">
        <v>296</v>
      </c>
      <c r="J32" s="288" t="s">
        <v>296</v>
      </c>
      <c r="K32" s="288" t="s">
        <v>296</v>
      </c>
      <c r="L32" s="288" t="s">
        <v>296</v>
      </c>
      <c r="M32" s="288" t="s">
        <v>296</v>
      </c>
      <c r="N32" s="288" t="s">
        <v>296</v>
      </c>
      <c r="O32" s="288" t="s">
        <v>296</v>
      </c>
      <c r="P32" s="288" t="s">
        <v>296</v>
      </c>
      <c r="Q32" s="288" t="s">
        <v>296</v>
      </c>
      <c r="R32" s="288" t="s">
        <v>296</v>
      </c>
      <c r="S32" s="288" t="s">
        <v>296</v>
      </c>
      <c r="T32" s="288" t="s">
        <v>296</v>
      </c>
      <c r="U32" s="288" t="s">
        <v>296</v>
      </c>
      <c r="V32" s="288" t="s">
        <v>296</v>
      </c>
      <c r="W32" s="288" t="s">
        <v>296</v>
      </c>
      <c r="X32" s="288" t="s">
        <v>296</v>
      </c>
      <c r="Y32" s="288" t="s">
        <v>296</v>
      </c>
      <c r="Z32" s="288" t="s">
        <v>296</v>
      </c>
      <c r="AA32" s="288">
        <v>0</v>
      </c>
      <c r="AB32" s="288">
        <v>0</v>
      </c>
      <c r="AC32" s="288">
        <v>0</v>
      </c>
      <c r="AD32" s="288">
        <v>0</v>
      </c>
      <c r="AE32" s="288">
        <v>1</v>
      </c>
      <c r="AF32" s="288">
        <v>1</v>
      </c>
      <c r="AG32" s="288">
        <v>1</v>
      </c>
      <c r="AH32" s="288">
        <v>1</v>
      </c>
      <c r="AI32" s="288">
        <v>1</v>
      </c>
      <c r="AJ32" s="288">
        <v>1</v>
      </c>
      <c r="AK32" s="288">
        <v>0</v>
      </c>
      <c r="AL32" s="288">
        <v>1</v>
      </c>
      <c r="AM32" s="288">
        <v>1</v>
      </c>
      <c r="AN32" s="288">
        <v>1</v>
      </c>
      <c r="AO32" s="288">
        <v>0</v>
      </c>
      <c r="AP32" s="288">
        <v>0</v>
      </c>
      <c r="AQ32" s="288">
        <v>0</v>
      </c>
      <c r="AR32" s="288">
        <v>0</v>
      </c>
      <c r="AS32" s="288">
        <v>0</v>
      </c>
      <c r="AT32" s="288">
        <v>0</v>
      </c>
      <c r="AU32" s="288">
        <v>1</v>
      </c>
      <c r="AV32" s="288">
        <v>0</v>
      </c>
    </row>
    <row r="33" spans="1:48" x14ac:dyDescent="0.25">
      <c r="A33" s="335"/>
      <c r="B33" s="288" t="s">
        <v>233</v>
      </c>
      <c r="C33" s="288" t="s">
        <v>296</v>
      </c>
      <c r="D33" s="288" t="s">
        <v>296</v>
      </c>
      <c r="E33" s="288" t="s">
        <v>296</v>
      </c>
      <c r="F33" s="288" t="s">
        <v>296</v>
      </c>
      <c r="G33" s="288" t="s">
        <v>296</v>
      </c>
      <c r="H33" s="288" t="s">
        <v>296</v>
      </c>
      <c r="I33" s="288" t="s">
        <v>296</v>
      </c>
      <c r="J33" s="288" t="s">
        <v>296</v>
      </c>
      <c r="K33" s="288" t="s">
        <v>296</v>
      </c>
      <c r="L33" s="288" t="s">
        <v>296</v>
      </c>
      <c r="M33" s="288" t="s">
        <v>296</v>
      </c>
      <c r="N33" s="288" t="s">
        <v>296</v>
      </c>
      <c r="O33" s="288" t="s">
        <v>296</v>
      </c>
      <c r="P33" s="288" t="s">
        <v>296</v>
      </c>
      <c r="Q33" s="288" t="s">
        <v>296</v>
      </c>
      <c r="R33" s="288" t="s">
        <v>296</v>
      </c>
      <c r="S33" s="288" t="s">
        <v>296</v>
      </c>
      <c r="T33" s="288" t="s">
        <v>296</v>
      </c>
      <c r="U33" s="288" t="s">
        <v>296</v>
      </c>
      <c r="V33" s="288" t="s">
        <v>296</v>
      </c>
      <c r="W33" s="288">
        <v>0</v>
      </c>
      <c r="X33" s="288">
        <v>0</v>
      </c>
      <c r="Y33" s="288">
        <v>0</v>
      </c>
      <c r="Z33" s="288">
        <v>0</v>
      </c>
      <c r="AA33" s="288">
        <v>0</v>
      </c>
      <c r="AB33" s="288">
        <v>1</v>
      </c>
      <c r="AC33" s="288">
        <v>1</v>
      </c>
      <c r="AD33" s="288">
        <v>1</v>
      </c>
      <c r="AE33" s="288">
        <v>1</v>
      </c>
      <c r="AF33" s="288">
        <v>1</v>
      </c>
      <c r="AG33" s="288">
        <v>1</v>
      </c>
      <c r="AH33" s="288">
        <v>1</v>
      </c>
      <c r="AI33" s="288">
        <v>1</v>
      </c>
      <c r="AJ33" s="288">
        <v>1</v>
      </c>
      <c r="AK33" s="288">
        <v>1</v>
      </c>
      <c r="AL33" s="288">
        <v>1</v>
      </c>
      <c r="AM33" s="288">
        <v>1</v>
      </c>
      <c r="AN33" s="288">
        <v>1</v>
      </c>
      <c r="AO33" s="288">
        <v>1</v>
      </c>
      <c r="AP33" s="288">
        <v>1</v>
      </c>
      <c r="AQ33" s="288">
        <v>1</v>
      </c>
      <c r="AR33" s="288">
        <v>0</v>
      </c>
      <c r="AS33" s="288">
        <v>0</v>
      </c>
      <c r="AT33" s="288">
        <v>0</v>
      </c>
      <c r="AU33" s="288">
        <v>1</v>
      </c>
      <c r="AV33" s="288">
        <v>0</v>
      </c>
    </row>
    <row r="34" spans="1:48" x14ac:dyDescent="0.25">
      <c r="A34" s="335"/>
      <c r="B34" s="288" t="s">
        <v>239</v>
      </c>
      <c r="C34" s="288">
        <v>1</v>
      </c>
      <c r="D34" s="288">
        <v>1</v>
      </c>
      <c r="E34" s="288">
        <v>1</v>
      </c>
      <c r="F34" s="288">
        <v>1</v>
      </c>
      <c r="G34" s="288">
        <v>1</v>
      </c>
      <c r="H34" s="288">
        <v>1</v>
      </c>
      <c r="I34" s="288">
        <v>1</v>
      </c>
      <c r="J34" s="288">
        <v>1</v>
      </c>
      <c r="K34" s="288">
        <v>1</v>
      </c>
      <c r="L34" s="288">
        <v>1</v>
      </c>
      <c r="M34" s="288">
        <v>1</v>
      </c>
      <c r="N34" s="288">
        <v>1</v>
      </c>
      <c r="O34" s="288">
        <v>1</v>
      </c>
      <c r="P34" s="288">
        <v>1</v>
      </c>
      <c r="Q34" s="288">
        <v>1</v>
      </c>
      <c r="R34" s="288">
        <v>1</v>
      </c>
      <c r="S34" s="288">
        <v>1</v>
      </c>
      <c r="T34" s="288">
        <v>1</v>
      </c>
      <c r="U34" s="288">
        <v>1</v>
      </c>
      <c r="V34" s="288">
        <v>1</v>
      </c>
      <c r="W34" s="288" t="s">
        <v>296</v>
      </c>
      <c r="X34" s="288" t="s">
        <v>296</v>
      </c>
      <c r="Y34" s="288" t="s">
        <v>296</v>
      </c>
      <c r="Z34" s="288" t="s">
        <v>296</v>
      </c>
      <c r="AA34" s="288" t="s">
        <v>296</v>
      </c>
      <c r="AB34" s="288" t="s">
        <v>296</v>
      </c>
      <c r="AC34" s="288" t="s">
        <v>296</v>
      </c>
      <c r="AD34" s="288" t="s">
        <v>296</v>
      </c>
      <c r="AE34" s="288" t="s">
        <v>296</v>
      </c>
      <c r="AF34" s="288" t="s">
        <v>296</v>
      </c>
      <c r="AG34" s="288" t="s">
        <v>296</v>
      </c>
      <c r="AH34" s="288" t="s">
        <v>296</v>
      </c>
      <c r="AI34" s="288" t="s">
        <v>296</v>
      </c>
      <c r="AJ34" s="288" t="s">
        <v>296</v>
      </c>
      <c r="AK34" s="288" t="s">
        <v>296</v>
      </c>
      <c r="AL34" s="288" t="s">
        <v>296</v>
      </c>
      <c r="AM34" s="288" t="s">
        <v>296</v>
      </c>
      <c r="AN34" s="288" t="s">
        <v>296</v>
      </c>
      <c r="AO34" s="288" t="s">
        <v>296</v>
      </c>
      <c r="AP34" s="288" t="s">
        <v>296</v>
      </c>
      <c r="AQ34" s="288" t="s">
        <v>296</v>
      </c>
      <c r="AR34" s="288" t="s">
        <v>296</v>
      </c>
      <c r="AS34" s="288" t="s">
        <v>296</v>
      </c>
      <c r="AT34" s="288" t="s">
        <v>296</v>
      </c>
      <c r="AU34" s="288" t="s">
        <v>296</v>
      </c>
      <c r="AV34" s="288" t="s">
        <v>296</v>
      </c>
    </row>
    <row r="35" spans="1:48" x14ac:dyDescent="0.25">
      <c r="A35" s="335"/>
      <c r="B35" s="288" t="s">
        <v>230</v>
      </c>
      <c r="C35" s="288" t="s">
        <v>296</v>
      </c>
      <c r="D35" s="288" t="s">
        <v>296</v>
      </c>
      <c r="E35" s="288" t="s">
        <v>296</v>
      </c>
      <c r="F35" s="288" t="s">
        <v>296</v>
      </c>
      <c r="G35" s="288" t="s">
        <v>296</v>
      </c>
      <c r="H35" s="288" t="s">
        <v>296</v>
      </c>
      <c r="I35" s="288" t="s">
        <v>296</v>
      </c>
      <c r="J35" s="288" t="s">
        <v>296</v>
      </c>
      <c r="K35" s="288" t="s">
        <v>296</v>
      </c>
      <c r="L35" s="288" t="s">
        <v>296</v>
      </c>
      <c r="M35" s="288" t="s">
        <v>296</v>
      </c>
      <c r="N35" s="288" t="s">
        <v>296</v>
      </c>
      <c r="O35" s="288" t="s">
        <v>296</v>
      </c>
      <c r="P35" s="288" t="s">
        <v>296</v>
      </c>
      <c r="Q35" s="288" t="s">
        <v>296</v>
      </c>
      <c r="R35" s="288" t="s">
        <v>296</v>
      </c>
      <c r="S35" s="288" t="s">
        <v>296</v>
      </c>
      <c r="T35" s="288" t="s">
        <v>296</v>
      </c>
      <c r="U35" s="288" t="s">
        <v>296</v>
      </c>
      <c r="V35" s="288" t="s">
        <v>296</v>
      </c>
      <c r="W35" s="288" t="s">
        <v>296</v>
      </c>
      <c r="X35" s="288" t="s">
        <v>296</v>
      </c>
      <c r="Y35" s="288" t="s">
        <v>296</v>
      </c>
      <c r="Z35" s="288" t="s">
        <v>296</v>
      </c>
      <c r="AA35" s="288">
        <v>0</v>
      </c>
      <c r="AB35" s="288">
        <v>0</v>
      </c>
      <c r="AC35" s="288">
        <v>0</v>
      </c>
      <c r="AD35" s="288">
        <v>0</v>
      </c>
      <c r="AE35" s="288">
        <v>0</v>
      </c>
      <c r="AF35" s="288">
        <v>1</v>
      </c>
      <c r="AG35" s="288">
        <v>0</v>
      </c>
      <c r="AH35" s="288">
        <v>0</v>
      </c>
      <c r="AI35" s="288">
        <v>0</v>
      </c>
      <c r="AJ35" s="288">
        <v>1</v>
      </c>
      <c r="AK35" s="288">
        <v>1</v>
      </c>
      <c r="AL35" s="288">
        <v>1</v>
      </c>
      <c r="AM35" s="288">
        <v>1</v>
      </c>
      <c r="AN35" s="288">
        <v>1</v>
      </c>
      <c r="AO35" s="288">
        <v>1</v>
      </c>
      <c r="AP35" s="288">
        <v>1</v>
      </c>
      <c r="AQ35" s="288">
        <v>1</v>
      </c>
      <c r="AR35" s="288">
        <v>1</v>
      </c>
      <c r="AS35" s="288">
        <v>1</v>
      </c>
      <c r="AT35" s="288">
        <v>1</v>
      </c>
      <c r="AU35" s="288">
        <v>0</v>
      </c>
      <c r="AV35" s="288">
        <v>0</v>
      </c>
    </row>
    <row r="36" spans="1:48" x14ac:dyDescent="0.25">
      <c r="A36" s="335"/>
      <c r="B36" s="288" t="s">
        <v>238</v>
      </c>
      <c r="C36" s="288">
        <v>1</v>
      </c>
      <c r="D36" s="288">
        <v>1</v>
      </c>
      <c r="E36" s="288">
        <v>1</v>
      </c>
      <c r="F36" s="288">
        <v>1</v>
      </c>
      <c r="G36" s="288">
        <v>1</v>
      </c>
      <c r="H36" s="288">
        <v>1</v>
      </c>
      <c r="I36" s="288">
        <v>1</v>
      </c>
      <c r="J36" s="288">
        <v>1</v>
      </c>
      <c r="K36" s="288">
        <v>1</v>
      </c>
      <c r="L36" s="288">
        <v>1</v>
      </c>
      <c r="M36" s="288">
        <v>1</v>
      </c>
      <c r="N36" s="288">
        <v>1</v>
      </c>
      <c r="O36" s="288">
        <v>1</v>
      </c>
      <c r="P36" s="288">
        <v>1</v>
      </c>
      <c r="Q36" s="288">
        <v>1</v>
      </c>
      <c r="R36" s="288">
        <v>1</v>
      </c>
      <c r="S36" s="288">
        <v>1</v>
      </c>
      <c r="T36" s="288">
        <v>1</v>
      </c>
      <c r="U36" s="288">
        <v>1</v>
      </c>
      <c r="V36" s="288">
        <v>1</v>
      </c>
      <c r="W36" s="288">
        <v>1</v>
      </c>
      <c r="X36" s="288">
        <v>0</v>
      </c>
      <c r="Y36" s="288">
        <v>1</v>
      </c>
      <c r="Z36" s="288">
        <v>1</v>
      </c>
      <c r="AA36" s="288">
        <v>1</v>
      </c>
      <c r="AB36" s="288">
        <v>1</v>
      </c>
      <c r="AC36" s="288">
        <v>1</v>
      </c>
      <c r="AD36" s="288">
        <v>1</v>
      </c>
      <c r="AE36" s="288">
        <v>1</v>
      </c>
      <c r="AF36" s="288">
        <v>1</v>
      </c>
      <c r="AG36" s="288">
        <v>1</v>
      </c>
      <c r="AH36" s="288">
        <v>1</v>
      </c>
      <c r="AI36" s="288">
        <v>1</v>
      </c>
      <c r="AJ36" s="288">
        <v>1</v>
      </c>
      <c r="AK36" s="288">
        <v>1</v>
      </c>
      <c r="AL36" s="288">
        <v>0</v>
      </c>
      <c r="AM36" s="288">
        <v>1</v>
      </c>
      <c r="AN36" s="288">
        <v>1</v>
      </c>
      <c r="AO36" s="288">
        <v>1</v>
      </c>
      <c r="AP36" s="288">
        <v>1</v>
      </c>
      <c r="AQ36" s="288">
        <v>1</v>
      </c>
      <c r="AR36" s="288">
        <v>1</v>
      </c>
      <c r="AS36" s="288">
        <v>1</v>
      </c>
      <c r="AT36" s="288">
        <v>0</v>
      </c>
      <c r="AU36" s="288" t="s">
        <v>296</v>
      </c>
      <c r="AV36" s="288" t="s">
        <v>296</v>
      </c>
    </row>
    <row r="37" spans="1:48" x14ac:dyDescent="0.25">
      <c r="A37" s="335"/>
      <c r="B37" s="288" t="s">
        <v>236</v>
      </c>
      <c r="C37" s="288">
        <v>1</v>
      </c>
      <c r="D37" s="288">
        <v>1</v>
      </c>
      <c r="E37" s="288">
        <v>1</v>
      </c>
      <c r="F37" s="288">
        <v>1</v>
      </c>
      <c r="G37" s="288">
        <v>1</v>
      </c>
      <c r="H37" s="288">
        <v>1</v>
      </c>
      <c r="I37" s="288">
        <v>1</v>
      </c>
      <c r="J37" s="288">
        <v>1</v>
      </c>
      <c r="K37" s="288">
        <v>1</v>
      </c>
      <c r="L37" s="288">
        <v>1</v>
      </c>
      <c r="M37" s="288">
        <v>1</v>
      </c>
      <c r="N37" s="288">
        <v>1</v>
      </c>
      <c r="O37" s="288">
        <v>1</v>
      </c>
      <c r="P37" s="288">
        <v>1</v>
      </c>
      <c r="Q37" s="288">
        <v>0</v>
      </c>
      <c r="R37" s="288">
        <v>1</v>
      </c>
      <c r="S37" s="288">
        <v>1</v>
      </c>
      <c r="T37" s="288">
        <v>0</v>
      </c>
      <c r="U37" s="288">
        <v>1</v>
      </c>
      <c r="V37" s="288">
        <v>1</v>
      </c>
      <c r="W37" s="288">
        <v>1</v>
      </c>
      <c r="X37" s="288">
        <v>1</v>
      </c>
      <c r="Y37" s="288">
        <v>1</v>
      </c>
      <c r="Z37" s="288">
        <v>0</v>
      </c>
      <c r="AA37" s="288">
        <v>1</v>
      </c>
      <c r="AB37" s="288">
        <v>0</v>
      </c>
      <c r="AC37" s="288">
        <v>1</v>
      </c>
      <c r="AD37" s="288">
        <v>0</v>
      </c>
      <c r="AE37" s="288">
        <v>0</v>
      </c>
      <c r="AF37" s="288">
        <v>1</v>
      </c>
      <c r="AG37" s="288">
        <v>0</v>
      </c>
      <c r="AH37" s="288">
        <v>1</v>
      </c>
      <c r="AI37" s="288">
        <v>1</v>
      </c>
      <c r="AJ37" s="288">
        <v>1</v>
      </c>
      <c r="AK37" s="288">
        <v>1</v>
      </c>
      <c r="AL37" s="288">
        <v>1</v>
      </c>
      <c r="AM37" s="288">
        <v>1</v>
      </c>
      <c r="AN37" s="288">
        <v>1</v>
      </c>
      <c r="AO37" s="288">
        <v>0</v>
      </c>
      <c r="AP37" s="288">
        <v>1</v>
      </c>
      <c r="AQ37" s="288">
        <v>1</v>
      </c>
      <c r="AR37" s="288">
        <v>1</v>
      </c>
      <c r="AS37" s="288">
        <v>0</v>
      </c>
      <c r="AT37" s="288">
        <v>0</v>
      </c>
      <c r="AU37" s="288">
        <v>0</v>
      </c>
      <c r="AV37" s="288">
        <v>0</v>
      </c>
    </row>
    <row r="39" spans="1:48" x14ac:dyDescent="0.25">
      <c r="A39" s="335" t="s">
        <v>1</v>
      </c>
      <c r="B39" s="288" t="s">
        <v>224</v>
      </c>
      <c r="C39" s="288">
        <v>1</v>
      </c>
      <c r="D39" s="288">
        <v>1</v>
      </c>
      <c r="E39" s="288">
        <v>1</v>
      </c>
      <c r="F39" s="288">
        <v>1</v>
      </c>
      <c r="G39" s="288">
        <v>1</v>
      </c>
      <c r="H39" s="288">
        <v>1</v>
      </c>
      <c r="I39" s="288">
        <v>1</v>
      </c>
      <c r="J39" s="288">
        <v>1</v>
      </c>
      <c r="K39" s="288">
        <v>1</v>
      </c>
      <c r="L39" s="288">
        <v>1</v>
      </c>
      <c r="M39" s="288">
        <v>1</v>
      </c>
      <c r="N39" s="288">
        <v>1</v>
      </c>
      <c r="O39" s="288">
        <v>1</v>
      </c>
      <c r="P39" s="288">
        <v>1</v>
      </c>
      <c r="Q39" s="288">
        <v>1</v>
      </c>
      <c r="R39" s="288">
        <v>1</v>
      </c>
      <c r="S39" s="288">
        <v>1</v>
      </c>
      <c r="T39" s="288">
        <v>1</v>
      </c>
      <c r="U39" s="288">
        <v>1</v>
      </c>
      <c r="V39" s="288">
        <v>1</v>
      </c>
      <c r="W39" s="288">
        <v>1</v>
      </c>
      <c r="X39" s="288">
        <v>1</v>
      </c>
      <c r="Y39" s="288">
        <v>1</v>
      </c>
      <c r="Z39" s="288">
        <v>0</v>
      </c>
      <c r="AA39" s="288">
        <v>0</v>
      </c>
      <c r="AB39" s="288">
        <v>1</v>
      </c>
      <c r="AC39" s="288">
        <v>1</v>
      </c>
      <c r="AD39" s="288">
        <v>1</v>
      </c>
      <c r="AE39" s="288">
        <v>1</v>
      </c>
      <c r="AF39" s="288">
        <v>1</v>
      </c>
      <c r="AG39" s="288">
        <v>1</v>
      </c>
      <c r="AH39" s="288">
        <v>1</v>
      </c>
      <c r="AI39" s="288">
        <v>1</v>
      </c>
      <c r="AJ39" s="288">
        <v>1</v>
      </c>
      <c r="AK39" s="288">
        <v>1</v>
      </c>
      <c r="AL39" s="288">
        <v>0</v>
      </c>
      <c r="AM39" s="288">
        <v>1</v>
      </c>
      <c r="AN39" s="288">
        <v>1</v>
      </c>
      <c r="AO39" s="288">
        <v>0</v>
      </c>
      <c r="AP39" s="288">
        <v>1</v>
      </c>
      <c r="AQ39" s="288">
        <v>1</v>
      </c>
      <c r="AR39" s="288">
        <v>1</v>
      </c>
      <c r="AS39" s="288">
        <v>1</v>
      </c>
      <c r="AT39" s="288">
        <v>1</v>
      </c>
      <c r="AU39" s="288">
        <v>1</v>
      </c>
      <c r="AV39" s="288">
        <v>0</v>
      </c>
    </row>
    <row r="40" spans="1:48" x14ac:dyDescent="0.25">
      <c r="A40" s="335"/>
      <c r="B40" s="288" t="s">
        <v>227</v>
      </c>
      <c r="C40" s="288">
        <v>1</v>
      </c>
      <c r="D40" s="288">
        <v>1</v>
      </c>
      <c r="E40" s="288">
        <v>1</v>
      </c>
      <c r="F40" s="288">
        <v>1</v>
      </c>
      <c r="G40" s="288">
        <v>1</v>
      </c>
      <c r="H40" s="288">
        <v>1</v>
      </c>
      <c r="I40" s="288">
        <v>1</v>
      </c>
      <c r="J40" s="288">
        <v>1</v>
      </c>
      <c r="K40" s="288">
        <v>1</v>
      </c>
      <c r="L40" s="288">
        <v>1</v>
      </c>
      <c r="M40" s="288">
        <v>1</v>
      </c>
      <c r="N40" s="288">
        <v>1</v>
      </c>
      <c r="O40" s="288">
        <v>1</v>
      </c>
      <c r="P40" s="288">
        <v>1</v>
      </c>
      <c r="Q40" s="288">
        <v>0</v>
      </c>
      <c r="R40" s="288">
        <v>1</v>
      </c>
      <c r="S40" s="288">
        <v>0</v>
      </c>
      <c r="T40" s="288">
        <v>0</v>
      </c>
      <c r="U40" s="288">
        <v>1</v>
      </c>
      <c r="V40" s="288">
        <v>1</v>
      </c>
      <c r="W40" s="288">
        <v>1</v>
      </c>
      <c r="X40" s="288">
        <v>1</v>
      </c>
      <c r="Y40" s="288">
        <v>1</v>
      </c>
      <c r="Z40" s="288">
        <v>1</v>
      </c>
      <c r="AA40" s="288">
        <v>1</v>
      </c>
      <c r="AB40" s="288">
        <v>1</v>
      </c>
      <c r="AC40" s="288">
        <v>1</v>
      </c>
      <c r="AD40" s="288">
        <v>1</v>
      </c>
      <c r="AE40" s="288">
        <v>1</v>
      </c>
      <c r="AF40" s="288">
        <v>1</v>
      </c>
      <c r="AG40" s="288">
        <v>1</v>
      </c>
      <c r="AH40" s="288">
        <v>1</v>
      </c>
      <c r="AI40" s="288">
        <v>1</v>
      </c>
      <c r="AJ40" s="288">
        <v>1</v>
      </c>
      <c r="AK40" s="288">
        <v>1</v>
      </c>
      <c r="AL40" s="288">
        <v>1</v>
      </c>
      <c r="AM40" s="288">
        <v>1</v>
      </c>
      <c r="AN40" s="288">
        <v>1</v>
      </c>
      <c r="AO40" s="288">
        <v>1</v>
      </c>
      <c r="AP40" s="288">
        <v>1</v>
      </c>
      <c r="AQ40" s="288">
        <v>1</v>
      </c>
      <c r="AR40" s="288">
        <v>1</v>
      </c>
      <c r="AS40" s="288">
        <v>1</v>
      </c>
      <c r="AT40" s="288">
        <v>0</v>
      </c>
      <c r="AU40" s="288">
        <v>1</v>
      </c>
      <c r="AV40" s="288">
        <v>0</v>
      </c>
    </row>
    <row r="41" spans="1:48" x14ac:dyDescent="0.25">
      <c r="A41" s="335"/>
      <c r="B41" s="288" t="s">
        <v>222</v>
      </c>
      <c r="C41" s="288" t="s">
        <v>296</v>
      </c>
      <c r="D41" s="288" t="s">
        <v>296</v>
      </c>
      <c r="E41" s="288" t="s">
        <v>296</v>
      </c>
      <c r="F41" s="288" t="s">
        <v>296</v>
      </c>
      <c r="G41" s="288" t="s">
        <v>296</v>
      </c>
      <c r="H41" s="288" t="s">
        <v>296</v>
      </c>
      <c r="I41" s="288" t="s">
        <v>296</v>
      </c>
      <c r="J41" s="288" t="s">
        <v>296</v>
      </c>
      <c r="K41" s="288" t="s">
        <v>296</v>
      </c>
      <c r="L41" s="288" t="s">
        <v>296</v>
      </c>
      <c r="M41" s="288" t="s">
        <v>296</v>
      </c>
      <c r="N41" s="288" t="s">
        <v>296</v>
      </c>
      <c r="O41" s="288" t="s">
        <v>296</v>
      </c>
      <c r="P41" s="288" t="s">
        <v>296</v>
      </c>
      <c r="Q41" s="288" t="s">
        <v>296</v>
      </c>
      <c r="R41" s="288">
        <v>1</v>
      </c>
      <c r="S41" s="288">
        <v>1</v>
      </c>
      <c r="T41" s="288">
        <v>1</v>
      </c>
      <c r="U41" s="288">
        <v>1</v>
      </c>
      <c r="V41" s="288">
        <v>1</v>
      </c>
      <c r="W41" s="288">
        <v>1</v>
      </c>
      <c r="X41" s="288">
        <v>1</v>
      </c>
      <c r="Y41" s="288">
        <v>1</v>
      </c>
      <c r="Z41" s="288">
        <v>0</v>
      </c>
      <c r="AA41" s="288">
        <v>1</v>
      </c>
      <c r="AB41" s="288">
        <v>1</v>
      </c>
      <c r="AC41" s="288">
        <v>1</v>
      </c>
      <c r="AD41" s="288">
        <v>1</v>
      </c>
      <c r="AE41" s="288">
        <v>1</v>
      </c>
      <c r="AF41" s="288">
        <v>1</v>
      </c>
      <c r="AG41" s="288">
        <v>1</v>
      </c>
      <c r="AH41" s="288">
        <v>1</v>
      </c>
      <c r="AI41" s="288">
        <v>1</v>
      </c>
      <c r="AJ41" s="288">
        <v>1</v>
      </c>
      <c r="AK41" s="288">
        <v>1</v>
      </c>
      <c r="AL41" s="288">
        <v>1</v>
      </c>
      <c r="AM41" s="288">
        <v>1</v>
      </c>
      <c r="AN41" s="288">
        <v>1</v>
      </c>
      <c r="AO41" s="288">
        <v>1</v>
      </c>
      <c r="AP41" s="288">
        <v>1</v>
      </c>
      <c r="AQ41" s="288">
        <v>1</v>
      </c>
      <c r="AR41" s="288">
        <v>1</v>
      </c>
      <c r="AS41" s="288">
        <v>1</v>
      </c>
      <c r="AT41" s="288">
        <v>1</v>
      </c>
      <c r="AU41" s="288">
        <v>1</v>
      </c>
      <c r="AV41" s="288">
        <v>1</v>
      </c>
    </row>
    <row r="42" spans="1:48" ht="15" customHeight="1" x14ac:dyDescent="0.25">
      <c r="A42" s="335"/>
      <c r="B42" s="288" t="s">
        <v>228</v>
      </c>
      <c r="C42" s="288">
        <v>1</v>
      </c>
      <c r="D42" s="288">
        <v>1</v>
      </c>
      <c r="E42" s="288">
        <v>1</v>
      </c>
      <c r="F42" s="288">
        <v>1</v>
      </c>
      <c r="G42" s="288">
        <v>1</v>
      </c>
      <c r="H42" s="288">
        <v>1</v>
      </c>
      <c r="I42" s="288">
        <v>1</v>
      </c>
      <c r="J42" s="288">
        <v>1</v>
      </c>
      <c r="K42" s="288">
        <v>1</v>
      </c>
      <c r="L42" s="288">
        <v>1</v>
      </c>
      <c r="M42" s="288">
        <v>1</v>
      </c>
      <c r="N42" s="288">
        <v>1</v>
      </c>
      <c r="O42" s="288">
        <v>1</v>
      </c>
      <c r="P42" s="288">
        <v>1</v>
      </c>
      <c r="Q42" s="288">
        <v>1</v>
      </c>
      <c r="R42" s="288">
        <v>1</v>
      </c>
      <c r="S42" s="288">
        <v>1</v>
      </c>
      <c r="T42" s="288">
        <v>1</v>
      </c>
      <c r="U42" s="288">
        <v>1</v>
      </c>
      <c r="V42" s="288">
        <v>1</v>
      </c>
      <c r="W42" s="288">
        <v>1</v>
      </c>
      <c r="X42" s="288">
        <v>1</v>
      </c>
      <c r="Y42" s="288">
        <v>1</v>
      </c>
      <c r="Z42" s="288">
        <v>1</v>
      </c>
      <c r="AA42" s="288">
        <v>0</v>
      </c>
      <c r="AB42" s="288">
        <v>1</v>
      </c>
      <c r="AC42" s="288">
        <v>1</v>
      </c>
      <c r="AD42" s="288">
        <v>1</v>
      </c>
      <c r="AE42" s="288">
        <v>0</v>
      </c>
      <c r="AF42" s="288">
        <v>1</v>
      </c>
      <c r="AG42" s="288">
        <v>1</v>
      </c>
      <c r="AH42" s="288">
        <v>0</v>
      </c>
      <c r="AI42" s="288">
        <v>1</v>
      </c>
      <c r="AJ42" s="288">
        <v>1</v>
      </c>
      <c r="AK42" s="288">
        <v>1</v>
      </c>
      <c r="AL42" s="288">
        <v>0</v>
      </c>
      <c r="AM42" s="288">
        <v>0</v>
      </c>
      <c r="AN42" s="288">
        <v>0</v>
      </c>
      <c r="AO42" s="288">
        <v>0</v>
      </c>
      <c r="AP42" s="288">
        <v>0</v>
      </c>
      <c r="AQ42" s="288">
        <v>0</v>
      </c>
      <c r="AR42" s="288">
        <v>0</v>
      </c>
      <c r="AS42" s="288">
        <v>0</v>
      </c>
      <c r="AT42" s="288">
        <v>1</v>
      </c>
      <c r="AU42" s="288">
        <v>0</v>
      </c>
      <c r="AV42" s="288">
        <v>1</v>
      </c>
    </row>
    <row r="43" spans="1:48" ht="15" customHeight="1" x14ac:dyDescent="0.25">
      <c r="A43" s="335"/>
      <c r="B43" s="288" t="s">
        <v>300</v>
      </c>
      <c r="C43" s="288" t="s">
        <v>296</v>
      </c>
      <c r="D43" s="288" t="s">
        <v>296</v>
      </c>
      <c r="E43" s="288" t="s">
        <v>296</v>
      </c>
      <c r="F43" s="288" t="s">
        <v>296</v>
      </c>
      <c r="G43" s="288" t="s">
        <v>296</v>
      </c>
      <c r="H43" s="288" t="s">
        <v>296</v>
      </c>
      <c r="I43" s="288" t="s">
        <v>296</v>
      </c>
      <c r="J43" s="288" t="s">
        <v>296</v>
      </c>
      <c r="K43" s="288" t="s">
        <v>296</v>
      </c>
      <c r="L43" s="288" t="s">
        <v>296</v>
      </c>
      <c r="M43" s="288" t="s">
        <v>296</v>
      </c>
      <c r="N43" s="288" t="s">
        <v>296</v>
      </c>
      <c r="O43" s="288" t="s">
        <v>296</v>
      </c>
      <c r="P43" s="288" t="s">
        <v>296</v>
      </c>
      <c r="Q43" s="288" t="s">
        <v>296</v>
      </c>
      <c r="R43" s="288" t="s">
        <v>296</v>
      </c>
      <c r="S43" s="288" t="s">
        <v>296</v>
      </c>
      <c r="T43" s="288" t="s">
        <v>296</v>
      </c>
      <c r="U43" s="288" t="s">
        <v>296</v>
      </c>
      <c r="V43" s="288" t="s">
        <v>296</v>
      </c>
      <c r="W43" s="288" t="s">
        <v>296</v>
      </c>
      <c r="X43" s="288" t="s">
        <v>296</v>
      </c>
      <c r="Y43" s="288" t="s">
        <v>296</v>
      </c>
      <c r="Z43" s="288" t="s">
        <v>296</v>
      </c>
      <c r="AA43" s="288" t="s">
        <v>296</v>
      </c>
      <c r="AB43" s="288" t="s">
        <v>296</v>
      </c>
      <c r="AC43" s="288" t="s">
        <v>296</v>
      </c>
      <c r="AD43" s="288" t="s">
        <v>296</v>
      </c>
      <c r="AE43" s="288" t="s">
        <v>296</v>
      </c>
      <c r="AF43" s="288" t="s">
        <v>296</v>
      </c>
      <c r="AG43" s="288" t="s">
        <v>296</v>
      </c>
      <c r="AH43" s="288" t="s">
        <v>296</v>
      </c>
      <c r="AI43" s="288" t="s">
        <v>296</v>
      </c>
      <c r="AJ43" s="288" t="s">
        <v>296</v>
      </c>
      <c r="AK43" s="288" t="s">
        <v>296</v>
      </c>
      <c r="AL43" s="288" t="s">
        <v>296</v>
      </c>
      <c r="AM43" s="288" t="s">
        <v>296</v>
      </c>
      <c r="AN43" s="288" t="s">
        <v>296</v>
      </c>
      <c r="AO43" s="288" t="s">
        <v>296</v>
      </c>
      <c r="AP43" s="288" t="s">
        <v>296</v>
      </c>
      <c r="AQ43" s="288" t="s">
        <v>296</v>
      </c>
      <c r="AR43" s="288" t="s">
        <v>296</v>
      </c>
      <c r="AS43" s="288" t="s">
        <v>296</v>
      </c>
      <c r="AT43" s="288" t="s">
        <v>296</v>
      </c>
      <c r="AU43" s="288">
        <v>0</v>
      </c>
      <c r="AV43" s="288">
        <v>1</v>
      </c>
    </row>
    <row r="44" spans="1:48" x14ac:dyDescent="0.25">
      <c r="A44" s="335"/>
      <c r="B44" s="288" t="s">
        <v>226</v>
      </c>
      <c r="C44" s="288">
        <v>1</v>
      </c>
      <c r="D44" s="288">
        <v>1</v>
      </c>
      <c r="E44" s="288">
        <v>1</v>
      </c>
      <c r="F44" s="288">
        <v>1</v>
      </c>
      <c r="G44" s="288">
        <v>1</v>
      </c>
      <c r="H44" s="288">
        <v>1</v>
      </c>
      <c r="I44" s="288">
        <v>1</v>
      </c>
      <c r="J44" s="288">
        <v>1</v>
      </c>
      <c r="K44" s="288">
        <v>1</v>
      </c>
      <c r="L44" s="288">
        <v>1</v>
      </c>
      <c r="M44" s="288">
        <v>1</v>
      </c>
      <c r="N44" s="288">
        <v>1</v>
      </c>
      <c r="O44" s="288">
        <v>1</v>
      </c>
      <c r="P44" s="288">
        <v>1</v>
      </c>
      <c r="Q44" s="288">
        <v>1</v>
      </c>
      <c r="R44" s="288">
        <v>1</v>
      </c>
      <c r="S44" s="288">
        <v>1</v>
      </c>
      <c r="T44" s="288">
        <v>1</v>
      </c>
      <c r="U44" s="288">
        <v>1</v>
      </c>
      <c r="V44" s="288">
        <v>1</v>
      </c>
      <c r="W44" s="288">
        <v>1</v>
      </c>
      <c r="X44" s="288">
        <v>1</v>
      </c>
      <c r="Y44" s="288">
        <v>1</v>
      </c>
      <c r="Z44" s="288">
        <v>0</v>
      </c>
      <c r="AA44" s="288">
        <v>1</v>
      </c>
      <c r="AB44" s="288">
        <v>1</v>
      </c>
      <c r="AC44" s="288">
        <v>1</v>
      </c>
      <c r="AD44" s="288">
        <v>1</v>
      </c>
      <c r="AE44" s="288">
        <v>1</v>
      </c>
      <c r="AF44" s="288">
        <v>1</v>
      </c>
      <c r="AG44" s="288">
        <v>1</v>
      </c>
      <c r="AH44" s="288">
        <v>0</v>
      </c>
      <c r="AI44" s="288">
        <v>0</v>
      </c>
      <c r="AJ44" s="288">
        <v>1</v>
      </c>
      <c r="AK44" s="288">
        <v>1</v>
      </c>
      <c r="AL44" s="288">
        <v>0</v>
      </c>
      <c r="AM44" s="288">
        <v>0</v>
      </c>
      <c r="AN44" s="288">
        <v>0</v>
      </c>
      <c r="AO44" s="288">
        <v>1</v>
      </c>
      <c r="AP44" s="288">
        <v>0</v>
      </c>
      <c r="AQ44" s="288">
        <v>1</v>
      </c>
      <c r="AR44" s="288">
        <v>0</v>
      </c>
      <c r="AS44" s="288">
        <v>0</v>
      </c>
      <c r="AT44" s="288">
        <v>0</v>
      </c>
      <c r="AU44" s="288">
        <v>0</v>
      </c>
      <c r="AV44" s="288">
        <v>1</v>
      </c>
    </row>
    <row r="45" spans="1:48" x14ac:dyDescent="0.25">
      <c r="A45" s="335"/>
      <c r="B45" s="288" t="s">
        <v>208</v>
      </c>
      <c r="C45" s="288" t="s">
        <v>296</v>
      </c>
      <c r="D45" s="288" t="s">
        <v>296</v>
      </c>
      <c r="E45" s="288" t="s">
        <v>296</v>
      </c>
      <c r="F45" s="288" t="s">
        <v>296</v>
      </c>
      <c r="G45" s="288" t="s">
        <v>296</v>
      </c>
      <c r="H45" s="288" t="s">
        <v>296</v>
      </c>
      <c r="I45" s="288" t="s">
        <v>296</v>
      </c>
      <c r="J45" s="288" t="s">
        <v>296</v>
      </c>
      <c r="K45" s="288" t="s">
        <v>296</v>
      </c>
      <c r="L45" s="288" t="s">
        <v>296</v>
      </c>
      <c r="M45" s="288" t="s">
        <v>296</v>
      </c>
      <c r="N45" s="288" t="s">
        <v>296</v>
      </c>
      <c r="O45" s="288" t="s">
        <v>296</v>
      </c>
      <c r="P45" s="288" t="s">
        <v>296</v>
      </c>
      <c r="Q45" s="288" t="s">
        <v>296</v>
      </c>
      <c r="R45" s="288" t="s">
        <v>296</v>
      </c>
      <c r="S45" s="288" t="s">
        <v>296</v>
      </c>
      <c r="T45" s="288" t="s">
        <v>296</v>
      </c>
      <c r="U45" s="288" t="s">
        <v>296</v>
      </c>
      <c r="V45" s="288" t="s">
        <v>296</v>
      </c>
      <c r="W45" s="288" t="s">
        <v>296</v>
      </c>
      <c r="X45" s="288" t="s">
        <v>296</v>
      </c>
      <c r="Y45" s="288">
        <v>1</v>
      </c>
      <c r="Z45" s="288">
        <v>0</v>
      </c>
      <c r="AA45" s="288">
        <v>1</v>
      </c>
      <c r="AB45" s="288">
        <v>1</v>
      </c>
      <c r="AC45" s="288">
        <v>1</v>
      </c>
      <c r="AD45" s="288">
        <v>0</v>
      </c>
      <c r="AE45" s="288">
        <v>1</v>
      </c>
      <c r="AF45" s="288">
        <v>1</v>
      </c>
      <c r="AG45" s="288">
        <v>1</v>
      </c>
      <c r="AH45" s="288">
        <v>1</v>
      </c>
      <c r="AI45" s="288">
        <v>0</v>
      </c>
      <c r="AJ45" s="288">
        <v>0</v>
      </c>
      <c r="AK45" s="288">
        <v>0</v>
      </c>
      <c r="AL45" s="288">
        <v>0</v>
      </c>
      <c r="AM45" s="288">
        <v>1</v>
      </c>
      <c r="AN45" s="288">
        <v>1</v>
      </c>
      <c r="AO45" s="288">
        <v>0</v>
      </c>
      <c r="AP45" s="288">
        <v>0</v>
      </c>
      <c r="AQ45" s="288">
        <v>1</v>
      </c>
      <c r="AR45" s="288">
        <v>0</v>
      </c>
      <c r="AS45" s="288">
        <v>1</v>
      </c>
      <c r="AT45" s="288">
        <v>0</v>
      </c>
      <c r="AU45" s="288">
        <v>1</v>
      </c>
      <c r="AV45" s="288">
        <v>1</v>
      </c>
    </row>
    <row r="46" spans="1:48" x14ac:dyDescent="0.25">
      <c r="A46" s="335"/>
      <c r="B46" s="288" t="s">
        <v>225</v>
      </c>
      <c r="C46" s="288">
        <v>1</v>
      </c>
      <c r="D46" s="288">
        <v>1</v>
      </c>
      <c r="E46" s="288">
        <v>1</v>
      </c>
      <c r="F46" s="288">
        <v>1</v>
      </c>
      <c r="G46" s="288">
        <v>1</v>
      </c>
      <c r="H46" s="288">
        <v>1</v>
      </c>
      <c r="I46" s="288">
        <v>1</v>
      </c>
      <c r="J46" s="288">
        <v>1</v>
      </c>
      <c r="K46" s="288">
        <v>1</v>
      </c>
      <c r="L46" s="288">
        <v>1</v>
      </c>
      <c r="M46" s="288">
        <v>1</v>
      </c>
      <c r="N46" s="288">
        <v>1</v>
      </c>
      <c r="O46" s="288">
        <v>1</v>
      </c>
      <c r="P46" s="288">
        <v>1</v>
      </c>
      <c r="Q46" s="288">
        <v>1</v>
      </c>
      <c r="R46" s="288">
        <v>1</v>
      </c>
      <c r="S46" s="288">
        <v>1</v>
      </c>
      <c r="T46" s="288">
        <v>1</v>
      </c>
      <c r="U46" s="288">
        <v>1</v>
      </c>
      <c r="V46" s="288">
        <v>1</v>
      </c>
      <c r="W46" s="288">
        <v>0</v>
      </c>
      <c r="X46" s="288">
        <v>0</v>
      </c>
      <c r="Y46" s="288">
        <v>1</v>
      </c>
      <c r="Z46" s="288">
        <v>1</v>
      </c>
      <c r="AA46" s="288">
        <v>0</v>
      </c>
      <c r="AB46" s="288">
        <v>1</v>
      </c>
      <c r="AC46" s="288">
        <v>1</v>
      </c>
      <c r="AD46" s="288">
        <v>0</v>
      </c>
      <c r="AE46" s="288">
        <v>0</v>
      </c>
      <c r="AF46" s="288">
        <v>0</v>
      </c>
      <c r="AG46" s="288">
        <v>0</v>
      </c>
      <c r="AH46" s="288">
        <v>1</v>
      </c>
      <c r="AI46" s="288">
        <v>0</v>
      </c>
      <c r="AJ46" s="288">
        <v>1</v>
      </c>
      <c r="AK46" s="288">
        <v>0</v>
      </c>
      <c r="AL46" s="288">
        <v>0</v>
      </c>
      <c r="AM46" s="288">
        <v>1</v>
      </c>
      <c r="AN46" s="288">
        <v>1</v>
      </c>
      <c r="AO46" s="288">
        <v>1</v>
      </c>
      <c r="AP46" s="288">
        <v>0</v>
      </c>
      <c r="AQ46" s="288">
        <v>0</v>
      </c>
      <c r="AR46" s="288">
        <v>0</v>
      </c>
      <c r="AS46" s="288">
        <v>0</v>
      </c>
      <c r="AT46" s="288">
        <v>0</v>
      </c>
      <c r="AU46" s="288">
        <v>0</v>
      </c>
      <c r="AV46" s="288">
        <v>1</v>
      </c>
    </row>
    <row r="47" spans="1:48" ht="15" customHeight="1" x14ac:dyDescent="0.25">
      <c r="A47" s="335"/>
      <c r="B47" s="288" t="s">
        <v>265</v>
      </c>
      <c r="C47" s="288">
        <v>1</v>
      </c>
      <c r="D47" s="288">
        <v>1</v>
      </c>
      <c r="E47" s="288">
        <v>1</v>
      </c>
      <c r="F47" s="288">
        <v>1</v>
      </c>
      <c r="G47" s="288">
        <v>1</v>
      </c>
      <c r="H47" s="288">
        <v>1</v>
      </c>
      <c r="I47" s="288">
        <v>1</v>
      </c>
      <c r="J47" s="288">
        <v>1</v>
      </c>
      <c r="K47" s="288">
        <v>1</v>
      </c>
      <c r="L47" s="288">
        <v>1</v>
      </c>
      <c r="M47" s="288">
        <v>1</v>
      </c>
      <c r="N47" s="288">
        <v>1</v>
      </c>
      <c r="O47" s="288">
        <v>1</v>
      </c>
      <c r="P47" s="288">
        <v>1</v>
      </c>
      <c r="Q47" s="288">
        <v>1</v>
      </c>
      <c r="R47" s="288">
        <v>1</v>
      </c>
      <c r="S47" s="288">
        <v>1</v>
      </c>
      <c r="T47" s="288">
        <v>1</v>
      </c>
      <c r="U47" s="288">
        <v>1</v>
      </c>
      <c r="V47" s="288">
        <v>1</v>
      </c>
      <c r="W47" s="288">
        <v>1</v>
      </c>
      <c r="X47" s="288">
        <v>1</v>
      </c>
      <c r="Y47" s="288">
        <v>1</v>
      </c>
      <c r="Z47" s="288">
        <v>1</v>
      </c>
      <c r="AA47" s="288">
        <v>1</v>
      </c>
      <c r="AB47" s="288">
        <v>0</v>
      </c>
      <c r="AC47" s="288">
        <v>0</v>
      </c>
      <c r="AD47" s="288">
        <v>1</v>
      </c>
      <c r="AE47" s="288">
        <v>1</v>
      </c>
      <c r="AF47" s="288">
        <v>1</v>
      </c>
      <c r="AG47" s="288">
        <v>1</v>
      </c>
      <c r="AH47" s="288">
        <v>1</v>
      </c>
      <c r="AI47" s="288">
        <v>1</v>
      </c>
      <c r="AJ47" s="288">
        <v>1</v>
      </c>
      <c r="AK47" s="288">
        <v>0</v>
      </c>
      <c r="AL47" s="288">
        <v>1</v>
      </c>
      <c r="AM47" s="288">
        <v>1</v>
      </c>
      <c r="AN47" s="288">
        <v>1</v>
      </c>
      <c r="AO47" s="288">
        <v>1</v>
      </c>
      <c r="AP47" s="288">
        <v>1</v>
      </c>
      <c r="AQ47" s="288">
        <v>1</v>
      </c>
      <c r="AR47" s="288">
        <v>1</v>
      </c>
      <c r="AS47" s="288">
        <v>1</v>
      </c>
      <c r="AT47" s="288">
        <v>1</v>
      </c>
      <c r="AU47" s="288">
        <v>1</v>
      </c>
      <c r="AV47" s="288">
        <v>1</v>
      </c>
    </row>
    <row r="48" spans="1:48" x14ac:dyDescent="0.25">
      <c r="A48" s="335"/>
      <c r="B48" s="288" t="s">
        <v>216</v>
      </c>
      <c r="C48" s="288" t="s">
        <v>296</v>
      </c>
      <c r="D48" s="288" t="s">
        <v>296</v>
      </c>
      <c r="E48" s="288" t="s">
        <v>296</v>
      </c>
      <c r="F48" s="288" t="s">
        <v>296</v>
      </c>
      <c r="G48" s="288" t="s">
        <v>296</v>
      </c>
      <c r="H48" s="288" t="s">
        <v>296</v>
      </c>
      <c r="I48" s="288" t="s">
        <v>296</v>
      </c>
      <c r="J48" s="288" t="s">
        <v>296</v>
      </c>
      <c r="K48" s="288" t="s">
        <v>296</v>
      </c>
      <c r="L48" s="288" t="s">
        <v>296</v>
      </c>
      <c r="M48" s="288" t="s">
        <v>296</v>
      </c>
      <c r="N48" s="288" t="s">
        <v>296</v>
      </c>
      <c r="O48" s="288" t="s">
        <v>296</v>
      </c>
      <c r="P48" s="288" t="s">
        <v>296</v>
      </c>
      <c r="Q48" s="288" t="s">
        <v>296</v>
      </c>
      <c r="R48" s="288" t="s">
        <v>296</v>
      </c>
      <c r="S48" s="288" t="s">
        <v>296</v>
      </c>
      <c r="T48" s="288" t="s">
        <v>296</v>
      </c>
      <c r="U48" s="288" t="s">
        <v>296</v>
      </c>
      <c r="V48" s="288" t="s">
        <v>296</v>
      </c>
      <c r="W48" s="288" t="s">
        <v>296</v>
      </c>
      <c r="X48" s="288">
        <v>1</v>
      </c>
      <c r="Y48" s="288">
        <v>1</v>
      </c>
      <c r="Z48" s="288">
        <v>1</v>
      </c>
      <c r="AA48" s="288">
        <v>1</v>
      </c>
      <c r="AB48" s="288">
        <v>1</v>
      </c>
      <c r="AC48" s="288">
        <v>1</v>
      </c>
      <c r="AD48" s="288">
        <v>0</v>
      </c>
      <c r="AE48" s="288">
        <v>1</v>
      </c>
      <c r="AF48" s="288">
        <v>1</v>
      </c>
      <c r="AG48" s="288">
        <v>0</v>
      </c>
      <c r="AH48" s="288">
        <v>1</v>
      </c>
      <c r="AI48" s="288">
        <v>1</v>
      </c>
      <c r="AJ48" s="288">
        <v>1</v>
      </c>
      <c r="AK48" s="288">
        <v>1</v>
      </c>
      <c r="AL48" s="288">
        <v>1</v>
      </c>
      <c r="AM48" s="288">
        <v>1</v>
      </c>
      <c r="AN48" s="288">
        <v>1</v>
      </c>
      <c r="AO48" s="288">
        <v>1</v>
      </c>
      <c r="AP48" s="288">
        <v>1</v>
      </c>
      <c r="AQ48" s="288">
        <v>1</v>
      </c>
      <c r="AR48" s="288">
        <v>1</v>
      </c>
      <c r="AS48" s="288">
        <v>1</v>
      </c>
      <c r="AT48" s="288">
        <v>1</v>
      </c>
      <c r="AU48" s="288">
        <v>1</v>
      </c>
      <c r="AV48" s="288">
        <v>1</v>
      </c>
    </row>
    <row r="49" spans="1:48" x14ac:dyDescent="0.25">
      <c r="A49" s="335"/>
      <c r="B49" s="288" t="s">
        <v>223</v>
      </c>
      <c r="C49" s="288">
        <v>1</v>
      </c>
      <c r="D49" s="288">
        <v>0</v>
      </c>
      <c r="E49" s="288">
        <v>1</v>
      </c>
      <c r="F49" s="288">
        <v>0</v>
      </c>
      <c r="G49" s="288">
        <v>1</v>
      </c>
      <c r="H49" s="288">
        <v>1</v>
      </c>
      <c r="I49" s="288">
        <v>1</v>
      </c>
      <c r="J49" s="288">
        <v>1</v>
      </c>
      <c r="K49" s="288">
        <v>0</v>
      </c>
      <c r="L49" s="288">
        <v>1</v>
      </c>
      <c r="M49" s="288">
        <v>1</v>
      </c>
      <c r="N49" s="288">
        <v>1</v>
      </c>
      <c r="O49" s="288">
        <v>1</v>
      </c>
      <c r="P49" s="288">
        <v>1</v>
      </c>
      <c r="Q49" s="288">
        <v>0</v>
      </c>
      <c r="R49" s="288">
        <v>0</v>
      </c>
      <c r="S49" s="288">
        <v>1</v>
      </c>
      <c r="T49" s="288">
        <v>1</v>
      </c>
      <c r="U49" s="288">
        <v>1</v>
      </c>
      <c r="V49" s="288">
        <v>1</v>
      </c>
      <c r="W49" s="288">
        <v>0</v>
      </c>
      <c r="X49" s="288">
        <v>1</v>
      </c>
      <c r="Y49" s="288">
        <v>0</v>
      </c>
      <c r="Z49" s="288">
        <v>0</v>
      </c>
      <c r="AA49" s="288">
        <v>0</v>
      </c>
      <c r="AB49" s="288">
        <v>1</v>
      </c>
      <c r="AC49" s="288">
        <v>1</v>
      </c>
      <c r="AD49" s="288">
        <v>1</v>
      </c>
      <c r="AE49" s="288">
        <v>1</v>
      </c>
      <c r="AF49" s="288">
        <v>0</v>
      </c>
      <c r="AG49" s="288">
        <v>0</v>
      </c>
      <c r="AH49" s="288">
        <v>0</v>
      </c>
      <c r="AI49" s="288">
        <v>0</v>
      </c>
      <c r="AJ49" s="288">
        <v>0</v>
      </c>
      <c r="AK49" s="288">
        <v>0</v>
      </c>
      <c r="AL49" s="288" t="s">
        <v>296</v>
      </c>
      <c r="AM49" s="288" t="s">
        <v>296</v>
      </c>
      <c r="AN49" s="288" t="s">
        <v>296</v>
      </c>
      <c r="AO49" s="288" t="s">
        <v>296</v>
      </c>
      <c r="AP49" s="288" t="s">
        <v>296</v>
      </c>
      <c r="AQ49" s="288" t="s">
        <v>296</v>
      </c>
      <c r="AR49" s="288" t="s">
        <v>296</v>
      </c>
      <c r="AS49" s="288" t="s">
        <v>296</v>
      </c>
      <c r="AT49" s="288" t="s">
        <v>296</v>
      </c>
      <c r="AU49" s="288" t="s">
        <v>296</v>
      </c>
      <c r="AV49" s="288" t="s">
        <v>296</v>
      </c>
    </row>
    <row r="50" spans="1:48" x14ac:dyDescent="0.25">
      <c r="A50" s="335"/>
      <c r="B50" s="288" t="s">
        <v>220</v>
      </c>
      <c r="C50" s="288">
        <v>1</v>
      </c>
      <c r="D50" s="288">
        <v>1</v>
      </c>
      <c r="E50" s="288">
        <v>1</v>
      </c>
      <c r="F50" s="288">
        <v>1</v>
      </c>
      <c r="G50" s="288">
        <v>1</v>
      </c>
      <c r="H50" s="288">
        <v>1</v>
      </c>
      <c r="I50" s="288">
        <v>1</v>
      </c>
      <c r="J50" s="288">
        <v>0</v>
      </c>
      <c r="K50" s="288">
        <v>1</v>
      </c>
      <c r="L50" s="288">
        <v>1</v>
      </c>
      <c r="M50" s="288">
        <v>1</v>
      </c>
      <c r="N50" s="288">
        <v>1</v>
      </c>
      <c r="O50" s="288">
        <v>1</v>
      </c>
      <c r="P50" s="288">
        <v>1</v>
      </c>
      <c r="Q50" s="288">
        <v>1</v>
      </c>
      <c r="R50" s="288">
        <v>0</v>
      </c>
      <c r="S50" s="288">
        <v>1</v>
      </c>
      <c r="T50" s="288">
        <v>1</v>
      </c>
      <c r="U50" s="288">
        <v>1</v>
      </c>
      <c r="V50" s="288">
        <v>1</v>
      </c>
      <c r="W50" s="288">
        <v>0</v>
      </c>
      <c r="X50" s="288">
        <v>0</v>
      </c>
      <c r="Y50" s="288">
        <v>0</v>
      </c>
      <c r="Z50" s="288">
        <v>0</v>
      </c>
      <c r="AA50" s="288">
        <v>1</v>
      </c>
      <c r="AB50" s="288">
        <v>1</v>
      </c>
      <c r="AC50" s="288">
        <v>1</v>
      </c>
      <c r="AD50" s="288">
        <v>1</v>
      </c>
      <c r="AE50" s="288">
        <v>0</v>
      </c>
      <c r="AF50" s="288">
        <v>1</v>
      </c>
      <c r="AG50" s="288">
        <v>0</v>
      </c>
      <c r="AH50" s="288">
        <v>1</v>
      </c>
      <c r="AI50" s="288">
        <v>1</v>
      </c>
      <c r="AJ50" s="288">
        <v>0</v>
      </c>
      <c r="AK50" s="288">
        <v>0</v>
      </c>
      <c r="AL50" s="288" t="s">
        <v>296</v>
      </c>
      <c r="AM50" s="288" t="s">
        <v>296</v>
      </c>
      <c r="AN50" s="288" t="s">
        <v>296</v>
      </c>
      <c r="AO50" s="288" t="s">
        <v>296</v>
      </c>
      <c r="AP50" s="288" t="s">
        <v>296</v>
      </c>
      <c r="AQ50" s="288" t="s">
        <v>296</v>
      </c>
      <c r="AR50" s="288" t="s">
        <v>296</v>
      </c>
      <c r="AS50" s="288" t="s">
        <v>296</v>
      </c>
      <c r="AT50" s="288" t="s">
        <v>296</v>
      </c>
      <c r="AU50" s="288" t="s">
        <v>296</v>
      </c>
      <c r="AV50" s="288" t="s">
        <v>296</v>
      </c>
    </row>
    <row r="51" spans="1:48" x14ac:dyDescent="0.25">
      <c r="A51" s="335"/>
      <c r="B51" s="288" t="s">
        <v>221</v>
      </c>
      <c r="C51" s="288">
        <v>1</v>
      </c>
      <c r="D51" s="288">
        <v>1</v>
      </c>
      <c r="E51" s="288">
        <v>1</v>
      </c>
      <c r="F51" s="288">
        <v>1</v>
      </c>
      <c r="G51" s="288">
        <v>0</v>
      </c>
      <c r="H51" s="288">
        <v>1</v>
      </c>
      <c r="I51" s="288">
        <v>1</v>
      </c>
      <c r="J51" s="288">
        <v>1</v>
      </c>
      <c r="K51" s="288">
        <v>1</v>
      </c>
      <c r="L51" s="288">
        <v>1</v>
      </c>
      <c r="M51" s="288">
        <v>1</v>
      </c>
      <c r="N51" s="288">
        <v>1</v>
      </c>
      <c r="O51" s="288">
        <v>1</v>
      </c>
      <c r="P51" s="288">
        <v>1</v>
      </c>
      <c r="Q51" s="288">
        <v>1</v>
      </c>
      <c r="R51" s="288">
        <v>1</v>
      </c>
      <c r="S51" s="288">
        <v>1</v>
      </c>
      <c r="T51" s="288">
        <v>1</v>
      </c>
      <c r="U51" s="288">
        <v>1</v>
      </c>
      <c r="V51" s="288">
        <v>1</v>
      </c>
      <c r="W51" s="288">
        <v>1</v>
      </c>
      <c r="X51" s="288">
        <v>1</v>
      </c>
      <c r="Y51" s="288">
        <v>1</v>
      </c>
      <c r="Z51" s="288">
        <v>1</v>
      </c>
      <c r="AA51" s="288">
        <v>1</v>
      </c>
      <c r="AB51" s="288">
        <v>1</v>
      </c>
      <c r="AC51" s="288">
        <v>1</v>
      </c>
      <c r="AD51" s="288">
        <v>1</v>
      </c>
      <c r="AE51" s="288">
        <v>0</v>
      </c>
      <c r="AF51" s="288">
        <v>0</v>
      </c>
      <c r="AG51" s="288">
        <v>0</v>
      </c>
      <c r="AH51" s="288">
        <v>1</v>
      </c>
      <c r="AI51" s="288">
        <v>1</v>
      </c>
      <c r="AJ51" s="288">
        <v>0</v>
      </c>
      <c r="AK51" s="288">
        <v>1</v>
      </c>
      <c r="AL51" s="288" t="s">
        <v>296</v>
      </c>
      <c r="AM51" s="288" t="s">
        <v>296</v>
      </c>
      <c r="AN51" s="288" t="s">
        <v>296</v>
      </c>
      <c r="AO51" s="288" t="s">
        <v>296</v>
      </c>
      <c r="AP51" s="288" t="s">
        <v>296</v>
      </c>
      <c r="AQ51" s="288" t="s">
        <v>296</v>
      </c>
      <c r="AR51" s="288" t="s">
        <v>296</v>
      </c>
      <c r="AS51" s="288" t="s">
        <v>296</v>
      </c>
      <c r="AT51" s="288" t="s">
        <v>296</v>
      </c>
      <c r="AU51" s="288" t="s">
        <v>296</v>
      </c>
      <c r="AV51" s="288" t="s">
        <v>296</v>
      </c>
    </row>
    <row r="52" spans="1:48" x14ac:dyDescent="0.25">
      <c r="A52" s="335"/>
      <c r="B52" s="288" t="s">
        <v>219</v>
      </c>
      <c r="C52" s="288" t="s">
        <v>296</v>
      </c>
      <c r="D52" s="288" t="s">
        <v>296</v>
      </c>
      <c r="E52" s="288" t="s">
        <v>296</v>
      </c>
      <c r="F52" s="288" t="s">
        <v>296</v>
      </c>
      <c r="G52" s="288" t="s">
        <v>296</v>
      </c>
      <c r="H52" s="288" t="s">
        <v>296</v>
      </c>
      <c r="I52" s="288" t="s">
        <v>296</v>
      </c>
      <c r="J52" s="288" t="s">
        <v>296</v>
      </c>
      <c r="K52" s="288" t="s">
        <v>296</v>
      </c>
      <c r="L52" s="288" t="s">
        <v>296</v>
      </c>
      <c r="M52" s="288" t="s">
        <v>296</v>
      </c>
      <c r="N52" s="288" t="s">
        <v>296</v>
      </c>
      <c r="O52" s="288" t="s">
        <v>296</v>
      </c>
      <c r="P52" s="288" t="s">
        <v>296</v>
      </c>
      <c r="Q52" s="288" t="s">
        <v>296</v>
      </c>
      <c r="R52" s="288">
        <v>1</v>
      </c>
      <c r="S52" s="288">
        <v>1</v>
      </c>
      <c r="T52" s="288">
        <v>1</v>
      </c>
      <c r="U52" s="288">
        <v>1</v>
      </c>
      <c r="V52" s="288">
        <v>1</v>
      </c>
      <c r="W52" s="288">
        <v>1</v>
      </c>
      <c r="X52" s="288">
        <v>1</v>
      </c>
      <c r="Y52" s="288">
        <v>1</v>
      </c>
      <c r="Z52" s="288">
        <v>1</v>
      </c>
      <c r="AA52" s="288">
        <v>1</v>
      </c>
      <c r="AB52" s="288">
        <v>1</v>
      </c>
      <c r="AC52" s="288">
        <v>1</v>
      </c>
      <c r="AD52" s="288">
        <v>0</v>
      </c>
      <c r="AE52" s="288">
        <v>1</v>
      </c>
      <c r="AF52" s="288">
        <v>0</v>
      </c>
      <c r="AG52" s="288">
        <v>0</v>
      </c>
      <c r="AH52" s="288">
        <v>0</v>
      </c>
      <c r="AI52" s="288">
        <v>1</v>
      </c>
      <c r="AJ52" s="288">
        <v>1</v>
      </c>
      <c r="AK52" s="288">
        <v>1</v>
      </c>
      <c r="AL52" s="288">
        <v>1</v>
      </c>
      <c r="AM52" s="288">
        <v>1</v>
      </c>
      <c r="AN52" s="288">
        <v>1</v>
      </c>
      <c r="AO52" s="288">
        <v>1</v>
      </c>
      <c r="AP52" s="288">
        <v>1</v>
      </c>
      <c r="AQ52" s="288">
        <v>0</v>
      </c>
      <c r="AR52" s="288">
        <v>0</v>
      </c>
      <c r="AS52" s="288">
        <v>1</v>
      </c>
      <c r="AT52" s="288">
        <v>0</v>
      </c>
      <c r="AU52" s="288" t="s">
        <v>296</v>
      </c>
      <c r="AV52" s="288" t="s">
        <v>296</v>
      </c>
    </row>
    <row r="53" spans="1:48" ht="15" customHeight="1" x14ac:dyDescent="0.25">
      <c r="A53" s="335"/>
      <c r="B53" s="288" t="s">
        <v>215</v>
      </c>
      <c r="C53" s="288" t="s">
        <v>296</v>
      </c>
      <c r="D53" s="288" t="s">
        <v>296</v>
      </c>
      <c r="E53" s="288" t="s">
        <v>296</v>
      </c>
      <c r="F53" s="288" t="s">
        <v>296</v>
      </c>
      <c r="G53" s="288" t="s">
        <v>296</v>
      </c>
      <c r="H53" s="288" t="s">
        <v>296</v>
      </c>
      <c r="I53" s="288" t="s">
        <v>296</v>
      </c>
      <c r="J53" s="288" t="s">
        <v>296</v>
      </c>
      <c r="K53" s="288" t="s">
        <v>296</v>
      </c>
      <c r="L53" s="288" t="s">
        <v>296</v>
      </c>
      <c r="M53" s="288" t="s">
        <v>296</v>
      </c>
      <c r="N53" s="288" t="s">
        <v>296</v>
      </c>
      <c r="O53" s="288" t="s">
        <v>296</v>
      </c>
      <c r="P53" s="288" t="s">
        <v>296</v>
      </c>
      <c r="Q53" s="288" t="s">
        <v>296</v>
      </c>
      <c r="R53" s="288" t="s">
        <v>296</v>
      </c>
      <c r="S53" s="288" t="s">
        <v>296</v>
      </c>
      <c r="T53" s="288" t="s">
        <v>296</v>
      </c>
      <c r="U53" s="288" t="s">
        <v>296</v>
      </c>
      <c r="V53" s="288" t="s">
        <v>296</v>
      </c>
      <c r="W53" s="288" t="s">
        <v>296</v>
      </c>
      <c r="X53" s="288" t="s">
        <v>296</v>
      </c>
      <c r="Y53" s="288" t="s">
        <v>296</v>
      </c>
      <c r="Z53" s="288" t="s">
        <v>296</v>
      </c>
      <c r="AA53" s="288" t="s">
        <v>296</v>
      </c>
      <c r="AB53" s="288" t="s">
        <v>296</v>
      </c>
      <c r="AC53" s="288" t="s">
        <v>296</v>
      </c>
      <c r="AD53" s="288" t="s">
        <v>296</v>
      </c>
      <c r="AE53" s="288" t="s">
        <v>296</v>
      </c>
      <c r="AF53" s="288" t="s">
        <v>296</v>
      </c>
      <c r="AG53" s="288">
        <v>0</v>
      </c>
      <c r="AH53" s="288">
        <v>0</v>
      </c>
      <c r="AI53" s="288">
        <v>0</v>
      </c>
      <c r="AJ53" s="288">
        <v>0</v>
      </c>
      <c r="AK53" s="288">
        <v>0</v>
      </c>
      <c r="AL53" s="288">
        <v>0</v>
      </c>
      <c r="AM53" s="288">
        <v>0</v>
      </c>
      <c r="AN53" s="288">
        <v>0</v>
      </c>
      <c r="AO53" s="288">
        <v>1</v>
      </c>
      <c r="AP53" s="288">
        <v>1</v>
      </c>
      <c r="AQ53" s="288">
        <v>0</v>
      </c>
      <c r="AR53" s="288">
        <v>1</v>
      </c>
      <c r="AS53" s="288">
        <v>1</v>
      </c>
      <c r="AT53" s="288">
        <v>1</v>
      </c>
      <c r="AU53" s="288">
        <v>1</v>
      </c>
      <c r="AV53" s="288">
        <v>1</v>
      </c>
    </row>
    <row r="54" spans="1:48" ht="15" customHeight="1" x14ac:dyDescent="0.25">
      <c r="A54" s="335"/>
      <c r="B54" s="288" t="s">
        <v>218</v>
      </c>
      <c r="C54" s="288">
        <v>0</v>
      </c>
      <c r="D54" s="288">
        <v>0</v>
      </c>
      <c r="E54" s="288">
        <v>1</v>
      </c>
      <c r="F54" s="288">
        <v>0</v>
      </c>
      <c r="G54" s="288">
        <v>0</v>
      </c>
      <c r="H54" s="288">
        <v>0</v>
      </c>
      <c r="I54" s="288">
        <v>1</v>
      </c>
      <c r="J54" s="288">
        <v>1</v>
      </c>
      <c r="K54" s="288">
        <v>1</v>
      </c>
      <c r="L54" s="288">
        <v>1</v>
      </c>
      <c r="M54" s="288">
        <v>1</v>
      </c>
      <c r="N54" s="288">
        <v>1</v>
      </c>
      <c r="O54" s="288">
        <v>1</v>
      </c>
      <c r="P54" s="288">
        <v>1</v>
      </c>
      <c r="Q54" s="288">
        <v>1</v>
      </c>
      <c r="R54" s="288">
        <v>1</v>
      </c>
      <c r="S54" s="288">
        <v>1</v>
      </c>
      <c r="T54" s="288">
        <v>1</v>
      </c>
      <c r="U54" s="288">
        <v>1</v>
      </c>
      <c r="V54" s="288">
        <v>1</v>
      </c>
      <c r="W54" s="288">
        <v>1</v>
      </c>
      <c r="X54" s="288">
        <v>1</v>
      </c>
      <c r="Y54" s="288">
        <v>1</v>
      </c>
      <c r="Z54" s="288">
        <v>1</v>
      </c>
      <c r="AA54" s="288">
        <v>1</v>
      </c>
      <c r="AB54" s="288">
        <v>1</v>
      </c>
      <c r="AC54" s="288">
        <v>1</v>
      </c>
      <c r="AD54" s="288">
        <v>1</v>
      </c>
      <c r="AE54" s="288">
        <v>1</v>
      </c>
      <c r="AF54" s="288">
        <v>1</v>
      </c>
      <c r="AG54" s="288">
        <v>1</v>
      </c>
      <c r="AH54" s="288">
        <v>1</v>
      </c>
      <c r="AI54" s="288">
        <v>1</v>
      </c>
      <c r="AJ54" s="288">
        <v>1</v>
      </c>
      <c r="AK54" s="288">
        <v>1</v>
      </c>
      <c r="AL54" s="288">
        <v>1</v>
      </c>
      <c r="AM54" s="288">
        <v>1</v>
      </c>
      <c r="AN54" s="288">
        <v>1</v>
      </c>
      <c r="AO54" s="288">
        <v>1</v>
      </c>
      <c r="AP54" s="288">
        <v>1</v>
      </c>
      <c r="AQ54" s="288">
        <v>1</v>
      </c>
      <c r="AR54" s="288" t="s">
        <v>296</v>
      </c>
      <c r="AS54" s="288" t="s">
        <v>296</v>
      </c>
      <c r="AT54" s="288" t="s">
        <v>296</v>
      </c>
      <c r="AU54" s="288" t="s">
        <v>296</v>
      </c>
      <c r="AV54" s="288" t="s">
        <v>296</v>
      </c>
    </row>
    <row r="55" spans="1:48" ht="15.75" customHeight="1" x14ac:dyDescent="0.25">
      <c r="A55" s="335"/>
      <c r="B55" s="288" t="s">
        <v>217</v>
      </c>
      <c r="C55" s="288">
        <v>0</v>
      </c>
      <c r="D55" s="288">
        <v>0</v>
      </c>
      <c r="E55" s="288">
        <v>1</v>
      </c>
      <c r="F55" s="288">
        <v>0</v>
      </c>
      <c r="G55" s="288">
        <v>0</v>
      </c>
      <c r="H55" s="288">
        <v>0</v>
      </c>
      <c r="I55" s="288">
        <v>1</v>
      </c>
      <c r="J55" s="288">
        <v>1</v>
      </c>
      <c r="K55" s="288">
        <v>1</v>
      </c>
      <c r="L55" s="288">
        <v>1</v>
      </c>
      <c r="M55" s="288">
        <v>1</v>
      </c>
      <c r="N55" s="288">
        <v>1</v>
      </c>
      <c r="O55" s="288">
        <v>1</v>
      </c>
      <c r="P55" s="288">
        <v>1</v>
      </c>
      <c r="Q55" s="288">
        <v>1</v>
      </c>
      <c r="R55" s="288">
        <v>1</v>
      </c>
      <c r="S55" s="288">
        <v>1</v>
      </c>
      <c r="T55" s="288">
        <v>1</v>
      </c>
      <c r="U55" s="288">
        <v>1</v>
      </c>
      <c r="V55" s="288">
        <v>1</v>
      </c>
      <c r="W55" s="288">
        <v>1</v>
      </c>
      <c r="X55" s="288">
        <v>0</v>
      </c>
      <c r="Y55" s="288">
        <v>0</v>
      </c>
      <c r="Z55" s="288">
        <v>0</v>
      </c>
      <c r="AA55" s="288">
        <v>0</v>
      </c>
      <c r="AB55" s="288">
        <v>0</v>
      </c>
      <c r="AC55" s="288">
        <v>0</v>
      </c>
      <c r="AD55" s="288">
        <v>0</v>
      </c>
      <c r="AE55" s="288">
        <v>0</v>
      </c>
      <c r="AF55" s="288">
        <v>0</v>
      </c>
      <c r="AG55" s="288">
        <v>0</v>
      </c>
      <c r="AH55" s="288">
        <v>0</v>
      </c>
      <c r="AI55" s="288">
        <v>0</v>
      </c>
      <c r="AJ55" s="288">
        <v>0</v>
      </c>
      <c r="AK55" s="288">
        <v>0</v>
      </c>
      <c r="AL55" s="288">
        <v>0</v>
      </c>
      <c r="AM55" s="288">
        <v>0</v>
      </c>
      <c r="AN55" s="288">
        <v>0</v>
      </c>
      <c r="AO55" s="288">
        <v>0</v>
      </c>
      <c r="AP55" s="288">
        <v>0</v>
      </c>
      <c r="AQ55" s="288">
        <v>0</v>
      </c>
      <c r="AR55" s="288">
        <v>0</v>
      </c>
      <c r="AS55" s="288">
        <v>0</v>
      </c>
      <c r="AT55" s="288">
        <v>0</v>
      </c>
      <c r="AU55" s="288">
        <v>0</v>
      </c>
      <c r="AV55" s="288">
        <v>1</v>
      </c>
    </row>
    <row r="56" spans="1:48" ht="16.5" customHeight="1" x14ac:dyDescent="0.25"/>
    <row r="57" spans="1:48" ht="15.75" customHeight="1" x14ac:dyDescent="0.25">
      <c r="A57" s="336" t="s">
        <v>16</v>
      </c>
      <c r="B57" s="288" t="s">
        <v>214</v>
      </c>
      <c r="C57" s="288">
        <v>1</v>
      </c>
      <c r="D57" s="288">
        <v>1</v>
      </c>
      <c r="E57" s="288">
        <v>1</v>
      </c>
      <c r="F57" s="288">
        <v>1</v>
      </c>
      <c r="G57" s="288">
        <v>1</v>
      </c>
      <c r="H57" s="288">
        <v>1</v>
      </c>
      <c r="I57" s="288">
        <v>1</v>
      </c>
      <c r="J57" s="288">
        <v>0</v>
      </c>
      <c r="K57" s="288">
        <v>1</v>
      </c>
      <c r="L57" s="288">
        <v>1</v>
      </c>
      <c r="M57" s="288">
        <v>1</v>
      </c>
      <c r="N57" s="288">
        <v>1</v>
      </c>
      <c r="O57" s="288">
        <v>1</v>
      </c>
      <c r="P57" s="288">
        <v>1</v>
      </c>
      <c r="Q57" s="288">
        <v>0</v>
      </c>
      <c r="R57" s="288">
        <v>1</v>
      </c>
      <c r="S57" s="288">
        <v>1</v>
      </c>
      <c r="T57" s="288">
        <v>1</v>
      </c>
      <c r="U57" s="288">
        <v>1</v>
      </c>
      <c r="V57" s="288">
        <v>1</v>
      </c>
      <c r="W57" s="288">
        <v>1</v>
      </c>
      <c r="X57" s="288">
        <v>1</v>
      </c>
      <c r="Y57" s="288">
        <v>1</v>
      </c>
      <c r="Z57" s="288">
        <v>1</v>
      </c>
      <c r="AA57" s="288">
        <v>1</v>
      </c>
      <c r="AB57" s="288">
        <v>1</v>
      </c>
      <c r="AC57" s="288">
        <v>1</v>
      </c>
      <c r="AD57" s="288">
        <v>1</v>
      </c>
      <c r="AE57" s="288">
        <v>1</v>
      </c>
      <c r="AF57" s="288">
        <v>1</v>
      </c>
      <c r="AG57" s="288">
        <v>1</v>
      </c>
      <c r="AH57" s="288">
        <v>1</v>
      </c>
      <c r="AI57" s="288">
        <v>1</v>
      </c>
      <c r="AJ57" s="288">
        <v>1</v>
      </c>
      <c r="AK57" s="288">
        <v>1</v>
      </c>
      <c r="AL57" s="288">
        <v>1</v>
      </c>
      <c r="AM57" s="288">
        <v>1</v>
      </c>
      <c r="AN57" s="288">
        <v>1</v>
      </c>
      <c r="AO57" s="288">
        <v>1</v>
      </c>
      <c r="AP57" s="288">
        <v>1</v>
      </c>
      <c r="AQ57" s="288">
        <v>1</v>
      </c>
      <c r="AR57" s="288">
        <v>1</v>
      </c>
      <c r="AS57" s="288">
        <v>1</v>
      </c>
      <c r="AT57" s="288">
        <v>0</v>
      </c>
      <c r="AU57" s="288">
        <v>0</v>
      </c>
      <c r="AV57" s="288">
        <v>1</v>
      </c>
    </row>
    <row r="58" spans="1:48" ht="15" customHeight="1" x14ac:dyDescent="0.25">
      <c r="A58" s="336"/>
      <c r="B58" s="288" t="s">
        <v>213</v>
      </c>
      <c r="C58" s="288">
        <v>1</v>
      </c>
      <c r="D58" s="288">
        <v>1</v>
      </c>
      <c r="E58" s="288">
        <v>1</v>
      </c>
      <c r="F58" s="288">
        <v>1</v>
      </c>
      <c r="G58" s="288">
        <v>1</v>
      </c>
      <c r="H58" s="288">
        <v>1</v>
      </c>
      <c r="I58" s="288">
        <v>1</v>
      </c>
      <c r="J58" s="288">
        <v>1</v>
      </c>
      <c r="K58" s="288">
        <v>1</v>
      </c>
      <c r="L58" s="288">
        <v>1</v>
      </c>
      <c r="M58" s="288">
        <v>1</v>
      </c>
      <c r="N58" s="288">
        <v>1</v>
      </c>
      <c r="O58" s="288">
        <v>1</v>
      </c>
      <c r="P58" s="288">
        <v>1</v>
      </c>
      <c r="Q58" s="288">
        <v>1</v>
      </c>
      <c r="R58" s="288">
        <v>1</v>
      </c>
      <c r="S58" s="288">
        <v>1</v>
      </c>
      <c r="T58" s="288">
        <v>1</v>
      </c>
      <c r="U58" s="288">
        <v>1</v>
      </c>
      <c r="V58" s="288">
        <v>1</v>
      </c>
      <c r="W58" s="288">
        <v>1</v>
      </c>
      <c r="X58" s="288">
        <v>0</v>
      </c>
      <c r="Y58" s="288">
        <v>1</v>
      </c>
      <c r="Z58" s="288">
        <v>0</v>
      </c>
      <c r="AA58" s="288">
        <v>1</v>
      </c>
      <c r="AB58" s="288">
        <v>1</v>
      </c>
      <c r="AC58" s="288">
        <v>1</v>
      </c>
      <c r="AD58" s="288">
        <v>1</v>
      </c>
      <c r="AE58" s="288">
        <v>1</v>
      </c>
      <c r="AF58" s="288">
        <v>1</v>
      </c>
      <c r="AG58" s="288">
        <v>1</v>
      </c>
      <c r="AH58" s="288">
        <v>1</v>
      </c>
      <c r="AI58" s="288">
        <v>1</v>
      </c>
      <c r="AJ58" s="288">
        <v>1</v>
      </c>
      <c r="AK58" s="288">
        <v>0</v>
      </c>
      <c r="AL58" s="288">
        <v>1</v>
      </c>
      <c r="AM58" s="288">
        <v>1</v>
      </c>
      <c r="AN58" s="288">
        <v>1</v>
      </c>
      <c r="AO58" s="288">
        <v>1</v>
      </c>
      <c r="AP58" s="288">
        <v>1</v>
      </c>
      <c r="AQ58" s="288">
        <v>1</v>
      </c>
      <c r="AR58" s="288">
        <v>1</v>
      </c>
      <c r="AS58" s="288">
        <v>1</v>
      </c>
      <c r="AT58" s="288">
        <v>1</v>
      </c>
      <c r="AU58" s="288">
        <v>1</v>
      </c>
      <c r="AV58" s="288">
        <v>1</v>
      </c>
    </row>
    <row r="59" spans="1:48" x14ac:dyDescent="0.25">
      <c r="A59" s="336"/>
      <c r="B59" s="288" t="s">
        <v>209</v>
      </c>
      <c r="C59" s="288">
        <v>1</v>
      </c>
      <c r="D59" s="288">
        <v>1</v>
      </c>
      <c r="E59" s="288">
        <v>1</v>
      </c>
      <c r="F59" s="288">
        <v>1</v>
      </c>
      <c r="G59" s="288">
        <v>1</v>
      </c>
      <c r="H59" s="288">
        <v>1</v>
      </c>
      <c r="I59" s="288">
        <v>1</v>
      </c>
      <c r="J59" s="288">
        <v>1</v>
      </c>
      <c r="K59" s="288">
        <v>1</v>
      </c>
      <c r="L59" s="288">
        <v>1</v>
      </c>
      <c r="M59" s="288">
        <v>1</v>
      </c>
      <c r="N59" s="288">
        <v>1</v>
      </c>
      <c r="O59" s="288">
        <v>1</v>
      </c>
      <c r="P59" s="288">
        <v>1</v>
      </c>
      <c r="Q59" s="288">
        <v>1</v>
      </c>
      <c r="R59" s="288">
        <v>1</v>
      </c>
      <c r="S59" s="288">
        <v>1</v>
      </c>
      <c r="T59" s="288">
        <v>1</v>
      </c>
      <c r="U59" s="288">
        <v>1</v>
      </c>
      <c r="V59" s="288">
        <v>1</v>
      </c>
      <c r="W59" s="288" t="s">
        <v>296</v>
      </c>
      <c r="X59" s="288" t="s">
        <v>296</v>
      </c>
      <c r="Y59" s="288" t="s">
        <v>296</v>
      </c>
      <c r="Z59" s="288" t="s">
        <v>296</v>
      </c>
      <c r="AA59" s="288" t="s">
        <v>296</v>
      </c>
      <c r="AB59" s="288" t="s">
        <v>296</v>
      </c>
      <c r="AC59" s="288" t="s">
        <v>296</v>
      </c>
      <c r="AD59" s="288" t="s">
        <v>296</v>
      </c>
      <c r="AE59" s="288" t="s">
        <v>296</v>
      </c>
      <c r="AF59" s="288" t="s">
        <v>296</v>
      </c>
      <c r="AG59" s="288" t="s">
        <v>296</v>
      </c>
      <c r="AH59" s="288" t="s">
        <v>296</v>
      </c>
      <c r="AI59" s="288" t="s">
        <v>296</v>
      </c>
      <c r="AJ59" s="288" t="s">
        <v>296</v>
      </c>
      <c r="AK59" s="288" t="s">
        <v>296</v>
      </c>
      <c r="AL59" s="288" t="s">
        <v>296</v>
      </c>
      <c r="AM59" s="288" t="s">
        <v>296</v>
      </c>
      <c r="AN59" s="288" t="s">
        <v>296</v>
      </c>
      <c r="AO59" s="288" t="s">
        <v>296</v>
      </c>
      <c r="AP59" s="288" t="s">
        <v>296</v>
      </c>
      <c r="AQ59" s="288" t="s">
        <v>296</v>
      </c>
      <c r="AR59" s="288" t="s">
        <v>296</v>
      </c>
      <c r="AS59" s="288" t="s">
        <v>296</v>
      </c>
      <c r="AT59" s="288" t="s">
        <v>296</v>
      </c>
      <c r="AU59" s="288" t="s">
        <v>296</v>
      </c>
      <c r="AV59" s="288" t="s">
        <v>296</v>
      </c>
    </row>
    <row r="60" spans="1:48" x14ac:dyDescent="0.25">
      <c r="A60" s="336"/>
      <c r="B60" s="288" t="s">
        <v>212</v>
      </c>
      <c r="C60" s="288">
        <v>1</v>
      </c>
      <c r="D60" s="288">
        <v>1</v>
      </c>
      <c r="E60" s="288">
        <v>0</v>
      </c>
      <c r="F60" s="288">
        <v>1</v>
      </c>
      <c r="G60" s="288">
        <v>1</v>
      </c>
      <c r="H60" s="288">
        <v>1</v>
      </c>
      <c r="I60" s="288">
        <v>1</v>
      </c>
      <c r="J60" s="288">
        <v>1</v>
      </c>
      <c r="K60" s="288">
        <v>1</v>
      </c>
      <c r="L60" s="288">
        <v>1</v>
      </c>
      <c r="M60" s="288">
        <v>1</v>
      </c>
      <c r="N60" s="288">
        <v>1</v>
      </c>
      <c r="O60" s="288">
        <v>1</v>
      </c>
      <c r="P60" s="288">
        <v>1</v>
      </c>
      <c r="Q60" s="288">
        <v>1</v>
      </c>
      <c r="R60" s="288">
        <v>1</v>
      </c>
      <c r="S60" s="288">
        <v>1</v>
      </c>
      <c r="T60" s="288">
        <v>1</v>
      </c>
      <c r="U60" s="288">
        <v>1</v>
      </c>
      <c r="V60" s="288">
        <v>1</v>
      </c>
      <c r="W60" s="288">
        <v>1</v>
      </c>
      <c r="X60" s="288">
        <v>1</v>
      </c>
      <c r="Y60" s="288">
        <v>1</v>
      </c>
      <c r="Z60" s="288">
        <v>1</v>
      </c>
      <c r="AA60" s="288">
        <v>0</v>
      </c>
      <c r="AB60" s="288">
        <v>1</v>
      </c>
      <c r="AC60" s="288">
        <v>1</v>
      </c>
      <c r="AD60" s="288">
        <v>1</v>
      </c>
      <c r="AE60" s="288">
        <v>1</v>
      </c>
      <c r="AF60" s="288">
        <v>1</v>
      </c>
      <c r="AG60" s="288">
        <v>1</v>
      </c>
      <c r="AH60" s="288">
        <v>1</v>
      </c>
      <c r="AI60" s="288">
        <v>0</v>
      </c>
      <c r="AJ60" s="288">
        <v>1</v>
      </c>
      <c r="AK60" s="288">
        <v>1</v>
      </c>
      <c r="AL60" s="288">
        <v>1</v>
      </c>
      <c r="AM60" s="288">
        <v>0</v>
      </c>
      <c r="AN60" s="288">
        <v>0</v>
      </c>
      <c r="AO60" s="288">
        <v>1</v>
      </c>
      <c r="AP60" s="288">
        <v>1</v>
      </c>
      <c r="AQ60" s="288">
        <v>1</v>
      </c>
      <c r="AR60" s="288">
        <v>1</v>
      </c>
      <c r="AS60" s="288">
        <v>1</v>
      </c>
      <c r="AT60" s="288">
        <v>1</v>
      </c>
      <c r="AU60" s="288">
        <v>0</v>
      </c>
      <c r="AV60" s="288">
        <v>0</v>
      </c>
    </row>
    <row r="61" spans="1:48" x14ac:dyDescent="0.25">
      <c r="A61" s="336"/>
      <c r="B61" s="288" t="s">
        <v>211</v>
      </c>
      <c r="C61" s="288">
        <v>1</v>
      </c>
      <c r="D61" s="288">
        <v>1</v>
      </c>
      <c r="E61" s="288">
        <v>1</v>
      </c>
      <c r="F61" s="288">
        <v>1</v>
      </c>
      <c r="G61" s="288">
        <v>1</v>
      </c>
      <c r="H61" s="288">
        <v>1</v>
      </c>
      <c r="I61" s="288">
        <v>1</v>
      </c>
      <c r="J61" s="288">
        <v>1</v>
      </c>
      <c r="K61" s="288">
        <v>1</v>
      </c>
      <c r="L61" s="288">
        <v>1</v>
      </c>
      <c r="M61" s="288">
        <v>1</v>
      </c>
      <c r="N61" s="288">
        <v>1</v>
      </c>
      <c r="O61" s="288">
        <v>1</v>
      </c>
      <c r="P61" s="288">
        <v>1</v>
      </c>
      <c r="Q61" s="288">
        <v>1</v>
      </c>
      <c r="R61" s="288">
        <v>1</v>
      </c>
      <c r="S61" s="288">
        <v>1</v>
      </c>
      <c r="T61" s="288">
        <v>1</v>
      </c>
      <c r="U61" s="288">
        <v>1</v>
      </c>
      <c r="V61" s="288">
        <v>1</v>
      </c>
      <c r="W61" s="288">
        <v>1</v>
      </c>
      <c r="X61" s="288">
        <v>1</v>
      </c>
      <c r="Y61" s="288">
        <v>1</v>
      </c>
      <c r="Z61" s="288">
        <v>1</v>
      </c>
      <c r="AA61" s="288">
        <v>1</v>
      </c>
      <c r="AB61" s="288">
        <v>1</v>
      </c>
      <c r="AC61" s="288">
        <v>1</v>
      </c>
      <c r="AD61" s="288">
        <v>1</v>
      </c>
      <c r="AE61" s="288">
        <v>1</v>
      </c>
      <c r="AF61" s="288">
        <v>1</v>
      </c>
      <c r="AG61" s="288">
        <v>0</v>
      </c>
      <c r="AH61" s="288">
        <v>1</v>
      </c>
      <c r="AI61" s="288">
        <v>1</v>
      </c>
      <c r="AJ61" s="288">
        <v>1</v>
      </c>
      <c r="AK61" s="288">
        <v>0</v>
      </c>
      <c r="AL61" s="288">
        <v>0</v>
      </c>
      <c r="AM61" s="288">
        <v>1</v>
      </c>
      <c r="AN61" s="288">
        <v>1</v>
      </c>
      <c r="AO61" s="288">
        <v>1</v>
      </c>
      <c r="AP61" s="288">
        <v>0</v>
      </c>
      <c r="AQ61" s="288">
        <v>1</v>
      </c>
      <c r="AR61" s="288">
        <v>1</v>
      </c>
      <c r="AS61" s="288">
        <v>0</v>
      </c>
      <c r="AT61" s="288">
        <v>1</v>
      </c>
      <c r="AU61" s="288">
        <v>0</v>
      </c>
      <c r="AV61" s="288">
        <v>1</v>
      </c>
    </row>
    <row r="62" spans="1:48" ht="15" customHeight="1" x14ac:dyDescent="0.25">
      <c r="A62" s="336"/>
      <c r="B62" s="288" t="s">
        <v>210</v>
      </c>
      <c r="C62" s="288">
        <v>1</v>
      </c>
      <c r="D62" s="288">
        <v>1</v>
      </c>
      <c r="E62" s="288">
        <v>1</v>
      </c>
      <c r="F62" s="288">
        <v>1</v>
      </c>
      <c r="G62" s="288">
        <v>1</v>
      </c>
      <c r="H62" s="288">
        <v>1</v>
      </c>
      <c r="I62" s="288">
        <v>1</v>
      </c>
      <c r="J62" s="288">
        <v>1</v>
      </c>
      <c r="K62" s="288">
        <v>1</v>
      </c>
      <c r="L62" s="288">
        <v>1</v>
      </c>
      <c r="M62" s="288">
        <v>1</v>
      </c>
      <c r="N62" s="288">
        <v>1</v>
      </c>
      <c r="O62" s="288">
        <v>1</v>
      </c>
      <c r="P62" s="288">
        <v>1</v>
      </c>
      <c r="Q62" s="288">
        <v>1</v>
      </c>
      <c r="R62" s="288">
        <v>1</v>
      </c>
      <c r="S62" s="288">
        <v>1</v>
      </c>
      <c r="T62" s="288">
        <v>1</v>
      </c>
      <c r="U62" s="288">
        <v>1</v>
      </c>
      <c r="V62" s="288">
        <v>1</v>
      </c>
      <c r="W62" s="288">
        <v>1</v>
      </c>
      <c r="X62" s="288">
        <v>1</v>
      </c>
      <c r="Y62" s="288">
        <v>1</v>
      </c>
      <c r="Z62" s="288">
        <v>1</v>
      </c>
      <c r="AA62" s="288">
        <v>1</v>
      </c>
      <c r="AB62" s="288">
        <v>1</v>
      </c>
      <c r="AC62" s="288">
        <v>1</v>
      </c>
      <c r="AD62" s="288">
        <v>1</v>
      </c>
      <c r="AE62" s="288">
        <v>1</v>
      </c>
      <c r="AF62" s="288">
        <v>1</v>
      </c>
      <c r="AG62" s="288">
        <v>1</v>
      </c>
      <c r="AH62" s="288">
        <v>1</v>
      </c>
      <c r="AI62" s="288">
        <v>1</v>
      </c>
      <c r="AJ62" s="288">
        <v>0</v>
      </c>
      <c r="AK62" s="288">
        <v>1</v>
      </c>
      <c r="AL62" s="288">
        <v>1</v>
      </c>
      <c r="AM62" s="288">
        <v>1</v>
      </c>
      <c r="AN62" s="288">
        <v>1</v>
      </c>
      <c r="AO62" s="288">
        <v>0</v>
      </c>
      <c r="AP62" s="288">
        <v>1</v>
      </c>
      <c r="AQ62" s="288">
        <v>1</v>
      </c>
      <c r="AR62" s="288">
        <v>1</v>
      </c>
      <c r="AS62" s="288">
        <v>1</v>
      </c>
      <c r="AT62" s="288">
        <v>1</v>
      </c>
      <c r="AU62" s="288">
        <v>1</v>
      </c>
      <c r="AV62" s="288">
        <v>1</v>
      </c>
    </row>
    <row r="63" spans="1:48" ht="15.75" customHeight="1" x14ac:dyDescent="0.25">
      <c r="A63" s="336"/>
      <c r="B63" s="288" t="s">
        <v>208</v>
      </c>
      <c r="C63" s="288">
        <v>0</v>
      </c>
      <c r="D63" s="288">
        <v>0</v>
      </c>
      <c r="E63" s="288">
        <v>0</v>
      </c>
      <c r="F63" s="288">
        <v>0</v>
      </c>
      <c r="G63" s="288">
        <v>0</v>
      </c>
      <c r="H63" s="288">
        <v>0</v>
      </c>
      <c r="I63" s="288">
        <v>0</v>
      </c>
      <c r="J63" s="288">
        <v>0</v>
      </c>
      <c r="K63" s="288">
        <v>0</v>
      </c>
      <c r="L63" s="288">
        <v>0</v>
      </c>
      <c r="M63" s="288">
        <v>1</v>
      </c>
      <c r="N63" s="288">
        <v>1</v>
      </c>
      <c r="O63" s="288">
        <v>1</v>
      </c>
      <c r="P63" s="288">
        <v>1</v>
      </c>
      <c r="Q63" s="288">
        <v>0</v>
      </c>
      <c r="R63" s="288">
        <v>1</v>
      </c>
      <c r="S63" s="288">
        <v>1</v>
      </c>
      <c r="T63" s="288">
        <v>1</v>
      </c>
      <c r="U63" s="288">
        <v>1</v>
      </c>
      <c r="V63" s="288">
        <v>1</v>
      </c>
      <c r="W63" s="288">
        <v>1</v>
      </c>
      <c r="X63" s="288">
        <v>1</v>
      </c>
      <c r="Y63" s="288" t="s">
        <v>296</v>
      </c>
      <c r="Z63" s="288" t="s">
        <v>296</v>
      </c>
      <c r="AA63" s="288" t="s">
        <v>296</v>
      </c>
      <c r="AB63" s="288" t="s">
        <v>296</v>
      </c>
      <c r="AC63" s="288" t="s">
        <v>296</v>
      </c>
      <c r="AD63" s="288" t="s">
        <v>296</v>
      </c>
      <c r="AE63" s="288" t="s">
        <v>296</v>
      </c>
      <c r="AF63" s="288" t="s">
        <v>296</v>
      </c>
      <c r="AG63" s="288" t="s">
        <v>296</v>
      </c>
      <c r="AH63" s="288" t="s">
        <v>296</v>
      </c>
      <c r="AI63" s="288" t="s">
        <v>296</v>
      </c>
      <c r="AJ63" s="288" t="s">
        <v>296</v>
      </c>
      <c r="AK63" s="288" t="s">
        <v>296</v>
      </c>
      <c r="AL63" s="288" t="s">
        <v>296</v>
      </c>
      <c r="AM63" s="288" t="s">
        <v>296</v>
      </c>
      <c r="AN63" s="288" t="s">
        <v>296</v>
      </c>
      <c r="AO63" s="288" t="s">
        <v>296</v>
      </c>
      <c r="AP63" s="288" t="s">
        <v>296</v>
      </c>
      <c r="AQ63" s="288" t="s">
        <v>296</v>
      </c>
      <c r="AR63" s="288" t="s">
        <v>296</v>
      </c>
      <c r="AS63" s="288" t="s">
        <v>296</v>
      </c>
      <c r="AT63" s="288" t="s">
        <v>296</v>
      </c>
      <c r="AU63" s="288" t="s">
        <v>296</v>
      </c>
      <c r="AV63" s="288" t="s">
        <v>296</v>
      </c>
    </row>
    <row r="64" spans="1:48" x14ac:dyDescent="0.25">
      <c r="A64" s="289"/>
    </row>
    <row r="65" spans="1:48" x14ac:dyDescent="0.25">
      <c r="A65" s="337" t="s">
        <v>298</v>
      </c>
      <c r="B65" s="288" t="s">
        <v>141</v>
      </c>
      <c r="C65" s="287">
        <f t="shared" ref="C65:AU65" si="0">AVERAGE(C6:C37)*100</f>
        <v>94.73684210526315</v>
      </c>
      <c r="D65" s="287">
        <f t="shared" si="0"/>
        <v>100</v>
      </c>
      <c r="E65" s="287">
        <f t="shared" si="0"/>
        <v>94.73684210526315</v>
      </c>
      <c r="F65" s="287">
        <f t="shared" si="0"/>
        <v>89.473684210526315</v>
      </c>
      <c r="G65" s="287">
        <f t="shared" si="0"/>
        <v>94.73684210526315</v>
      </c>
      <c r="H65" s="287">
        <f t="shared" si="0"/>
        <v>94.73684210526315</v>
      </c>
      <c r="I65" s="287">
        <f t="shared" si="0"/>
        <v>100</v>
      </c>
      <c r="J65" s="287">
        <f t="shared" si="0"/>
        <v>89.473684210526315</v>
      </c>
      <c r="K65" s="287">
        <f t="shared" si="0"/>
        <v>90.476190476190482</v>
      </c>
      <c r="L65" s="287">
        <f t="shared" si="0"/>
        <v>85.714285714285708</v>
      </c>
      <c r="M65" s="287">
        <f t="shared" si="0"/>
        <v>91.304347826086953</v>
      </c>
      <c r="N65" s="287">
        <f t="shared" si="0"/>
        <v>91.304347826086953</v>
      </c>
      <c r="O65" s="287">
        <f t="shared" si="0"/>
        <v>86.956521739130437</v>
      </c>
      <c r="P65" s="287">
        <f t="shared" si="0"/>
        <v>86.956521739130437</v>
      </c>
      <c r="Q65" s="287">
        <f t="shared" si="0"/>
        <v>73.91304347826086</v>
      </c>
      <c r="R65" s="287">
        <f t="shared" si="0"/>
        <v>95.652173913043484</v>
      </c>
      <c r="S65" s="287">
        <f t="shared" si="0"/>
        <v>100</v>
      </c>
      <c r="T65" s="287">
        <f t="shared" si="0"/>
        <v>81.818181818181827</v>
      </c>
      <c r="U65" s="287">
        <f t="shared" si="0"/>
        <v>90.909090909090907</v>
      </c>
      <c r="V65" s="287">
        <f t="shared" si="0"/>
        <v>77.272727272727266</v>
      </c>
      <c r="W65" s="287">
        <f t="shared" si="0"/>
        <v>75</v>
      </c>
      <c r="X65" s="287">
        <f t="shared" si="0"/>
        <v>75</v>
      </c>
      <c r="Y65" s="287">
        <f t="shared" si="0"/>
        <v>65.217391304347828</v>
      </c>
      <c r="Z65" s="287">
        <f t="shared" si="0"/>
        <v>52.173913043478258</v>
      </c>
      <c r="AA65" s="287">
        <f t="shared" si="0"/>
        <v>53.846153846153847</v>
      </c>
      <c r="AB65" s="287">
        <f t="shared" si="0"/>
        <v>69.230769230769226</v>
      </c>
      <c r="AC65" s="287">
        <f t="shared" si="0"/>
        <v>57.692307692307686</v>
      </c>
      <c r="AD65" s="287">
        <f t="shared" si="0"/>
        <v>57.692307692307686</v>
      </c>
      <c r="AE65" s="287">
        <f t="shared" si="0"/>
        <v>61.53846153846154</v>
      </c>
      <c r="AF65" s="287">
        <f t="shared" si="0"/>
        <v>73.076923076923066</v>
      </c>
      <c r="AG65" s="287">
        <f t="shared" si="0"/>
        <v>57.692307692307686</v>
      </c>
      <c r="AH65" s="287">
        <f t="shared" si="0"/>
        <v>61.53846153846154</v>
      </c>
      <c r="AI65" s="287">
        <f t="shared" si="0"/>
        <v>61.53846153846154</v>
      </c>
      <c r="AJ65" s="287">
        <f t="shared" si="0"/>
        <v>65.384615384615387</v>
      </c>
      <c r="AK65" s="287">
        <f t="shared" si="0"/>
        <v>69.230769230769226</v>
      </c>
      <c r="AL65" s="287">
        <f t="shared" si="0"/>
        <v>44</v>
      </c>
      <c r="AM65" s="287">
        <f t="shared" si="0"/>
        <v>60</v>
      </c>
      <c r="AN65" s="287">
        <f t="shared" si="0"/>
        <v>60</v>
      </c>
      <c r="AO65" s="287">
        <f t="shared" si="0"/>
        <v>48</v>
      </c>
      <c r="AP65" s="287">
        <f t="shared" si="0"/>
        <v>60</v>
      </c>
      <c r="AQ65" s="287">
        <f t="shared" si="0"/>
        <v>62.5</v>
      </c>
      <c r="AR65" s="287">
        <f t="shared" si="0"/>
        <v>60</v>
      </c>
      <c r="AS65" s="287">
        <f t="shared" si="0"/>
        <v>52</v>
      </c>
      <c r="AT65" s="287">
        <f t="shared" si="0"/>
        <v>48</v>
      </c>
      <c r="AU65" s="287">
        <f t="shared" si="0"/>
        <v>60</v>
      </c>
      <c r="AV65" s="287">
        <f t="shared" ref="AV65" si="1">AVERAGE(AV6:AV37)*100</f>
        <v>44</v>
      </c>
    </row>
    <row r="66" spans="1:48" x14ac:dyDescent="0.25">
      <c r="A66" s="337"/>
      <c r="B66" s="288" t="s">
        <v>1</v>
      </c>
      <c r="C66" s="287">
        <f t="shared" ref="C66:AU66" si="2">AVERAGE(C39:C55)*100</f>
        <v>81.818181818181827</v>
      </c>
      <c r="D66" s="287">
        <f t="shared" si="2"/>
        <v>72.727272727272734</v>
      </c>
      <c r="E66" s="287">
        <f t="shared" si="2"/>
        <v>100</v>
      </c>
      <c r="F66" s="287">
        <f t="shared" si="2"/>
        <v>72.727272727272734</v>
      </c>
      <c r="G66" s="287">
        <f t="shared" si="2"/>
        <v>72.727272727272734</v>
      </c>
      <c r="H66" s="287">
        <f t="shared" si="2"/>
        <v>81.818181818181827</v>
      </c>
      <c r="I66" s="287">
        <f t="shared" si="2"/>
        <v>100</v>
      </c>
      <c r="J66" s="287">
        <f t="shared" si="2"/>
        <v>90.909090909090907</v>
      </c>
      <c r="K66" s="287">
        <f t="shared" si="2"/>
        <v>90.909090909090907</v>
      </c>
      <c r="L66" s="287">
        <f t="shared" si="2"/>
        <v>100</v>
      </c>
      <c r="M66" s="287">
        <f t="shared" si="2"/>
        <v>100</v>
      </c>
      <c r="N66" s="287">
        <f t="shared" si="2"/>
        <v>100</v>
      </c>
      <c r="O66" s="287">
        <f t="shared" si="2"/>
        <v>100</v>
      </c>
      <c r="P66" s="287">
        <f t="shared" si="2"/>
        <v>100</v>
      </c>
      <c r="Q66" s="287">
        <f t="shared" si="2"/>
        <v>81.818181818181827</v>
      </c>
      <c r="R66" s="287">
        <f t="shared" si="2"/>
        <v>84.615384615384613</v>
      </c>
      <c r="S66" s="287">
        <f t="shared" si="2"/>
        <v>92.307692307692307</v>
      </c>
      <c r="T66" s="287">
        <f t="shared" si="2"/>
        <v>92.307692307692307</v>
      </c>
      <c r="U66" s="287">
        <f t="shared" si="2"/>
        <v>100</v>
      </c>
      <c r="V66" s="287">
        <f t="shared" si="2"/>
        <v>100</v>
      </c>
      <c r="W66" s="287">
        <f t="shared" si="2"/>
        <v>76.923076923076934</v>
      </c>
      <c r="X66" s="287">
        <f t="shared" si="2"/>
        <v>78.571428571428569</v>
      </c>
      <c r="Y66" s="287">
        <f t="shared" si="2"/>
        <v>80</v>
      </c>
      <c r="Z66" s="287">
        <f t="shared" si="2"/>
        <v>53.333333333333336</v>
      </c>
      <c r="AA66" s="287">
        <f t="shared" si="2"/>
        <v>66.666666666666657</v>
      </c>
      <c r="AB66" s="287">
        <f t="shared" si="2"/>
        <v>86.666666666666671</v>
      </c>
      <c r="AC66" s="287">
        <f t="shared" si="2"/>
        <v>86.666666666666671</v>
      </c>
      <c r="AD66" s="287">
        <f t="shared" si="2"/>
        <v>66.666666666666657</v>
      </c>
      <c r="AE66" s="287">
        <f t="shared" si="2"/>
        <v>66.666666666666657</v>
      </c>
      <c r="AF66" s="287">
        <f t="shared" si="2"/>
        <v>66.666666666666657</v>
      </c>
      <c r="AG66" s="287">
        <f t="shared" si="2"/>
        <v>50</v>
      </c>
      <c r="AH66" s="287">
        <f t="shared" si="2"/>
        <v>62.5</v>
      </c>
      <c r="AI66" s="287">
        <f t="shared" si="2"/>
        <v>62.5</v>
      </c>
      <c r="AJ66" s="287">
        <f t="shared" si="2"/>
        <v>62.5</v>
      </c>
      <c r="AK66" s="287">
        <f t="shared" si="2"/>
        <v>56.25</v>
      </c>
      <c r="AL66" s="287">
        <f t="shared" si="2"/>
        <v>46.153846153846153</v>
      </c>
      <c r="AM66" s="287">
        <f t="shared" si="2"/>
        <v>69.230769230769226</v>
      </c>
      <c r="AN66" s="287">
        <f t="shared" si="2"/>
        <v>69.230769230769226</v>
      </c>
      <c r="AO66" s="287">
        <f t="shared" si="2"/>
        <v>69.230769230769226</v>
      </c>
      <c r="AP66" s="287">
        <f t="shared" si="2"/>
        <v>61.53846153846154</v>
      </c>
      <c r="AQ66" s="287">
        <f t="shared" si="2"/>
        <v>61.53846153846154</v>
      </c>
      <c r="AR66" s="287">
        <f t="shared" si="2"/>
        <v>50</v>
      </c>
      <c r="AS66" s="287">
        <f t="shared" si="2"/>
        <v>66.666666666666657</v>
      </c>
      <c r="AT66" s="287">
        <f t="shared" si="2"/>
        <v>50</v>
      </c>
      <c r="AU66" s="287">
        <f t="shared" si="2"/>
        <v>58.333333333333336</v>
      </c>
      <c r="AV66" s="287">
        <f t="shared" ref="AV66" si="3">AVERAGE(AV39:AV55)*100</f>
        <v>83.333333333333343</v>
      </c>
    </row>
    <row r="67" spans="1:48" x14ac:dyDescent="0.25">
      <c r="A67" s="337"/>
      <c r="B67" s="288" t="s">
        <v>55</v>
      </c>
      <c r="C67" s="287">
        <f t="shared" ref="C67:AU67" si="4">AVERAGE(C57:C63)*100</f>
        <v>85.714285714285708</v>
      </c>
      <c r="D67" s="287">
        <f t="shared" si="4"/>
        <v>85.714285714285708</v>
      </c>
      <c r="E67" s="287">
        <f t="shared" si="4"/>
        <v>71.428571428571431</v>
      </c>
      <c r="F67" s="287">
        <f t="shared" si="4"/>
        <v>85.714285714285708</v>
      </c>
      <c r="G67" s="287">
        <f t="shared" si="4"/>
        <v>85.714285714285708</v>
      </c>
      <c r="H67" s="287">
        <f t="shared" si="4"/>
        <v>85.714285714285708</v>
      </c>
      <c r="I67" s="287">
        <f t="shared" si="4"/>
        <v>85.714285714285708</v>
      </c>
      <c r="J67" s="287">
        <f t="shared" si="4"/>
        <v>71.428571428571431</v>
      </c>
      <c r="K67" s="287">
        <f t="shared" si="4"/>
        <v>85.714285714285708</v>
      </c>
      <c r="L67" s="287">
        <f t="shared" si="4"/>
        <v>85.714285714285708</v>
      </c>
      <c r="M67" s="287">
        <f t="shared" si="4"/>
        <v>100</v>
      </c>
      <c r="N67" s="287">
        <f t="shared" si="4"/>
        <v>100</v>
      </c>
      <c r="O67" s="287">
        <f t="shared" si="4"/>
        <v>100</v>
      </c>
      <c r="P67" s="287">
        <f t="shared" si="4"/>
        <v>100</v>
      </c>
      <c r="Q67" s="287">
        <f t="shared" si="4"/>
        <v>71.428571428571431</v>
      </c>
      <c r="R67" s="287">
        <f t="shared" si="4"/>
        <v>100</v>
      </c>
      <c r="S67" s="287">
        <f t="shared" si="4"/>
        <v>100</v>
      </c>
      <c r="T67" s="287">
        <f t="shared" si="4"/>
        <v>100</v>
      </c>
      <c r="U67" s="287">
        <f t="shared" si="4"/>
        <v>100</v>
      </c>
      <c r="V67" s="287">
        <f t="shared" si="4"/>
        <v>100</v>
      </c>
      <c r="W67" s="287">
        <f t="shared" si="4"/>
        <v>100</v>
      </c>
      <c r="X67" s="287">
        <f t="shared" si="4"/>
        <v>83.333333333333343</v>
      </c>
      <c r="Y67" s="287">
        <f t="shared" si="4"/>
        <v>100</v>
      </c>
      <c r="Z67" s="287">
        <f t="shared" si="4"/>
        <v>80</v>
      </c>
      <c r="AA67" s="287">
        <f t="shared" si="4"/>
        <v>80</v>
      </c>
      <c r="AB67" s="287">
        <f t="shared" si="4"/>
        <v>100</v>
      </c>
      <c r="AC67" s="287">
        <f t="shared" si="4"/>
        <v>100</v>
      </c>
      <c r="AD67" s="287">
        <f t="shared" si="4"/>
        <v>100</v>
      </c>
      <c r="AE67" s="287">
        <f t="shared" si="4"/>
        <v>100</v>
      </c>
      <c r="AF67" s="287">
        <f t="shared" si="4"/>
        <v>100</v>
      </c>
      <c r="AG67" s="287">
        <f t="shared" si="4"/>
        <v>80</v>
      </c>
      <c r="AH67" s="287">
        <f t="shared" si="4"/>
        <v>100</v>
      </c>
      <c r="AI67" s="287">
        <f t="shared" si="4"/>
        <v>80</v>
      </c>
      <c r="AJ67" s="287">
        <f t="shared" si="4"/>
        <v>80</v>
      </c>
      <c r="AK67" s="287">
        <f t="shared" si="4"/>
        <v>60</v>
      </c>
      <c r="AL67" s="287">
        <f t="shared" si="4"/>
        <v>80</v>
      </c>
      <c r="AM67" s="287">
        <f t="shared" si="4"/>
        <v>80</v>
      </c>
      <c r="AN67" s="287">
        <f t="shared" si="4"/>
        <v>80</v>
      </c>
      <c r="AO67" s="287">
        <f t="shared" si="4"/>
        <v>80</v>
      </c>
      <c r="AP67" s="287">
        <f t="shared" si="4"/>
        <v>80</v>
      </c>
      <c r="AQ67" s="287">
        <f t="shared" si="4"/>
        <v>100</v>
      </c>
      <c r="AR67" s="287">
        <f t="shared" si="4"/>
        <v>100</v>
      </c>
      <c r="AS67" s="287">
        <f t="shared" si="4"/>
        <v>80</v>
      </c>
      <c r="AT67" s="287">
        <f t="shared" si="4"/>
        <v>80</v>
      </c>
      <c r="AU67" s="287">
        <f t="shared" si="4"/>
        <v>40</v>
      </c>
      <c r="AV67" s="287">
        <f t="shared" ref="AV67" si="5">AVERAGE(AV57:AV63)*100</f>
        <v>80</v>
      </c>
    </row>
    <row r="68" spans="1:48" x14ac:dyDescent="0.25">
      <c r="A68" s="337"/>
      <c r="B68" s="288" t="s">
        <v>297</v>
      </c>
      <c r="C68" s="287">
        <f t="shared" ref="C68:AU68" si="6">AVERAGE(C57:C63,C39:C55,C6:C37)*100</f>
        <v>89.189189189189193</v>
      </c>
      <c r="D68" s="287">
        <f t="shared" si="6"/>
        <v>89.189189189189193</v>
      </c>
      <c r="E68" s="287">
        <f t="shared" si="6"/>
        <v>91.891891891891902</v>
      </c>
      <c r="F68" s="287">
        <f t="shared" si="6"/>
        <v>83.78378378378379</v>
      </c>
      <c r="G68" s="287">
        <f t="shared" si="6"/>
        <v>86.486486486486484</v>
      </c>
      <c r="H68" s="287">
        <f t="shared" si="6"/>
        <v>89.189189189189193</v>
      </c>
      <c r="I68" s="287">
        <f t="shared" si="6"/>
        <v>97.297297297297305</v>
      </c>
      <c r="J68" s="287">
        <f t="shared" si="6"/>
        <v>86.486486486486484</v>
      </c>
      <c r="K68" s="287">
        <f t="shared" si="6"/>
        <v>89.743589743589752</v>
      </c>
      <c r="L68" s="287">
        <f t="shared" si="6"/>
        <v>89.743589743589752</v>
      </c>
      <c r="M68" s="287">
        <f t="shared" si="6"/>
        <v>95.121951219512198</v>
      </c>
      <c r="N68" s="287">
        <f t="shared" si="6"/>
        <v>95.121951219512198</v>
      </c>
      <c r="O68" s="287">
        <f t="shared" si="6"/>
        <v>92.682926829268297</v>
      </c>
      <c r="P68" s="287">
        <f t="shared" si="6"/>
        <v>92.682926829268297</v>
      </c>
      <c r="Q68" s="287">
        <f t="shared" si="6"/>
        <v>75.609756097560975</v>
      </c>
      <c r="R68" s="287">
        <f t="shared" si="6"/>
        <v>93.023255813953483</v>
      </c>
      <c r="S68" s="287">
        <f t="shared" si="6"/>
        <v>97.61904761904762</v>
      </c>
      <c r="T68" s="287">
        <f t="shared" si="6"/>
        <v>88.095238095238088</v>
      </c>
      <c r="U68" s="287">
        <f t="shared" si="6"/>
        <v>95.238095238095227</v>
      </c>
      <c r="V68" s="287">
        <f t="shared" si="6"/>
        <v>88.095238095238088</v>
      </c>
      <c r="W68" s="287">
        <f t="shared" si="6"/>
        <v>79.069767441860463</v>
      </c>
      <c r="X68" s="287">
        <f t="shared" si="6"/>
        <v>77.272727272727266</v>
      </c>
      <c r="Y68" s="287">
        <f t="shared" si="6"/>
        <v>74.418604651162795</v>
      </c>
      <c r="Z68" s="287">
        <f t="shared" si="6"/>
        <v>55.813953488372093</v>
      </c>
      <c r="AA68" s="287">
        <f t="shared" si="6"/>
        <v>60.869565217391312</v>
      </c>
      <c r="AB68" s="287">
        <f t="shared" si="6"/>
        <v>78.260869565217391</v>
      </c>
      <c r="AC68" s="287">
        <f t="shared" si="6"/>
        <v>71.739130434782609</v>
      </c>
      <c r="AD68" s="287">
        <f t="shared" si="6"/>
        <v>65.217391304347828</v>
      </c>
      <c r="AE68" s="287">
        <f t="shared" si="6"/>
        <v>67.391304347826093</v>
      </c>
      <c r="AF68" s="287">
        <f t="shared" si="6"/>
        <v>73.91304347826086</v>
      </c>
      <c r="AG68" s="287">
        <f t="shared" si="6"/>
        <v>57.446808510638306</v>
      </c>
      <c r="AH68" s="287">
        <f t="shared" si="6"/>
        <v>65.957446808510639</v>
      </c>
      <c r="AI68" s="287">
        <f t="shared" si="6"/>
        <v>63.829787234042556</v>
      </c>
      <c r="AJ68" s="287">
        <f t="shared" si="6"/>
        <v>65.957446808510639</v>
      </c>
      <c r="AK68" s="287">
        <f t="shared" si="6"/>
        <v>63.829787234042556</v>
      </c>
      <c r="AL68" s="287">
        <f t="shared" si="6"/>
        <v>48.837209302325576</v>
      </c>
      <c r="AM68" s="287">
        <f t="shared" si="6"/>
        <v>65.116279069767444</v>
      </c>
      <c r="AN68" s="287">
        <f t="shared" si="6"/>
        <v>65.116279069767444</v>
      </c>
      <c r="AO68" s="287">
        <f t="shared" si="6"/>
        <v>58.139534883720934</v>
      </c>
      <c r="AP68" s="287">
        <f t="shared" si="6"/>
        <v>62.790697674418603</v>
      </c>
      <c r="AQ68" s="287">
        <f t="shared" si="6"/>
        <v>66.666666666666657</v>
      </c>
      <c r="AR68" s="287">
        <f t="shared" si="6"/>
        <v>61.904761904761905</v>
      </c>
      <c r="AS68" s="287">
        <f t="shared" si="6"/>
        <v>59.523809523809526</v>
      </c>
      <c r="AT68" s="287">
        <f t="shared" si="6"/>
        <v>52.380952380952387</v>
      </c>
      <c r="AU68" s="287">
        <f t="shared" si="6"/>
        <v>57.142857142857139</v>
      </c>
      <c r="AV68" s="287">
        <f t="shared" ref="AV68" si="7">AVERAGE(AV57:AV63,AV39:AV55,AV6:AV37)*100</f>
        <v>59.523809523809526</v>
      </c>
    </row>
  </sheetData>
  <mergeCells count="4">
    <mergeCell ref="A6:A37"/>
    <mergeCell ref="A39:A55"/>
    <mergeCell ref="A57:A63"/>
    <mergeCell ref="A65:A68"/>
  </mergeCells>
  <conditionalFormatting sqref="C47:AU63 C6:AU14 C16:AU45 AW6:AZ63">
    <cfRule type="expression" dxfId="17" priority="16">
      <formula>EXACT(C6,1)</formula>
    </cfRule>
    <cfRule type="expression" dxfId="16" priority="17">
      <formula>EXACT(C6,0)</formula>
    </cfRule>
    <cfRule type="expression" dxfId="15" priority="18">
      <formula>EXACT(C6,"NA")</formula>
    </cfRule>
  </conditionalFormatting>
  <conditionalFormatting sqref="C46:AU46">
    <cfRule type="expression" dxfId="14" priority="13">
      <formula>EXACT(C46,1)</formula>
    </cfRule>
    <cfRule type="expression" dxfId="13" priority="14">
      <formula>EXACT(C46,0)</formula>
    </cfRule>
    <cfRule type="expression" dxfId="12" priority="15">
      <formula>EXACT(C46,"NA")</formula>
    </cfRule>
  </conditionalFormatting>
  <conditionalFormatting sqref="C15:AU15">
    <cfRule type="expression" dxfId="11" priority="10">
      <formula>EXACT(C15,1)</formula>
    </cfRule>
    <cfRule type="expression" dxfId="10" priority="11">
      <formula>EXACT(C15,0)</formula>
    </cfRule>
    <cfRule type="expression" dxfId="9" priority="12">
      <formula>EXACT(C15,"NA")</formula>
    </cfRule>
  </conditionalFormatting>
  <conditionalFormatting sqref="AV47:AV63 AV6:AV14 AV16:AV45">
    <cfRule type="expression" dxfId="8" priority="7">
      <formula>EXACT(AV6,1)</formula>
    </cfRule>
    <cfRule type="expression" dxfId="7" priority="8">
      <formula>EXACT(AV6,0)</formula>
    </cfRule>
    <cfRule type="expression" dxfId="6" priority="9">
      <formula>EXACT(AV6,"NA")</formula>
    </cfRule>
  </conditionalFormatting>
  <conditionalFormatting sqref="AV46">
    <cfRule type="expression" dxfId="5" priority="4">
      <formula>EXACT(AV46,1)</formula>
    </cfRule>
    <cfRule type="expression" dxfId="4" priority="5">
      <formula>EXACT(AV46,0)</formula>
    </cfRule>
    <cfRule type="expression" dxfId="3" priority="6">
      <formula>EXACT(AV46,"NA")</formula>
    </cfRule>
  </conditionalFormatting>
  <conditionalFormatting sqref="AV15">
    <cfRule type="expression" dxfId="2" priority="1">
      <formula>EXACT(AV15,1)</formula>
    </cfRule>
    <cfRule type="expression" dxfId="1" priority="2">
      <formula>EXACT(AV15,0)</formula>
    </cfRule>
    <cfRule type="expression" dxfId="0" priority="3">
      <formula>EXACT(AV15,"NA")</formula>
    </cfRule>
  </conditionalFormatting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showGridLines="0" zoomScaleNormal="100" zoomScaleSheetLayoutView="100" workbookViewId="0">
      <selection activeCell="A10" sqref="A10"/>
    </sheetView>
  </sheetViews>
  <sheetFormatPr baseColWidth="10" defaultRowHeight="15" x14ac:dyDescent="0.25"/>
  <cols>
    <col min="1" max="3" width="32.140625" style="148" customWidth="1"/>
    <col min="4" max="16384" width="11.42578125" style="148"/>
  </cols>
  <sheetData>
    <row r="1" spans="1:3" x14ac:dyDescent="0.25">
      <c r="A1" s="196" t="s">
        <v>262</v>
      </c>
      <c r="B1" s="15"/>
      <c r="C1" s="15"/>
    </row>
    <row r="2" spans="1:3" x14ac:dyDescent="0.25">
      <c r="A2" s="196"/>
      <c r="B2" s="15"/>
      <c r="C2" s="15"/>
    </row>
    <row r="3" spans="1:3" ht="15" customHeight="1" thickBot="1" x14ac:dyDescent="0.3">
      <c r="A3" s="270" t="s">
        <v>0</v>
      </c>
      <c r="B3" s="270" t="s">
        <v>1</v>
      </c>
      <c r="C3" s="270" t="s">
        <v>16</v>
      </c>
    </row>
    <row r="4" spans="1:3" ht="15" customHeight="1" x14ac:dyDescent="0.25">
      <c r="A4" s="189" t="s">
        <v>255</v>
      </c>
      <c r="B4" s="189" t="s">
        <v>267</v>
      </c>
      <c r="C4" s="281" t="s">
        <v>331</v>
      </c>
    </row>
    <row r="5" spans="1:3" ht="15" customHeight="1" x14ac:dyDescent="0.25">
      <c r="A5" s="189" t="s">
        <v>254</v>
      </c>
      <c r="B5" s="19" t="s">
        <v>222</v>
      </c>
      <c r="C5" s="281" t="s">
        <v>213</v>
      </c>
    </row>
    <row r="6" spans="1:3" ht="15" customHeight="1" x14ac:dyDescent="0.25">
      <c r="A6" s="189" t="s">
        <v>235</v>
      </c>
      <c r="B6" s="189" t="s">
        <v>300</v>
      </c>
      <c r="C6" s="281" t="s">
        <v>261</v>
      </c>
    </row>
    <row r="7" spans="1:3" ht="15" customHeight="1" x14ac:dyDescent="0.25">
      <c r="A7" s="271" t="s">
        <v>299</v>
      </c>
      <c r="B7" s="189" t="s">
        <v>329</v>
      </c>
      <c r="C7" s="281" t="s">
        <v>330</v>
      </c>
    </row>
    <row r="8" spans="1:3" ht="15" customHeight="1" x14ac:dyDescent="0.25">
      <c r="A8" s="189" t="s">
        <v>245</v>
      </c>
      <c r="B8" s="19" t="s">
        <v>208</v>
      </c>
      <c r="C8" s="272"/>
    </row>
    <row r="9" spans="1:3" ht="15" customHeight="1" x14ac:dyDescent="0.25">
      <c r="A9" s="189" t="s">
        <v>244</v>
      </c>
      <c r="B9" s="189" t="s">
        <v>225</v>
      </c>
      <c r="C9" s="272"/>
    </row>
    <row r="10" spans="1:3" ht="15" customHeight="1" x14ac:dyDescent="0.25">
      <c r="A10" s="189" t="s">
        <v>234</v>
      </c>
      <c r="B10" s="189" t="s">
        <v>265</v>
      </c>
      <c r="C10" s="272"/>
    </row>
    <row r="11" spans="1:3" ht="15" customHeight="1" x14ac:dyDescent="0.25">
      <c r="A11" s="189" t="s">
        <v>258</v>
      </c>
      <c r="B11" s="189" t="s">
        <v>216</v>
      </c>
      <c r="C11" s="272"/>
    </row>
    <row r="12" spans="1:3" ht="15" customHeight="1" x14ac:dyDescent="0.25">
      <c r="A12" s="189" t="s">
        <v>240</v>
      </c>
      <c r="B12" s="189" t="s">
        <v>266</v>
      </c>
      <c r="C12" s="281"/>
    </row>
    <row r="13" spans="1:3" ht="15" customHeight="1" x14ac:dyDescent="0.25">
      <c r="A13" s="189" t="s">
        <v>264</v>
      </c>
      <c r="B13" s="189" t="s">
        <v>328</v>
      </c>
      <c r="C13" s="281"/>
    </row>
    <row r="14" spans="1:3" ht="15" customHeight="1" x14ac:dyDescent="0.25">
      <c r="A14" s="189" t="s">
        <v>327</v>
      </c>
      <c r="B14" s="19"/>
      <c r="C14" s="281"/>
    </row>
    <row r="15" spans="1:3" ht="15" customHeight="1" x14ac:dyDescent="0.25">
      <c r="A15" s="189"/>
      <c r="B15" s="19"/>
      <c r="C15" s="281"/>
    </row>
    <row r="16" spans="1:3" ht="15" customHeight="1" x14ac:dyDescent="0.25">
      <c r="A16" s="189"/>
      <c r="B16" s="19"/>
      <c r="C16" s="281"/>
    </row>
    <row r="17" spans="1:3" ht="15" customHeight="1" x14ac:dyDescent="0.25">
      <c r="A17" s="189"/>
      <c r="B17" s="19"/>
      <c r="C17" s="281"/>
    </row>
    <row r="18" spans="1:3" ht="15" customHeight="1" x14ac:dyDescent="0.25">
      <c r="A18" s="273"/>
      <c r="B18" s="15"/>
      <c r="C18" s="281"/>
    </row>
    <row r="19" spans="1:3" ht="15" customHeight="1" x14ac:dyDescent="0.25">
      <c r="A19" s="15"/>
      <c r="B19" s="15"/>
      <c r="C19" s="281"/>
    </row>
    <row r="20" spans="1:3" ht="15" customHeight="1" x14ac:dyDescent="0.25">
      <c r="A20" s="273"/>
      <c r="B20" s="15"/>
      <c r="C20" s="281"/>
    </row>
    <row r="21" spans="1:3" ht="15" customHeight="1" x14ac:dyDescent="0.25">
      <c r="A21" s="15"/>
      <c r="B21" s="15"/>
      <c r="C21" s="15"/>
    </row>
    <row r="22" spans="1:3" ht="15" customHeight="1" x14ac:dyDescent="0.25">
      <c r="A22" s="273"/>
      <c r="B22" s="15"/>
      <c r="C22" s="15"/>
    </row>
    <row r="23" spans="1:3" ht="15" customHeight="1" x14ac:dyDescent="0.25">
      <c r="A23" s="15"/>
      <c r="B23" s="15"/>
      <c r="C23" s="15"/>
    </row>
    <row r="24" spans="1:3" ht="15" customHeight="1" x14ac:dyDescent="0.25">
      <c r="A24" s="273"/>
      <c r="B24" s="15"/>
      <c r="C24" s="15"/>
    </row>
    <row r="25" spans="1:3" ht="15" customHeight="1" x14ac:dyDescent="0.25">
      <c r="B25" s="15"/>
      <c r="C25" s="15"/>
    </row>
    <row r="26" spans="1:3" ht="15" customHeight="1" x14ac:dyDescent="0.25">
      <c r="A26" s="15"/>
      <c r="B26" s="15"/>
      <c r="C26" s="15"/>
    </row>
    <row r="27" spans="1:3" ht="15" customHeight="1" x14ac:dyDescent="0.25">
      <c r="A27" s="15"/>
      <c r="B27" s="15"/>
      <c r="C27" s="15"/>
    </row>
    <row r="28" spans="1:3" ht="15" customHeight="1" x14ac:dyDescent="0.25">
      <c r="A28" s="15"/>
      <c r="B28" s="15"/>
      <c r="C28" s="15"/>
    </row>
    <row r="29" spans="1:3" ht="15" customHeight="1" x14ac:dyDescent="0.25">
      <c r="A29" s="15"/>
      <c r="B29" s="273"/>
      <c r="C29" s="15"/>
    </row>
    <row r="30" spans="1:3" ht="15" customHeight="1" x14ac:dyDescent="0.25">
      <c r="A30" s="15"/>
      <c r="B30" s="273"/>
      <c r="C30" s="15"/>
    </row>
    <row r="31" spans="1:3" ht="15" customHeight="1" x14ac:dyDescent="0.25">
      <c r="A31" s="273"/>
      <c r="B31" s="273"/>
      <c r="C31" s="15"/>
    </row>
    <row r="32" spans="1:3" ht="15" customHeight="1" x14ac:dyDescent="0.25">
      <c r="A32" s="273"/>
      <c r="B32" s="273"/>
      <c r="C32" s="15"/>
    </row>
    <row r="33" spans="1:3" ht="15" customHeight="1" x14ac:dyDescent="0.25">
      <c r="A33" s="273"/>
      <c r="B33" s="273"/>
      <c r="C33" s="15"/>
    </row>
    <row r="34" spans="1:3" ht="15" customHeight="1" x14ac:dyDescent="0.25">
      <c r="A34" s="273"/>
      <c r="B34" s="273"/>
      <c r="C34" s="15"/>
    </row>
    <row r="35" spans="1:3" ht="15" customHeight="1" x14ac:dyDescent="0.25">
      <c r="A35" s="273"/>
      <c r="B35" s="273"/>
      <c r="C35" s="15"/>
    </row>
    <row r="36" spans="1:3" ht="15" customHeight="1" x14ac:dyDescent="0.25">
      <c r="A36" s="273"/>
      <c r="B36" s="273"/>
    </row>
    <row r="37" spans="1:3" ht="15" customHeight="1" x14ac:dyDescent="0.25">
      <c r="A37" s="273"/>
      <c r="B37" s="273"/>
      <c r="C37" s="151"/>
    </row>
    <row r="38" spans="1:3" ht="15" customHeight="1" x14ac:dyDescent="0.25">
      <c r="A38" s="273"/>
      <c r="B38" s="273"/>
      <c r="C38" s="273"/>
    </row>
    <row r="39" spans="1:3" ht="15" customHeight="1" x14ac:dyDescent="0.25">
      <c r="B39" s="273"/>
      <c r="C39" s="273"/>
    </row>
    <row r="40" spans="1:3" x14ac:dyDescent="0.25">
      <c r="B40" s="273"/>
      <c r="C40" s="273"/>
    </row>
    <row r="41" spans="1:3" ht="15" customHeight="1" x14ac:dyDescent="0.25">
      <c r="B41" s="273"/>
      <c r="C41" s="273"/>
    </row>
    <row r="42" spans="1:3" ht="15" customHeight="1" x14ac:dyDescent="0.25">
      <c r="B42" s="273"/>
      <c r="C42" s="273"/>
    </row>
    <row r="43" spans="1:3" ht="15" customHeight="1" x14ac:dyDescent="0.25">
      <c r="C43" s="273"/>
    </row>
    <row r="44" spans="1:3" ht="15" customHeight="1" x14ac:dyDescent="0.25">
      <c r="C44" s="273"/>
    </row>
    <row r="45" spans="1:3" ht="15" customHeight="1" x14ac:dyDescent="0.25">
      <c r="C45" s="273"/>
    </row>
    <row r="46" spans="1:3" ht="15" customHeight="1" x14ac:dyDescent="0.25">
      <c r="C46" s="273"/>
    </row>
    <row r="47" spans="1:3" ht="15" customHeight="1" x14ac:dyDescent="0.25">
      <c r="C47" s="273"/>
    </row>
    <row r="48" spans="1:3" ht="15" customHeight="1" x14ac:dyDescent="0.25">
      <c r="C48" s="273"/>
    </row>
    <row r="49" spans="3:3" ht="15" customHeight="1" x14ac:dyDescent="0.25">
      <c r="C49" s="273"/>
    </row>
    <row r="50" spans="3:3" ht="15" customHeight="1" x14ac:dyDescent="0.25">
      <c r="C50" s="273"/>
    </row>
    <row r="51" spans="3:3" ht="15" customHeight="1" x14ac:dyDescent="0.25">
      <c r="C51" s="273"/>
    </row>
    <row r="52" spans="3:3" ht="15" customHeight="1" x14ac:dyDescent="0.25">
      <c r="C52" s="273"/>
    </row>
    <row r="53" spans="3:3" ht="15" customHeight="1" x14ac:dyDescent="0.25">
      <c r="C53" s="273"/>
    </row>
    <row r="54" spans="3:3" ht="15" customHeight="1" x14ac:dyDescent="0.25">
      <c r="C54" s="273"/>
    </row>
    <row r="55" spans="3:3" ht="15" customHeight="1" x14ac:dyDescent="0.25">
      <c r="C55" s="273"/>
    </row>
    <row r="56" spans="3:3" ht="15" customHeight="1" x14ac:dyDescent="0.25">
      <c r="C56" s="273"/>
    </row>
    <row r="57" spans="3:3" ht="15" customHeight="1" x14ac:dyDescent="0.25">
      <c r="C57" s="273"/>
    </row>
    <row r="58" spans="3:3" ht="15" customHeight="1" x14ac:dyDescent="0.25">
      <c r="C58" s="273"/>
    </row>
    <row r="59" spans="3:3" ht="15" customHeight="1" x14ac:dyDescent="0.25">
      <c r="C59" s="273"/>
    </row>
    <row r="60" spans="3:3" ht="15" customHeight="1" x14ac:dyDescent="0.25"/>
    <row r="61" spans="3:3" ht="15" customHeight="1" x14ac:dyDescent="0.25"/>
    <row r="62" spans="3:3" ht="15" customHeight="1" x14ac:dyDescent="0.25"/>
    <row r="63" spans="3:3" ht="15" customHeight="1" x14ac:dyDescent="0.25"/>
    <row r="64" spans="3:3" ht="15" customHeight="1" x14ac:dyDescent="0.25"/>
    <row r="65" ht="15" customHeight="1" x14ac:dyDescent="0.25"/>
    <row r="66" ht="15" customHeight="1" x14ac:dyDescent="0.25"/>
    <row r="67" ht="15" customHeight="1" x14ac:dyDescent="0.25"/>
  </sheetData>
  <sortState ref="C4:C7">
    <sortCondition ref="C4:C7"/>
  </sortState>
  <pageMargins left="0.7" right="0.7" top="0.75" bottom="0.75" header="0.3" footer="0.3"/>
  <pageSetup scale="82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B24"/>
  <sheetViews>
    <sheetView topLeftCell="A2" zoomScaleNormal="100" zoomScaleSheetLayoutView="85" workbookViewId="0">
      <selection activeCell="B23" sqref="B23"/>
    </sheetView>
  </sheetViews>
  <sheetFormatPr baseColWidth="10" defaultRowHeight="15" x14ac:dyDescent="0.25"/>
  <cols>
    <col min="1" max="1" width="12.140625" style="15" customWidth="1"/>
    <col min="2" max="16384" width="11.42578125" style="15"/>
  </cols>
  <sheetData>
    <row r="1" spans="1:2" x14ac:dyDescent="0.25">
      <c r="A1" s="15" t="s">
        <v>116</v>
      </c>
    </row>
    <row r="3" spans="1:2" x14ac:dyDescent="0.25">
      <c r="A3" s="15" t="s">
        <v>20</v>
      </c>
      <c r="B3" s="15" t="s">
        <v>117</v>
      </c>
    </row>
    <row r="4" spans="1:2" x14ac:dyDescent="0.25">
      <c r="A4" s="15" t="s">
        <v>21</v>
      </c>
      <c r="B4" s="15" t="s">
        <v>118</v>
      </c>
    </row>
    <row r="5" spans="1:2" x14ac:dyDescent="0.25">
      <c r="A5" s="15" t="s">
        <v>22</v>
      </c>
      <c r="B5" s="15" t="s">
        <v>119</v>
      </c>
    </row>
    <row r="6" spans="1:2" x14ac:dyDescent="0.25">
      <c r="A6" s="15" t="s">
        <v>23</v>
      </c>
      <c r="B6" s="15" t="s">
        <v>122</v>
      </c>
    </row>
    <row r="7" spans="1:2" x14ac:dyDescent="0.25">
      <c r="A7" s="15" t="s">
        <v>24</v>
      </c>
      <c r="B7" s="15" t="s">
        <v>120</v>
      </c>
    </row>
    <row r="8" spans="1:2" x14ac:dyDescent="0.25">
      <c r="A8" s="15" t="s">
        <v>17</v>
      </c>
      <c r="B8" s="15" t="s">
        <v>121</v>
      </c>
    </row>
    <row r="9" spans="1:2" x14ac:dyDescent="0.25">
      <c r="A9" s="15" t="s">
        <v>18</v>
      </c>
      <c r="B9" s="15" t="s">
        <v>123</v>
      </c>
    </row>
    <row r="10" spans="1:2" x14ac:dyDescent="0.25">
      <c r="A10" s="15" t="s">
        <v>124</v>
      </c>
      <c r="B10" s="15" t="s">
        <v>83</v>
      </c>
    </row>
    <row r="11" spans="1:2" x14ac:dyDescent="0.25">
      <c r="A11" s="15" t="s">
        <v>67</v>
      </c>
      <c r="B11" s="15" t="s">
        <v>125</v>
      </c>
    </row>
    <row r="12" spans="1:2" x14ac:dyDescent="0.25">
      <c r="A12" s="15" t="s">
        <v>27</v>
      </c>
      <c r="B12" s="15" t="s">
        <v>126</v>
      </c>
    </row>
    <row r="13" spans="1:2" x14ac:dyDescent="0.25">
      <c r="A13" s="15" t="s">
        <v>19</v>
      </c>
      <c r="B13" s="15" t="s">
        <v>127</v>
      </c>
    </row>
    <row r="14" spans="1:2" x14ac:dyDescent="0.25">
      <c r="A14" s="15" t="s">
        <v>110</v>
      </c>
      <c r="B14" s="15" t="s">
        <v>128</v>
      </c>
    </row>
    <row r="15" spans="1:2" x14ac:dyDescent="0.25">
      <c r="A15" s="15" t="s">
        <v>111</v>
      </c>
      <c r="B15" s="15" t="s">
        <v>129</v>
      </c>
    </row>
    <row r="16" spans="1:2" x14ac:dyDescent="0.25">
      <c r="A16" s="15" t="s">
        <v>112</v>
      </c>
      <c r="B16" s="15" t="s">
        <v>130</v>
      </c>
    </row>
    <row r="17" spans="1:2" x14ac:dyDescent="0.25">
      <c r="A17" s="15" t="s">
        <v>113</v>
      </c>
      <c r="B17" s="15" t="s">
        <v>131</v>
      </c>
    </row>
    <row r="18" spans="1:2" x14ac:dyDescent="0.25">
      <c r="A18" s="15" t="s">
        <v>114</v>
      </c>
      <c r="B18" s="15" t="s">
        <v>132</v>
      </c>
    </row>
    <row r="19" spans="1:2" x14ac:dyDescent="0.25">
      <c r="A19" s="15" t="s">
        <v>133</v>
      </c>
      <c r="B19" s="15" t="s">
        <v>304</v>
      </c>
    </row>
    <row r="20" spans="1:2" x14ac:dyDescent="0.25">
      <c r="A20" s="15" t="s">
        <v>135</v>
      </c>
      <c r="B20" s="15" t="s">
        <v>134</v>
      </c>
    </row>
    <row r="21" spans="1:2" x14ac:dyDescent="0.25">
      <c r="A21" s="15" t="s">
        <v>303</v>
      </c>
      <c r="B21" s="15" t="s">
        <v>137</v>
      </c>
    </row>
    <row r="22" spans="1:2" x14ac:dyDescent="0.25">
      <c r="A22" s="15" t="s">
        <v>136</v>
      </c>
      <c r="B22" s="15" t="s">
        <v>309</v>
      </c>
    </row>
    <row r="23" spans="1:2" x14ac:dyDescent="0.25">
      <c r="A23" s="15" t="s">
        <v>139</v>
      </c>
      <c r="B23" s="15" t="s">
        <v>140</v>
      </c>
    </row>
    <row r="24" spans="1:2" x14ac:dyDescent="0.25">
      <c r="A24" s="15" t="s">
        <v>308</v>
      </c>
      <c r="B24" s="15" t="s">
        <v>115</v>
      </c>
    </row>
  </sheetData>
  <pageMargins left="0.7" right="0.7" top="0.75" bottom="0.75" header="0.3" footer="0.3"/>
  <pageSetup scale="54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25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-6.666666666666667</v>
      </c>
      <c r="D5" s="10">
        <v>0</v>
      </c>
      <c r="E5" s="10">
        <v>18.181818181818183</v>
      </c>
      <c r="F5" s="10">
        <v>15.384615384615385</v>
      </c>
      <c r="G5" s="10">
        <v>7.1428571428571423</v>
      </c>
      <c r="H5" s="10">
        <v>41.666666666666671</v>
      </c>
      <c r="I5" s="10">
        <v>28.571428571428569</v>
      </c>
      <c r="J5" s="10">
        <v>40</v>
      </c>
      <c r="K5" s="10">
        <v>35.294117647058826</v>
      </c>
      <c r="L5" s="10">
        <v>28.571428571428569</v>
      </c>
    </row>
    <row r="6" spans="1:12" x14ac:dyDescent="0.25">
      <c r="A6" s="3" t="s">
        <v>3</v>
      </c>
      <c r="B6" s="10">
        <v>46.666666666666664</v>
      </c>
      <c r="C6" s="10">
        <v>26.666666666666668</v>
      </c>
      <c r="D6" s="10">
        <v>23.076923076923077</v>
      </c>
      <c r="E6" s="10">
        <v>9.0909090909090917</v>
      </c>
      <c r="F6" s="10">
        <v>38.461538461538467</v>
      </c>
      <c r="G6" s="10">
        <v>-7.1428571428571423</v>
      </c>
      <c r="H6" s="10">
        <v>25</v>
      </c>
      <c r="I6" s="10">
        <v>50</v>
      </c>
      <c r="J6" s="10">
        <v>13.333333333333334</v>
      </c>
      <c r="K6" s="10">
        <v>17.647058823529413</v>
      </c>
      <c r="L6" s="10">
        <v>28.571428571428569</v>
      </c>
    </row>
    <row r="7" spans="1:12" x14ac:dyDescent="0.25">
      <c r="A7" s="3" t="s">
        <v>4</v>
      </c>
      <c r="B7" s="10">
        <v>-6.666666666666667</v>
      </c>
      <c r="C7" s="10">
        <v>-33.333333333333329</v>
      </c>
      <c r="D7" s="10">
        <v>-15.384615384615385</v>
      </c>
      <c r="E7" s="10">
        <v>0</v>
      </c>
      <c r="F7" s="10">
        <v>0</v>
      </c>
      <c r="G7" s="10">
        <v>-14.285714285714285</v>
      </c>
      <c r="H7" s="10">
        <v>-8.3333333333333321</v>
      </c>
      <c r="I7" s="10">
        <v>-21.428571428571427</v>
      </c>
      <c r="J7" s="10">
        <v>-6.666666666666667</v>
      </c>
      <c r="K7" s="10">
        <v>17.647058823529413</v>
      </c>
      <c r="L7" s="10">
        <v>7.1428571428571423</v>
      </c>
    </row>
    <row r="8" spans="1:12" x14ac:dyDescent="0.25">
      <c r="A8" s="3" t="s">
        <v>5</v>
      </c>
      <c r="B8" s="10">
        <v>-6.666666666666667</v>
      </c>
      <c r="C8" s="10">
        <v>6.666666666666667</v>
      </c>
      <c r="D8" s="10">
        <v>-7.6923076923076925</v>
      </c>
      <c r="E8" s="10">
        <v>-9.0909090909090917</v>
      </c>
      <c r="F8" s="10">
        <v>-7.6923076923076925</v>
      </c>
      <c r="G8" s="10">
        <v>-7.1428571428571423</v>
      </c>
      <c r="H8" s="10">
        <v>0</v>
      </c>
      <c r="I8" s="10">
        <v>0</v>
      </c>
      <c r="J8" s="10">
        <v>26.666666666666668</v>
      </c>
      <c r="K8" s="10">
        <v>-11.76470588235294</v>
      </c>
      <c r="L8" s="10">
        <v>21.428571428571427</v>
      </c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  <c r="J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  <c r="J12" s="15"/>
    </row>
    <row r="13" spans="1:12" x14ac:dyDescent="0.25">
      <c r="B13" s="18" t="s">
        <v>28</v>
      </c>
      <c r="C13" s="15"/>
      <c r="D13" s="15"/>
      <c r="E13" s="15"/>
      <c r="F13" s="15"/>
      <c r="G13" s="15"/>
      <c r="H13" s="15"/>
      <c r="I13" s="15"/>
      <c r="J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  <c r="J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  <c r="J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  <c r="J16" s="15"/>
    </row>
    <row r="17" spans="2:10" x14ac:dyDescent="0.25">
      <c r="B17" s="15"/>
      <c r="C17" s="15"/>
      <c r="D17" s="15"/>
      <c r="E17" s="15"/>
      <c r="F17" s="15"/>
      <c r="G17" s="15"/>
      <c r="H17" s="15"/>
      <c r="I17" s="15"/>
      <c r="J17" s="15"/>
    </row>
    <row r="18" spans="2:10" x14ac:dyDescent="0.25">
      <c r="B18" s="15"/>
      <c r="C18" s="15"/>
      <c r="D18" s="15"/>
      <c r="E18" s="15"/>
      <c r="F18" s="15"/>
      <c r="G18" s="15"/>
      <c r="H18" s="15"/>
      <c r="I18" s="15"/>
      <c r="J18" s="15"/>
    </row>
    <row r="19" spans="2:10" x14ac:dyDescent="0.25">
      <c r="B19" s="15"/>
      <c r="C19" s="15"/>
      <c r="D19" s="15"/>
      <c r="E19" s="15"/>
      <c r="F19" s="15"/>
      <c r="G19" s="15"/>
      <c r="H19" s="15"/>
      <c r="I19" s="15"/>
      <c r="J19" s="15"/>
    </row>
    <row r="20" spans="2:10" x14ac:dyDescent="0.25">
      <c r="B20" s="15"/>
      <c r="C20" s="15"/>
      <c r="D20" s="15"/>
      <c r="E20" s="15"/>
      <c r="F20" s="15"/>
      <c r="G20" s="15"/>
      <c r="H20" s="15"/>
      <c r="I20" s="15"/>
      <c r="J20" s="15"/>
    </row>
    <row r="21" spans="2:10" x14ac:dyDescent="0.25">
      <c r="B21" s="15"/>
      <c r="C21" s="15"/>
      <c r="D21" s="15"/>
      <c r="E21" s="15"/>
      <c r="F21" s="15"/>
      <c r="G21" s="15"/>
      <c r="H21" s="15"/>
      <c r="I21" s="15"/>
      <c r="J21" s="15"/>
    </row>
    <row r="22" spans="2:10" x14ac:dyDescent="0.25">
      <c r="B22" s="15"/>
      <c r="C22" s="15"/>
      <c r="D22" s="15"/>
      <c r="E22" s="15"/>
      <c r="F22" s="15"/>
      <c r="G22" s="15"/>
      <c r="H22" s="15"/>
      <c r="I22" s="15"/>
      <c r="J22" s="15"/>
    </row>
    <row r="23" spans="2:10" x14ac:dyDescent="0.25">
      <c r="B23" s="15"/>
      <c r="C23" s="15"/>
      <c r="D23" s="15"/>
      <c r="E23" s="15"/>
      <c r="F23" s="15"/>
      <c r="G23" s="15"/>
      <c r="H23" s="15"/>
      <c r="I23" s="15"/>
      <c r="J23" s="15"/>
    </row>
    <row r="24" spans="2:10" x14ac:dyDescent="0.25">
      <c r="B24" s="15"/>
      <c r="C24" s="15"/>
      <c r="D24" s="15"/>
      <c r="E24" s="15"/>
      <c r="F24" s="15"/>
      <c r="G24" s="15"/>
      <c r="H24" s="15"/>
      <c r="I24" s="15"/>
      <c r="J24" s="15"/>
    </row>
    <row r="25" spans="2:10" x14ac:dyDescent="0.25">
      <c r="B25" s="15"/>
      <c r="C25" s="15"/>
      <c r="D25" s="15"/>
      <c r="E25" s="15"/>
      <c r="F25" s="15"/>
      <c r="G25" s="15"/>
      <c r="H25" s="15"/>
      <c r="I25" s="15"/>
      <c r="J25" s="15"/>
    </row>
    <row r="26" spans="2:10" x14ac:dyDescent="0.25">
      <c r="B26" s="15"/>
      <c r="C26" s="15"/>
      <c r="D26" s="15"/>
      <c r="E26" s="15"/>
      <c r="F26" s="15"/>
      <c r="G26" s="15"/>
      <c r="H26" s="15"/>
      <c r="I26" s="15"/>
      <c r="J26" s="15"/>
    </row>
    <row r="27" spans="2:10" x14ac:dyDescent="0.25">
      <c r="B27" s="15"/>
      <c r="C27" s="15"/>
      <c r="D27" s="15"/>
      <c r="E27" s="15"/>
      <c r="F27" s="15"/>
      <c r="G27" s="15"/>
      <c r="H27" s="15"/>
      <c r="I27" s="15"/>
      <c r="J27" s="15"/>
    </row>
    <row r="28" spans="2:10" x14ac:dyDescent="0.25">
      <c r="B28" s="15"/>
      <c r="C28" s="15"/>
      <c r="D28" s="15"/>
      <c r="E28" s="15"/>
      <c r="F28" s="15"/>
      <c r="G28" s="15"/>
      <c r="H28" s="15"/>
      <c r="I28" s="15"/>
      <c r="J28" s="15"/>
    </row>
    <row r="29" spans="2:10" x14ac:dyDescent="0.25">
      <c r="B29" s="15"/>
      <c r="C29" s="15"/>
      <c r="D29" s="15"/>
      <c r="E29" s="15"/>
      <c r="F29" s="15"/>
      <c r="G29" s="15"/>
      <c r="H29" s="15"/>
      <c r="I29" s="15"/>
      <c r="J29" s="15"/>
    </row>
    <row r="30" spans="2:10" x14ac:dyDescent="0.25">
      <c r="B30" s="15"/>
      <c r="C30" s="15"/>
      <c r="D30" s="15"/>
      <c r="E30" s="15"/>
      <c r="F30" s="15"/>
      <c r="G30" s="15"/>
      <c r="H30" s="15"/>
      <c r="I30" s="15"/>
      <c r="J30" s="15"/>
    </row>
    <row r="31" spans="2:10" x14ac:dyDescent="0.25">
      <c r="B31" s="15"/>
      <c r="C31" s="15"/>
      <c r="D31" s="15"/>
      <c r="E31" s="15"/>
      <c r="F31" s="15"/>
      <c r="G31" s="15"/>
      <c r="H31" s="15"/>
      <c r="I31" s="15"/>
      <c r="J31" s="15"/>
    </row>
    <row r="32" spans="2:10" x14ac:dyDescent="0.25">
      <c r="B32" s="21" t="s">
        <v>66</v>
      </c>
      <c r="C32" s="15"/>
      <c r="D32" s="15"/>
      <c r="E32" s="15"/>
      <c r="F32" s="15"/>
      <c r="G32" s="15"/>
      <c r="H32" s="15"/>
      <c r="I32" s="15"/>
      <c r="J32" s="15"/>
    </row>
  </sheetData>
  <pageMargins left="0.7" right="0.7" top="0.75" bottom="0.75" header="0.3" footer="0.3"/>
  <pageSetup orientation="portrait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4">
        <v>22.222222222222221</v>
      </c>
      <c r="C5" s="14">
        <v>-9.0909090909090917</v>
      </c>
      <c r="D5" s="14">
        <v>0</v>
      </c>
      <c r="E5" s="14">
        <v>-14.285714285714285</v>
      </c>
      <c r="F5" s="14">
        <v>42.857142857142854</v>
      </c>
      <c r="G5" s="14">
        <v>-8.3333333333333321</v>
      </c>
      <c r="H5" s="14">
        <v>9.0909090909090917</v>
      </c>
      <c r="I5" s="14">
        <v>-22.222222222222221</v>
      </c>
      <c r="J5" s="14">
        <v>22.222222222222221</v>
      </c>
      <c r="K5" s="51">
        <v>-40</v>
      </c>
      <c r="L5" s="51">
        <v>-42.857142857142854</v>
      </c>
    </row>
    <row r="6" spans="1:12" x14ac:dyDescent="0.25">
      <c r="A6" s="3" t="s">
        <v>3</v>
      </c>
      <c r="B6" s="14">
        <v>44.444444444444443</v>
      </c>
      <c r="C6" s="14">
        <v>9.0909090909090917</v>
      </c>
      <c r="D6" s="14">
        <v>9.0909090909090917</v>
      </c>
      <c r="E6" s="14">
        <v>28.571428571428569</v>
      </c>
      <c r="F6" s="14">
        <v>28.571428571428569</v>
      </c>
      <c r="G6" s="14">
        <v>16.666666666666664</v>
      </c>
      <c r="H6" s="14">
        <v>45.454545454545453</v>
      </c>
      <c r="I6" s="14">
        <v>22.222222222222221</v>
      </c>
      <c r="J6" s="14">
        <v>22.222222222222221</v>
      </c>
      <c r="K6" s="51">
        <v>50</v>
      </c>
      <c r="L6" s="51">
        <v>-28.571428571428569</v>
      </c>
    </row>
    <row r="7" spans="1:12" x14ac:dyDescent="0.25">
      <c r="A7" s="3" t="s">
        <v>4</v>
      </c>
      <c r="B7" s="14">
        <v>0</v>
      </c>
      <c r="C7" s="14">
        <v>0</v>
      </c>
      <c r="D7" s="14">
        <v>0</v>
      </c>
      <c r="E7" s="14">
        <v>14.285714285714285</v>
      </c>
      <c r="F7" s="14">
        <v>0</v>
      </c>
      <c r="G7" s="14">
        <v>8.3333333333333321</v>
      </c>
      <c r="H7" s="14">
        <v>9.0909090909090917</v>
      </c>
      <c r="I7" s="14">
        <v>0</v>
      </c>
      <c r="J7" s="14">
        <v>11.111111111111111</v>
      </c>
      <c r="K7" s="51">
        <v>-10</v>
      </c>
      <c r="L7" s="51">
        <v>0</v>
      </c>
    </row>
    <row r="8" spans="1:12" x14ac:dyDescent="0.25">
      <c r="A8" s="3" t="s">
        <v>5</v>
      </c>
      <c r="B8" s="14">
        <v>11.111111111111111</v>
      </c>
      <c r="C8" s="14">
        <v>0</v>
      </c>
      <c r="D8" s="14">
        <v>0</v>
      </c>
      <c r="E8" s="14">
        <v>14.285714285714285</v>
      </c>
      <c r="F8" s="14">
        <v>-14.285714285714285</v>
      </c>
      <c r="G8" s="14">
        <v>-16.666666666666664</v>
      </c>
      <c r="H8" s="14">
        <v>-9.0909090909090917</v>
      </c>
      <c r="I8" s="14">
        <v>-11.111111111111111</v>
      </c>
      <c r="J8" s="14">
        <v>11.111111111111111</v>
      </c>
      <c r="K8" s="51">
        <v>20</v>
      </c>
      <c r="L8" s="51">
        <v>14.285714285714285</v>
      </c>
    </row>
    <row r="9" spans="1:12" x14ac:dyDescent="0.25">
      <c r="I9" s="14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29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21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3" customWidth="1"/>
    <col min="2" max="16384" width="11.42578125" style="3"/>
  </cols>
  <sheetData>
    <row r="1" spans="1:12" x14ac:dyDescent="0.25">
      <c r="B1" s="3">
        <v>100</v>
      </c>
    </row>
    <row r="2" spans="1:12" x14ac:dyDescent="0.25">
      <c r="A2" s="11" t="s">
        <v>26</v>
      </c>
    </row>
    <row r="4" spans="1:12" x14ac:dyDescent="0.25">
      <c r="B4" s="13">
        <v>41699</v>
      </c>
      <c r="C4" s="13">
        <v>41791</v>
      </c>
      <c r="D4" s="13">
        <v>41883</v>
      </c>
      <c r="E4" s="13">
        <v>41974</v>
      </c>
      <c r="F4" s="13">
        <v>42064</v>
      </c>
      <c r="G4" s="13">
        <v>42156</v>
      </c>
      <c r="H4" s="13">
        <v>42248</v>
      </c>
      <c r="I4" s="13">
        <v>42339</v>
      </c>
      <c r="J4" s="13">
        <v>42430</v>
      </c>
      <c r="K4" s="13">
        <v>42522</v>
      </c>
      <c r="L4" s="13">
        <v>42614</v>
      </c>
    </row>
    <row r="5" spans="1:12" ht="15" customHeight="1" x14ac:dyDescent="0.25">
      <c r="A5" s="3" t="s">
        <v>2</v>
      </c>
      <c r="B5" s="10">
        <v>0</v>
      </c>
      <c r="C5" s="10">
        <v>-20</v>
      </c>
      <c r="D5" s="10">
        <v>0</v>
      </c>
      <c r="E5" s="10">
        <v>0</v>
      </c>
      <c r="F5" s="10">
        <v>-50</v>
      </c>
      <c r="G5" s="10">
        <v>0</v>
      </c>
      <c r="H5" s="10">
        <v>-40</v>
      </c>
      <c r="I5" s="10">
        <v>40</v>
      </c>
      <c r="J5" s="10">
        <v>0</v>
      </c>
      <c r="K5" s="3">
        <v>-20</v>
      </c>
      <c r="L5" s="3">
        <v>25</v>
      </c>
    </row>
    <row r="6" spans="1:12" x14ac:dyDescent="0.25">
      <c r="A6" s="3" t="s">
        <v>3</v>
      </c>
      <c r="B6" s="10">
        <v>40</v>
      </c>
      <c r="C6" s="10">
        <v>20</v>
      </c>
      <c r="D6" s="10">
        <v>-25</v>
      </c>
      <c r="E6" s="10">
        <v>-50</v>
      </c>
      <c r="F6" s="10">
        <v>-50</v>
      </c>
      <c r="G6" s="10">
        <v>0</v>
      </c>
      <c r="H6" s="10">
        <v>-60</v>
      </c>
      <c r="I6" s="10">
        <v>-20</v>
      </c>
      <c r="J6" s="10">
        <v>-20</v>
      </c>
      <c r="K6" s="3">
        <v>-60</v>
      </c>
      <c r="L6" s="3">
        <v>0</v>
      </c>
    </row>
    <row r="7" spans="1:12" x14ac:dyDescent="0.25">
      <c r="A7" s="3" t="s">
        <v>4</v>
      </c>
      <c r="B7" s="10">
        <v>-40</v>
      </c>
      <c r="C7" s="10">
        <v>-40</v>
      </c>
      <c r="D7" s="10">
        <v>-75</v>
      </c>
      <c r="E7" s="10">
        <v>-50</v>
      </c>
      <c r="F7" s="10">
        <v>-25</v>
      </c>
      <c r="G7" s="10">
        <v>-25</v>
      </c>
      <c r="H7" s="10">
        <v>-40</v>
      </c>
      <c r="I7" s="10">
        <v>-20</v>
      </c>
      <c r="J7" s="10">
        <v>-40</v>
      </c>
      <c r="K7" s="3">
        <v>-60</v>
      </c>
      <c r="L7" s="3">
        <v>-50</v>
      </c>
    </row>
    <row r="8" spans="1:12" x14ac:dyDescent="0.25">
      <c r="A8" s="3" t="s">
        <v>5</v>
      </c>
      <c r="B8" s="10">
        <v>0</v>
      </c>
      <c r="C8" s="10">
        <v>20</v>
      </c>
      <c r="D8" s="10">
        <v>-25</v>
      </c>
      <c r="E8" s="10">
        <v>0</v>
      </c>
      <c r="F8" s="10">
        <v>-50</v>
      </c>
      <c r="G8" s="10">
        <v>25</v>
      </c>
      <c r="H8" s="10">
        <v>-60</v>
      </c>
      <c r="I8" s="10">
        <v>-20</v>
      </c>
      <c r="J8" s="10">
        <v>-20</v>
      </c>
      <c r="K8" s="3">
        <v>-40</v>
      </c>
      <c r="L8" s="3">
        <v>-25</v>
      </c>
    </row>
    <row r="9" spans="1:12" x14ac:dyDescent="0.25">
      <c r="B9" s="10"/>
      <c r="C9" s="10"/>
      <c r="D9" s="10"/>
      <c r="E9" s="10"/>
      <c r="F9" s="10"/>
      <c r="G9" s="10"/>
    </row>
    <row r="11" spans="1:12" x14ac:dyDescent="0.25">
      <c r="B11" s="18" t="s">
        <v>31</v>
      </c>
      <c r="C11" s="15"/>
      <c r="D11" s="15"/>
      <c r="E11" s="15"/>
      <c r="F11" s="15"/>
      <c r="G11" s="15"/>
      <c r="H11" s="15"/>
      <c r="I11" s="15"/>
    </row>
    <row r="12" spans="1:12" x14ac:dyDescent="0.25">
      <c r="B12" s="15"/>
      <c r="C12" s="15"/>
      <c r="D12" s="15"/>
      <c r="E12" s="15"/>
      <c r="F12" s="15"/>
      <c r="G12" s="15"/>
      <c r="H12" s="15"/>
      <c r="I12" s="15"/>
    </row>
    <row r="13" spans="1:12" x14ac:dyDescent="0.25">
      <c r="B13" s="18" t="s">
        <v>30</v>
      </c>
      <c r="C13" s="15"/>
      <c r="D13" s="15"/>
      <c r="E13" s="15"/>
      <c r="F13" s="15"/>
      <c r="G13" s="15"/>
      <c r="H13" s="15"/>
      <c r="I13" s="15"/>
    </row>
    <row r="14" spans="1:12" x14ac:dyDescent="0.25">
      <c r="B14" s="15"/>
      <c r="C14" s="15"/>
      <c r="D14" s="15"/>
      <c r="E14" s="15"/>
      <c r="F14" s="15"/>
      <c r="G14" s="15"/>
      <c r="H14" s="15"/>
      <c r="I14" s="15"/>
    </row>
    <row r="15" spans="1:12" x14ac:dyDescent="0.25">
      <c r="B15" s="15"/>
      <c r="C15" s="15"/>
      <c r="D15" s="15"/>
      <c r="E15" s="15"/>
      <c r="F15" s="15"/>
      <c r="G15" s="15"/>
      <c r="H15" s="15"/>
      <c r="I15" s="15"/>
    </row>
    <row r="16" spans="1:12" x14ac:dyDescent="0.25">
      <c r="B16" s="15"/>
      <c r="C16" s="15"/>
      <c r="D16" s="15"/>
      <c r="E16" s="15"/>
      <c r="F16" s="15"/>
      <c r="G16" s="15"/>
      <c r="H16" s="15"/>
      <c r="I16" s="15"/>
    </row>
    <row r="17" spans="2:9" x14ac:dyDescent="0.25">
      <c r="B17" s="15"/>
      <c r="C17" s="15"/>
      <c r="D17" s="15"/>
      <c r="E17" s="15"/>
      <c r="F17" s="15"/>
      <c r="G17" s="15"/>
      <c r="H17" s="15"/>
      <c r="I17" s="15"/>
    </row>
    <row r="18" spans="2:9" x14ac:dyDescent="0.25">
      <c r="B18" s="15"/>
      <c r="C18" s="15"/>
      <c r="D18" s="15"/>
      <c r="E18" s="15"/>
      <c r="F18" s="15"/>
      <c r="G18" s="15"/>
      <c r="H18" s="15"/>
      <c r="I18" s="15"/>
    </row>
    <row r="19" spans="2:9" x14ac:dyDescent="0.25">
      <c r="B19" s="15"/>
      <c r="C19" s="15"/>
      <c r="D19" s="15"/>
      <c r="E19" s="15"/>
      <c r="F19" s="15"/>
      <c r="G19" s="15"/>
      <c r="H19" s="15"/>
      <c r="I19" s="15"/>
    </row>
    <row r="20" spans="2:9" x14ac:dyDescent="0.25">
      <c r="B20" s="15"/>
      <c r="C20" s="15"/>
      <c r="D20" s="15"/>
      <c r="E20" s="15"/>
      <c r="F20" s="15"/>
      <c r="G20" s="15"/>
      <c r="H20" s="15"/>
      <c r="I20" s="15"/>
    </row>
    <row r="21" spans="2:9" x14ac:dyDescent="0.25">
      <c r="B21" s="15"/>
      <c r="C21" s="15"/>
      <c r="D21" s="15"/>
      <c r="E21" s="15"/>
      <c r="F21" s="15"/>
      <c r="G21" s="15"/>
      <c r="H21" s="15"/>
      <c r="I21" s="15"/>
    </row>
    <row r="22" spans="2:9" x14ac:dyDescent="0.25">
      <c r="B22" s="15"/>
      <c r="C22" s="15"/>
      <c r="D22" s="15"/>
      <c r="E22" s="15"/>
      <c r="F22" s="15"/>
      <c r="G22" s="15"/>
      <c r="H22" s="15"/>
      <c r="I22" s="15"/>
    </row>
    <row r="23" spans="2:9" x14ac:dyDescent="0.25">
      <c r="B23" s="15"/>
      <c r="C23" s="15"/>
      <c r="D23" s="15"/>
      <c r="E23" s="15"/>
      <c r="F23" s="15"/>
      <c r="G23" s="15"/>
      <c r="H23" s="15"/>
      <c r="I23" s="15"/>
    </row>
    <row r="24" spans="2:9" x14ac:dyDescent="0.25">
      <c r="B24" s="15"/>
      <c r="C24" s="15"/>
      <c r="D24" s="15"/>
      <c r="E24" s="15"/>
      <c r="F24" s="15"/>
      <c r="G24" s="15"/>
      <c r="H24" s="15"/>
      <c r="I24" s="15"/>
    </row>
    <row r="25" spans="2:9" x14ac:dyDescent="0.25">
      <c r="B25" s="15"/>
      <c r="C25" s="15"/>
      <c r="D25" s="15"/>
      <c r="E25" s="15"/>
      <c r="F25" s="15"/>
      <c r="G25" s="15"/>
      <c r="H25" s="15"/>
      <c r="I25" s="15"/>
    </row>
    <row r="26" spans="2:9" x14ac:dyDescent="0.25">
      <c r="B26" s="15"/>
      <c r="C26" s="15"/>
      <c r="D26" s="15"/>
      <c r="E26" s="15"/>
      <c r="F26" s="15"/>
      <c r="G26" s="15"/>
      <c r="H26" s="15"/>
      <c r="I26" s="15"/>
    </row>
    <row r="27" spans="2:9" x14ac:dyDescent="0.25">
      <c r="B27" s="15"/>
      <c r="C27" s="15"/>
      <c r="D27" s="15"/>
      <c r="E27" s="15"/>
      <c r="F27" s="15"/>
      <c r="G27" s="15"/>
      <c r="H27" s="15"/>
      <c r="I27" s="15"/>
    </row>
    <row r="28" spans="2:9" x14ac:dyDescent="0.25">
      <c r="B28" s="15"/>
      <c r="C28" s="15"/>
      <c r="D28" s="15"/>
      <c r="E28" s="15"/>
      <c r="F28" s="15"/>
      <c r="G28" s="15"/>
      <c r="H28" s="15"/>
      <c r="I28" s="15"/>
    </row>
    <row r="29" spans="2:9" x14ac:dyDescent="0.25">
      <c r="B29" s="15"/>
      <c r="C29" s="15"/>
      <c r="D29" s="15"/>
      <c r="E29" s="15"/>
      <c r="F29" s="15"/>
      <c r="G29" s="15"/>
      <c r="H29" s="15"/>
      <c r="I29" s="15"/>
    </row>
    <row r="30" spans="2:9" x14ac:dyDescent="0.25">
      <c r="B30" s="15"/>
      <c r="C30" s="15"/>
      <c r="D30" s="15"/>
      <c r="E30" s="15"/>
      <c r="F30" s="15"/>
      <c r="G30" s="15"/>
      <c r="H30" s="15"/>
      <c r="I30" s="15"/>
    </row>
    <row r="31" spans="2:9" x14ac:dyDescent="0.25">
      <c r="B31" s="15"/>
      <c r="C31" s="15"/>
      <c r="D31" s="15"/>
      <c r="E31" s="15"/>
      <c r="F31" s="15"/>
      <c r="G31" s="15"/>
      <c r="H31" s="15"/>
      <c r="I31" s="15"/>
    </row>
    <row r="32" spans="2:9" x14ac:dyDescent="0.25">
      <c r="B32" s="19" t="s">
        <v>66</v>
      </c>
      <c r="C32" s="15"/>
      <c r="D32" s="15"/>
      <c r="E32" s="15"/>
      <c r="F32" s="15"/>
      <c r="G32" s="15"/>
      <c r="H32" s="15"/>
      <c r="I32" s="15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4"/>
      <c r="G2" s="1">
        <v>-1</v>
      </c>
    </row>
    <row r="3" spans="1:13" x14ac:dyDescent="0.25">
      <c r="C3" s="30"/>
      <c r="D3" s="4"/>
      <c r="E3" s="4"/>
    </row>
    <row r="4" spans="1:13" x14ac:dyDescent="0.25">
      <c r="D4" s="30"/>
      <c r="E4" s="4"/>
      <c r="F4" s="4"/>
      <c r="K4" s="1">
        <v>100</v>
      </c>
    </row>
    <row r="5" spans="1:13" ht="15" customHeight="1" x14ac:dyDescent="0.25">
      <c r="D5" s="30"/>
      <c r="E5" s="4"/>
      <c r="F5" s="4"/>
      <c r="H5" s="338" t="s">
        <v>58</v>
      </c>
      <c r="I5" s="338"/>
      <c r="J5" s="338"/>
      <c r="K5" s="338"/>
    </row>
    <row r="6" spans="1:13" x14ac:dyDescent="0.25">
      <c r="A6" s="26" t="s">
        <v>0</v>
      </c>
      <c r="B6" s="31" t="s">
        <v>64</v>
      </c>
      <c r="C6" s="31" t="s">
        <v>60</v>
      </c>
      <c r="F6" s="339" t="s">
        <v>61</v>
      </c>
      <c r="G6" s="340"/>
      <c r="H6" s="339" t="s">
        <v>62</v>
      </c>
      <c r="I6" s="339"/>
    </row>
    <row r="7" spans="1:13" x14ac:dyDescent="0.25">
      <c r="A7" s="5" t="s">
        <v>14</v>
      </c>
      <c r="B7" s="33">
        <f t="shared" ref="B7:B17" si="0">+VLOOKUP($A7,$F$7:$H$17,2,0)</f>
        <v>3.8</v>
      </c>
      <c r="C7" s="33">
        <f t="shared" ref="C7:C17" si="1">+VLOOKUP($A7,$F$7:$H$17,3,0)</f>
        <v>33.299999999999997</v>
      </c>
      <c r="F7" s="32" t="s">
        <v>6</v>
      </c>
      <c r="G7" s="9">
        <v>2.8666666666666667</v>
      </c>
      <c r="H7" s="9">
        <v>0</v>
      </c>
      <c r="J7" s="341"/>
      <c r="K7" s="341"/>
      <c r="L7" s="341"/>
      <c r="M7" s="341"/>
    </row>
    <row r="8" spans="1:13" x14ac:dyDescent="0.25">
      <c r="A8" s="5" t="s">
        <v>11</v>
      </c>
      <c r="B8" s="33">
        <f t="shared" si="0"/>
        <v>3.2666666666666666</v>
      </c>
      <c r="C8" s="33">
        <f t="shared" si="1"/>
        <v>13.3</v>
      </c>
      <c r="F8" s="32" t="s">
        <v>7</v>
      </c>
      <c r="G8" s="9">
        <v>3.1333333333333333</v>
      </c>
      <c r="H8" s="9">
        <v>13.3</v>
      </c>
      <c r="I8" s="5"/>
      <c r="J8" s="5"/>
      <c r="K8" s="5"/>
      <c r="L8" s="5"/>
    </row>
    <row r="9" spans="1:13" x14ac:dyDescent="0.25">
      <c r="A9" s="32" t="s">
        <v>8</v>
      </c>
      <c r="B9" s="33">
        <f t="shared" si="0"/>
        <v>3.2666666666666666</v>
      </c>
      <c r="C9" s="33">
        <f t="shared" si="1"/>
        <v>20</v>
      </c>
      <c r="F9" s="32" t="s">
        <v>8</v>
      </c>
      <c r="G9" s="9">
        <v>3.2666666666666666</v>
      </c>
      <c r="H9" s="9">
        <v>20</v>
      </c>
      <c r="I9" s="5"/>
      <c r="J9" s="5"/>
      <c r="K9" s="5"/>
      <c r="L9" s="5"/>
    </row>
    <row r="10" spans="1:13" x14ac:dyDescent="0.25">
      <c r="A10" s="5" t="s">
        <v>7</v>
      </c>
      <c r="B10" s="33">
        <f t="shared" si="0"/>
        <v>3.1333333333333333</v>
      </c>
      <c r="C10" s="33">
        <f t="shared" si="1"/>
        <v>13.3</v>
      </c>
      <c r="F10" s="32" t="s">
        <v>9</v>
      </c>
      <c r="G10" s="9">
        <v>2.7333333333333334</v>
      </c>
      <c r="H10" s="9">
        <v>6.7</v>
      </c>
      <c r="I10" s="5"/>
      <c r="J10" s="5"/>
      <c r="K10" s="5"/>
      <c r="L10" s="5"/>
    </row>
    <row r="11" spans="1:13" x14ac:dyDescent="0.25">
      <c r="A11" s="6" t="s">
        <v>6</v>
      </c>
      <c r="B11" s="33">
        <f t="shared" si="0"/>
        <v>2.8666666666666667</v>
      </c>
      <c r="C11" s="33">
        <f t="shared" si="1"/>
        <v>0</v>
      </c>
      <c r="F11" s="32" t="s">
        <v>10</v>
      </c>
      <c r="G11" s="9">
        <v>2.0666666666666669</v>
      </c>
      <c r="H11" s="9">
        <v>93.3</v>
      </c>
      <c r="I11" s="5"/>
      <c r="J11" s="5"/>
      <c r="K11" s="5"/>
      <c r="L11" s="5"/>
    </row>
    <row r="12" spans="1:13" x14ac:dyDescent="0.25">
      <c r="A12" s="5" t="s">
        <v>12</v>
      </c>
      <c r="B12" s="33">
        <f t="shared" si="0"/>
        <v>2.8</v>
      </c>
      <c r="C12" s="33">
        <f t="shared" si="1"/>
        <v>0</v>
      </c>
      <c r="F12" s="32" t="s">
        <v>12</v>
      </c>
      <c r="G12" s="9">
        <v>2.8</v>
      </c>
      <c r="H12" s="9">
        <v>0</v>
      </c>
      <c r="I12" s="5"/>
      <c r="J12" s="5"/>
      <c r="K12" s="5"/>
      <c r="L12" s="5"/>
    </row>
    <row r="13" spans="1:13" x14ac:dyDescent="0.25">
      <c r="A13" s="5" t="s">
        <v>9</v>
      </c>
      <c r="B13" s="33">
        <f t="shared" si="0"/>
        <v>2.7333333333333334</v>
      </c>
      <c r="C13" s="33">
        <f t="shared" si="1"/>
        <v>6.7</v>
      </c>
      <c r="F13" s="32" t="s">
        <v>11</v>
      </c>
      <c r="G13" s="9">
        <v>3.2666666666666666</v>
      </c>
      <c r="H13" s="9">
        <v>13.3</v>
      </c>
      <c r="I13" s="5"/>
      <c r="J13" s="5"/>
      <c r="K13" s="5"/>
      <c r="L13" s="5"/>
    </row>
    <row r="14" spans="1:13" x14ac:dyDescent="0.25">
      <c r="A14" s="5" t="s">
        <v>13</v>
      </c>
      <c r="B14" s="33">
        <f t="shared" si="0"/>
        <v>2.6666666666666665</v>
      </c>
      <c r="C14" s="33">
        <f t="shared" si="1"/>
        <v>20</v>
      </c>
      <c r="F14" s="32" t="s">
        <v>13</v>
      </c>
      <c r="G14" s="9">
        <v>2.6666666666666665</v>
      </c>
      <c r="H14" s="9">
        <v>20</v>
      </c>
      <c r="I14" s="5"/>
      <c r="J14" s="5"/>
      <c r="K14" s="5"/>
      <c r="L14" s="5"/>
    </row>
    <row r="15" spans="1:13" x14ac:dyDescent="0.25">
      <c r="A15" s="5" t="s">
        <v>57</v>
      </c>
      <c r="B15" s="33">
        <f t="shared" si="0"/>
        <v>2.0666666666666669</v>
      </c>
      <c r="C15" s="33">
        <f t="shared" si="1"/>
        <v>46.7</v>
      </c>
      <c r="F15" s="32" t="s">
        <v>57</v>
      </c>
      <c r="G15" s="9">
        <v>2.0666666666666669</v>
      </c>
      <c r="H15" s="9">
        <v>46.7</v>
      </c>
      <c r="I15" s="5"/>
      <c r="J15" s="5"/>
      <c r="K15" s="5"/>
      <c r="L15" s="5"/>
    </row>
    <row r="16" spans="1:13" x14ac:dyDescent="0.25">
      <c r="A16" s="32" t="s">
        <v>10</v>
      </c>
      <c r="B16" s="33">
        <f t="shared" si="0"/>
        <v>2.0666666666666669</v>
      </c>
      <c r="C16" s="33">
        <f t="shared" si="1"/>
        <v>93.3</v>
      </c>
      <c r="F16" s="32" t="s">
        <v>14</v>
      </c>
      <c r="G16" s="9">
        <v>3.8</v>
      </c>
      <c r="H16" s="9">
        <v>33.299999999999997</v>
      </c>
      <c r="I16" s="5"/>
      <c r="J16" s="5"/>
      <c r="K16" s="5"/>
      <c r="L16" s="5"/>
    </row>
    <row r="17" spans="1:14" x14ac:dyDescent="0.25">
      <c r="A17" s="6" t="s">
        <v>15</v>
      </c>
      <c r="B17" s="33">
        <f t="shared" si="0"/>
        <v>4</v>
      </c>
      <c r="C17" s="33">
        <f t="shared" si="1"/>
        <v>13.3</v>
      </c>
      <c r="F17" s="32" t="s">
        <v>15</v>
      </c>
      <c r="G17" s="9">
        <v>4</v>
      </c>
      <c r="H17" s="9">
        <v>13.3</v>
      </c>
      <c r="I17" s="5"/>
      <c r="J17" s="5"/>
      <c r="K17" s="5"/>
      <c r="L17" s="5"/>
    </row>
    <row r="18" spans="1:14" x14ac:dyDescent="0.25">
      <c r="B18" s="34"/>
      <c r="C18" s="34"/>
      <c r="D18" s="7"/>
      <c r="E18" s="30"/>
      <c r="F18" s="7"/>
      <c r="H18" s="32"/>
      <c r="K18" s="5"/>
      <c r="L18" s="5"/>
      <c r="M18" s="5"/>
      <c r="N18" s="5"/>
    </row>
    <row r="19" spans="1:14" x14ac:dyDescent="0.25">
      <c r="F19" s="7"/>
      <c r="K19" s="5"/>
      <c r="L19" s="5"/>
      <c r="M19" s="5"/>
      <c r="N19" s="5"/>
    </row>
    <row r="20" spans="1:14" x14ac:dyDescent="0.25">
      <c r="B20" s="34"/>
      <c r="C20" s="34"/>
      <c r="D20" s="7"/>
      <c r="E20" s="7"/>
      <c r="F20" s="7"/>
      <c r="K20" s="5"/>
      <c r="L20" s="5"/>
      <c r="M20" s="5"/>
      <c r="N20" s="5"/>
    </row>
    <row r="21" spans="1:14" x14ac:dyDescent="0.25">
      <c r="B21" s="34"/>
      <c r="C21" s="7"/>
      <c r="D21" s="7"/>
      <c r="E21" s="7"/>
      <c r="J21" s="5"/>
      <c r="K21" s="5"/>
      <c r="L21" s="5"/>
      <c r="M21" s="5"/>
    </row>
    <row r="22" spans="1:14" x14ac:dyDescent="0.25">
      <c r="B22" s="35" t="s">
        <v>18</v>
      </c>
      <c r="C22" s="36"/>
      <c r="D22" s="36"/>
      <c r="E22" s="36"/>
      <c r="F22" s="15"/>
      <c r="J22" s="5"/>
      <c r="K22" s="5"/>
      <c r="L22" s="5"/>
      <c r="M22" s="5"/>
    </row>
    <row r="23" spans="1:14" x14ac:dyDescent="0.25">
      <c r="B23" s="17" t="s">
        <v>63</v>
      </c>
      <c r="C23" s="36"/>
      <c r="D23" s="36"/>
      <c r="E23" s="36"/>
      <c r="F23" s="15"/>
      <c r="J23" s="5"/>
      <c r="K23" s="5"/>
      <c r="L23" s="5"/>
      <c r="M23" s="5"/>
    </row>
    <row r="24" spans="1:14" x14ac:dyDescent="0.25">
      <c r="B24" s="15"/>
      <c r="C24" s="15"/>
      <c r="D24" s="15"/>
      <c r="E24" s="15"/>
      <c r="F24" s="15"/>
      <c r="J24" s="5"/>
      <c r="K24" s="5"/>
      <c r="L24" s="5"/>
      <c r="M24" s="5"/>
    </row>
    <row r="25" spans="1:14" x14ac:dyDescent="0.25">
      <c r="B25" s="15" t="s">
        <v>28</v>
      </c>
      <c r="C25" s="15"/>
      <c r="D25" s="15"/>
      <c r="E25" s="15"/>
      <c r="F25" s="15"/>
      <c r="J25" s="5"/>
      <c r="K25" s="5"/>
      <c r="L25" s="5"/>
      <c r="M25" s="5"/>
    </row>
    <row r="26" spans="1:14" x14ac:dyDescent="0.25">
      <c r="B26" s="15"/>
      <c r="C26" s="15"/>
      <c r="D26" s="15"/>
      <c r="E26" s="15"/>
      <c r="F26" s="15"/>
      <c r="J26" s="5"/>
      <c r="K26" s="5"/>
      <c r="L26" s="5"/>
      <c r="M26" s="5"/>
    </row>
    <row r="27" spans="1:14" x14ac:dyDescent="0.25">
      <c r="B27" s="15"/>
      <c r="C27" s="15"/>
      <c r="D27" s="15"/>
      <c r="E27" s="15"/>
      <c r="F27" s="15"/>
      <c r="J27" s="5"/>
      <c r="K27" s="5"/>
      <c r="L27" s="5"/>
      <c r="M27" s="5"/>
    </row>
    <row r="28" spans="1:14" x14ac:dyDescent="0.25">
      <c r="B28" s="15"/>
      <c r="C28" s="15"/>
      <c r="D28" s="15"/>
      <c r="E28" s="15"/>
      <c r="F28" s="15"/>
      <c r="J28" s="5"/>
      <c r="K28" s="5"/>
      <c r="L28" s="5"/>
      <c r="M28" s="5"/>
    </row>
    <row r="29" spans="1:14" x14ac:dyDescent="0.25">
      <c r="B29" s="15"/>
      <c r="C29" s="15"/>
      <c r="D29" s="15"/>
      <c r="E29" s="15"/>
      <c r="F29" s="15"/>
      <c r="K29" s="29"/>
      <c r="L29" s="33"/>
      <c r="M29" s="33"/>
    </row>
    <row r="30" spans="1:14" x14ac:dyDescent="0.25">
      <c r="B30" s="15"/>
      <c r="C30" s="15"/>
      <c r="D30" s="15"/>
      <c r="E30" s="15"/>
      <c r="F30" s="15"/>
      <c r="K30" s="29"/>
      <c r="L30" s="33"/>
      <c r="M30" s="33"/>
    </row>
    <row r="31" spans="1:14" x14ac:dyDescent="0.25">
      <c r="B31" s="15"/>
      <c r="C31" s="15"/>
      <c r="D31" s="15"/>
      <c r="E31" s="15"/>
      <c r="F31" s="15"/>
      <c r="L31" s="30"/>
    </row>
    <row r="32" spans="1:14" x14ac:dyDescent="0.25">
      <c r="B32" s="15"/>
      <c r="C32" s="15"/>
      <c r="D32" s="15"/>
      <c r="E32" s="15"/>
      <c r="F32" s="15"/>
    </row>
    <row r="33" spans="2:6" x14ac:dyDescent="0.25">
      <c r="B33" s="15"/>
      <c r="C33" s="15"/>
      <c r="D33" s="15"/>
      <c r="E33" s="15"/>
      <c r="F33" s="15"/>
    </row>
    <row r="34" spans="2:6" x14ac:dyDescent="0.25">
      <c r="B34" s="15"/>
      <c r="C34" s="15"/>
      <c r="D34" s="15"/>
      <c r="E34" s="15"/>
      <c r="F34" s="15"/>
    </row>
    <row r="35" spans="2:6" x14ac:dyDescent="0.25">
      <c r="B35" s="15"/>
      <c r="C35" s="15"/>
      <c r="D35" s="15"/>
      <c r="E35" s="15"/>
      <c r="F35" s="15"/>
    </row>
    <row r="36" spans="2:6" x14ac:dyDescent="0.25">
      <c r="B36" s="15"/>
      <c r="C36" s="15"/>
      <c r="D36" s="15"/>
      <c r="E36" s="15"/>
      <c r="F36" s="15"/>
    </row>
    <row r="37" spans="2:6" x14ac:dyDescent="0.25">
      <c r="B37" s="15"/>
      <c r="C37" s="15"/>
      <c r="D37" s="15"/>
      <c r="E37" s="15"/>
      <c r="F37" s="15"/>
    </row>
    <row r="38" spans="2:6" x14ac:dyDescent="0.25">
      <c r="B38" s="15"/>
      <c r="C38" s="15"/>
      <c r="D38" s="15"/>
      <c r="E38" s="15"/>
      <c r="F38" s="15"/>
    </row>
    <row r="39" spans="2:6" x14ac:dyDescent="0.25">
      <c r="B39" s="15"/>
      <c r="C39" s="15"/>
      <c r="D39" s="15"/>
      <c r="E39" s="15"/>
      <c r="F39" s="15"/>
    </row>
    <row r="40" spans="2:6" x14ac:dyDescent="0.25">
      <c r="B40" s="15"/>
      <c r="C40" s="15"/>
      <c r="D40" s="15"/>
      <c r="E40" s="15"/>
      <c r="F40" s="15"/>
    </row>
    <row r="41" spans="2:6" x14ac:dyDescent="0.25">
      <c r="B41" s="15"/>
      <c r="C41" s="15"/>
      <c r="D41" s="15"/>
      <c r="E41" s="15"/>
      <c r="F41" s="15"/>
    </row>
    <row r="42" spans="2:6" x14ac:dyDescent="0.25">
      <c r="B42" s="15"/>
      <c r="C42" s="15"/>
      <c r="D42" s="15"/>
      <c r="E42" s="15"/>
      <c r="F42" s="15"/>
    </row>
    <row r="43" spans="2:6" x14ac:dyDescent="0.25">
      <c r="B43" s="15"/>
      <c r="C43" s="15"/>
      <c r="D43" s="15"/>
      <c r="E43" s="15"/>
      <c r="F43" s="15"/>
    </row>
    <row r="44" spans="2:6" x14ac:dyDescent="0.25">
      <c r="B44" s="15"/>
      <c r="C44" s="15"/>
      <c r="D44" s="15"/>
      <c r="E44" s="15"/>
      <c r="F44" s="15"/>
    </row>
    <row r="45" spans="2:6" x14ac:dyDescent="0.25">
      <c r="B45" s="15"/>
      <c r="C45" s="15"/>
      <c r="D45" s="15"/>
      <c r="E45" s="15"/>
      <c r="F45" s="15"/>
    </row>
    <row r="46" spans="2:6" x14ac:dyDescent="0.25">
      <c r="B46" s="15"/>
      <c r="C46" s="15"/>
      <c r="D46" s="15"/>
      <c r="E46" s="15"/>
      <c r="F46" s="15"/>
    </row>
    <row r="47" spans="2:6" x14ac:dyDescent="0.25">
      <c r="B47" s="15"/>
      <c r="C47" s="15"/>
      <c r="D47" s="15"/>
      <c r="E47" s="15"/>
      <c r="F47" s="15"/>
    </row>
    <row r="48" spans="2:6" x14ac:dyDescent="0.25">
      <c r="B48" s="15"/>
      <c r="C48" s="15"/>
      <c r="D48" s="15"/>
      <c r="E48" s="15"/>
      <c r="F48" s="15"/>
    </row>
    <row r="49" spans="2:6" x14ac:dyDescent="0.25">
      <c r="B49" s="15"/>
      <c r="C49" s="15"/>
      <c r="D49" s="15"/>
      <c r="E49" s="15"/>
      <c r="F49" s="15"/>
    </row>
    <row r="50" spans="2:6" x14ac:dyDescent="0.25">
      <c r="B50" s="15"/>
      <c r="C50" s="15"/>
      <c r="D50" s="15"/>
      <c r="E50" s="15"/>
      <c r="F50" s="15"/>
    </row>
    <row r="51" spans="2:6" x14ac:dyDescent="0.25">
      <c r="B51" s="15"/>
      <c r="C51" s="15"/>
      <c r="D51" s="15"/>
      <c r="E51" s="15"/>
      <c r="F51" s="15"/>
    </row>
    <row r="52" spans="2:6" x14ac:dyDescent="0.25">
      <c r="B52" s="15"/>
      <c r="C52" s="15"/>
      <c r="D52" s="15"/>
      <c r="E52" s="15"/>
      <c r="F52" s="15"/>
    </row>
    <row r="53" spans="2:6" x14ac:dyDescent="0.25">
      <c r="B53" s="15"/>
      <c r="C53" s="15"/>
      <c r="D53" s="15"/>
      <c r="E53" s="15"/>
      <c r="F53" s="15"/>
    </row>
    <row r="54" spans="2:6" x14ac:dyDescent="0.25">
      <c r="B54" s="15"/>
      <c r="C54" s="15"/>
      <c r="D54" s="15"/>
      <c r="E54" s="15"/>
      <c r="F54" s="15"/>
    </row>
    <row r="55" spans="2:6" x14ac:dyDescent="0.25">
      <c r="B55" s="15"/>
      <c r="C55" s="15"/>
      <c r="D55" s="15"/>
      <c r="E55" s="15"/>
      <c r="F55" s="15"/>
    </row>
    <row r="56" spans="2:6" x14ac:dyDescent="0.25">
      <c r="B56" s="15"/>
      <c r="C56" s="15"/>
      <c r="D56" s="15"/>
      <c r="E56" s="15"/>
      <c r="F56" s="15"/>
    </row>
    <row r="57" spans="2:6" x14ac:dyDescent="0.25">
      <c r="B57" s="15"/>
      <c r="C57" s="15"/>
      <c r="D57" s="15"/>
      <c r="E57" s="15"/>
      <c r="F57" s="15"/>
    </row>
    <row r="58" spans="2:6" x14ac:dyDescent="0.25">
      <c r="B58" s="15" t="s">
        <v>32</v>
      </c>
      <c r="C58" s="15"/>
      <c r="D58" s="15"/>
      <c r="E58" s="15"/>
      <c r="F58" s="15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zoomScale="70" zoomScaleNormal="70" zoomScaleSheetLayoutView="80" workbookViewId="0">
      <selection activeCell="I54" sqref="I54:M54"/>
    </sheetView>
  </sheetViews>
  <sheetFormatPr baseColWidth="10" defaultRowHeight="15" x14ac:dyDescent="0.25"/>
  <cols>
    <col min="1" max="1" width="8.28515625" style="17" customWidth="1"/>
    <col min="2" max="2" width="19.85546875" style="23" customWidth="1"/>
    <col min="3" max="3" width="20.7109375" style="23" customWidth="1"/>
    <col min="4" max="4" width="18.5703125" style="23" bestFit="1" customWidth="1"/>
    <col min="5" max="5" width="17" style="23" bestFit="1" customWidth="1"/>
    <col min="6" max="6" width="14.5703125" style="23" bestFit="1" customWidth="1"/>
    <col min="7" max="7" width="18.42578125" style="23" bestFit="1" customWidth="1"/>
    <col min="8" max="8" width="18.140625" style="23" bestFit="1" customWidth="1"/>
    <col min="9" max="9" width="16.5703125" style="23" bestFit="1" customWidth="1"/>
    <col min="10" max="10" width="11.42578125" style="23"/>
    <col min="11" max="11" width="14" style="23" customWidth="1"/>
    <col min="12" max="12" width="12.28515625" style="23" customWidth="1"/>
    <col min="13" max="13" width="18.5703125" style="23" bestFit="1" customWidth="1"/>
    <col min="14" max="14" width="17" style="17" bestFit="1" customWidth="1"/>
    <col min="15" max="15" width="14.5703125" style="17" bestFit="1" customWidth="1"/>
    <col min="16" max="16" width="18.7109375" style="17" bestFit="1" customWidth="1"/>
    <col min="17" max="17" width="18.5703125" style="17" bestFit="1" customWidth="1"/>
    <col min="18" max="18" width="17" style="17" bestFit="1" customWidth="1"/>
    <col min="19" max="19" width="14.5703125" style="17" bestFit="1" customWidth="1"/>
    <col min="20" max="20" width="18.7109375" style="17" bestFit="1" customWidth="1"/>
    <col min="21" max="21" width="18.5703125" style="17" bestFit="1" customWidth="1"/>
    <col min="22" max="22" width="17" style="17" bestFit="1" customWidth="1"/>
    <col min="23" max="16384" width="11.42578125" style="17"/>
  </cols>
  <sheetData>
    <row r="1" spans="1:20" x14ac:dyDescent="0.25">
      <c r="A1" s="17" t="s">
        <v>119</v>
      </c>
    </row>
    <row r="2" spans="1:20" x14ac:dyDescent="0.25">
      <c r="A2" s="58"/>
      <c r="B2" s="17" t="s">
        <v>146</v>
      </c>
    </row>
    <row r="3" spans="1:20" ht="15.75" customHeight="1" x14ac:dyDescent="0.25">
      <c r="A3" s="17" t="s">
        <v>0</v>
      </c>
      <c r="B3" s="17"/>
    </row>
    <row r="4" spans="1:20" x14ac:dyDescent="0.25">
      <c r="A4" s="17" t="s">
        <v>1</v>
      </c>
      <c r="B4" s="57" t="s">
        <v>272</v>
      </c>
      <c r="D4" s="17"/>
      <c r="E4" s="17"/>
      <c r="F4" s="17"/>
      <c r="G4" s="17"/>
      <c r="H4" s="17"/>
      <c r="I4" s="17"/>
      <c r="J4" s="17"/>
      <c r="K4" s="17"/>
      <c r="L4" s="17"/>
      <c r="M4" s="17"/>
    </row>
    <row r="5" spans="1:20" x14ac:dyDescent="0.25">
      <c r="A5" s="17" t="s">
        <v>16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</row>
    <row r="6" spans="1:20" x14ac:dyDescent="0.25"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</row>
    <row r="7" spans="1:20" x14ac:dyDescent="0.25"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</row>
    <row r="8" spans="1:20" x14ac:dyDescent="0.25">
      <c r="B8" s="110" t="s">
        <v>0</v>
      </c>
      <c r="C8" s="110"/>
      <c r="D8" s="110"/>
      <c r="E8" s="110"/>
      <c r="F8" s="110" t="s">
        <v>1</v>
      </c>
      <c r="G8" s="110"/>
      <c r="H8" s="110"/>
      <c r="I8" s="110"/>
      <c r="J8" s="110" t="s">
        <v>16</v>
      </c>
      <c r="K8" s="110"/>
      <c r="L8" s="110"/>
      <c r="M8" s="110"/>
    </row>
    <row r="9" spans="1:20" x14ac:dyDescent="0.25">
      <c r="B9" s="23" t="s">
        <v>46</v>
      </c>
      <c r="C9" s="23" t="s">
        <v>47</v>
      </c>
      <c r="D9" s="23" t="s">
        <v>48</v>
      </c>
      <c r="E9" s="23" t="s">
        <v>49</v>
      </c>
      <c r="F9" s="23" t="s">
        <v>46</v>
      </c>
      <c r="G9" s="23" t="s">
        <v>47</v>
      </c>
      <c r="H9" s="23" t="s">
        <v>48</v>
      </c>
      <c r="I9" s="23" t="s">
        <v>49</v>
      </c>
      <c r="J9" s="23" t="s">
        <v>46</v>
      </c>
      <c r="K9" s="23" t="s">
        <v>47</v>
      </c>
      <c r="L9" s="23" t="s">
        <v>48</v>
      </c>
      <c r="M9" s="23" t="s">
        <v>49</v>
      </c>
    </row>
    <row r="10" spans="1:20" x14ac:dyDescent="0.25">
      <c r="A10" s="104">
        <v>39965</v>
      </c>
      <c r="B10" s="111">
        <v>-26.315789473684209</v>
      </c>
      <c r="C10" s="111">
        <v>-31.578947368421051</v>
      </c>
      <c r="D10" s="111">
        <v>-15.789473684210526</v>
      </c>
      <c r="E10" s="111">
        <v>-5.2631578947368416</v>
      </c>
      <c r="F10" s="111">
        <v>-35</v>
      </c>
      <c r="G10" s="111">
        <v>-50</v>
      </c>
      <c r="H10" s="111">
        <v>-55.000000000000007</v>
      </c>
      <c r="I10" s="111">
        <v>-35</v>
      </c>
      <c r="J10" s="111">
        <v>-14.285714285714285</v>
      </c>
      <c r="K10" s="111">
        <v>-14.285714285714285</v>
      </c>
      <c r="L10" s="111">
        <v>0</v>
      </c>
      <c r="M10" s="111">
        <v>-28.571428571428569</v>
      </c>
      <c r="O10" s="57" t="s">
        <v>22</v>
      </c>
    </row>
    <row r="11" spans="1:20" x14ac:dyDescent="0.25">
      <c r="A11" s="104">
        <v>40057</v>
      </c>
      <c r="B11" s="111">
        <v>-27.777777777777779</v>
      </c>
      <c r="C11" s="111">
        <v>-11.111111111111111</v>
      </c>
      <c r="D11" s="111">
        <v>0</v>
      </c>
      <c r="E11" s="111">
        <v>-5.5555555555555554</v>
      </c>
      <c r="F11" s="111">
        <v>-45.454545454545453</v>
      </c>
      <c r="G11" s="111">
        <v>-31.818181818181817</v>
      </c>
      <c r="H11" s="111">
        <v>-36.363636363636367</v>
      </c>
      <c r="I11" s="111">
        <v>-36.363636363636367</v>
      </c>
      <c r="J11" s="111">
        <v>-16.666666666666664</v>
      </c>
      <c r="K11" s="111">
        <v>-16.666666666666664</v>
      </c>
      <c r="L11" s="111">
        <v>-16.666666666666664</v>
      </c>
      <c r="M11" s="111">
        <v>0</v>
      </c>
      <c r="O11" s="122" t="s">
        <v>50</v>
      </c>
    </row>
    <row r="12" spans="1:20" x14ac:dyDescent="0.25">
      <c r="A12" s="104">
        <v>40148</v>
      </c>
      <c r="B12" s="111">
        <v>-5.8823529411764701</v>
      </c>
      <c r="C12" s="111">
        <v>-11.76470588235294</v>
      </c>
      <c r="D12" s="111">
        <v>-17.647058823529413</v>
      </c>
      <c r="E12" s="111">
        <v>-23.52941176470588</v>
      </c>
      <c r="F12" s="111">
        <v>-27.27272727272727</v>
      </c>
      <c r="G12" s="111">
        <v>-13.636363636363635</v>
      </c>
      <c r="H12" s="111">
        <v>0</v>
      </c>
      <c r="I12" s="111">
        <v>9.0909090909090917</v>
      </c>
      <c r="J12" s="111">
        <v>-28.571428571428569</v>
      </c>
      <c r="K12" s="111">
        <v>-57.142857142857139</v>
      </c>
      <c r="L12" s="111">
        <v>-57.142857142857139</v>
      </c>
      <c r="M12" s="111">
        <v>-28.571428571428569</v>
      </c>
    </row>
    <row r="13" spans="1:20" x14ac:dyDescent="0.25">
      <c r="A13" s="104">
        <v>40238</v>
      </c>
      <c r="B13" s="111">
        <v>22.222222222222221</v>
      </c>
      <c r="C13" s="111">
        <v>22.222222222222221</v>
      </c>
      <c r="D13" s="111">
        <v>27.777777777777779</v>
      </c>
      <c r="E13" s="111">
        <v>-5.5555555555555554</v>
      </c>
      <c r="F13" s="111">
        <v>0</v>
      </c>
      <c r="G13" s="111">
        <v>0</v>
      </c>
      <c r="H13" s="111">
        <v>13.636363636363635</v>
      </c>
      <c r="I13" s="111">
        <v>13.636363636363635</v>
      </c>
      <c r="J13" s="111">
        <v>-28.571428571428569</v>
      </c>
      <c r="K13" s="111">
        <v>-28.571428571428569</v>
      </c>
      <c r="L13" s="111">
        <v>-14.285714285714285</v>
      </c>
      <c r="M13" s="111">
        <v>-14.285714285714285</v>
      </c>
      <c r="O13" s="17" t="s">
        <v>28</v>
      </c>
      <c r="T13" s="17" t="s">
        <v>29</v>
      </c>
    </row>
    <row r="14" spans="1:20" x14ac:dyDescent="0.25">
      <c r="A14" s="104">
        <v>40330</v>
      </c>
      <c r="B14" s="111">
        <v>22.222222222222221</v>
      </c>
      <c r="C14" s="111">
        <v>22.222222222222221</v>
      </c>
      <c r="D14" s="111">
        <v>38.888888888888893</v>
      </c>
      <c r="E14" s="111">
        <v>22.222222222222221</v>
      </c>
      <c r="F14" s="111">
        <v>11.111111111111111</v>
      </c>
      <c r="G14" s="111">
        <v>16.666666666666664</v>
      </c>
      <c r="H14" s="111">
        <v>11.111111111111111</v>
      </c>
      <c r="I14" s="111">
        <v>16.666666666666664</v>
      </c>
      <c r="J14" s="111">
        <v>-28.571428571428569</v>
      </c>
      <c r="K14" s="111">
        <v>-28.571428571428569</v>
      </c>
      <c r="L14" s="111">
        <v>-28.571428571428569</v>
      </c>
      <c r="M14" s="111">
        <v>-57.142857142857139</v>
      </c>
    </row>
    <row r="15" spans="1:20" x14ac:dyDescent="0.25">
      <c r="A15" s="104">
        <v>40422</v>
      </c>
      <c r="B15" s="111">
        <v>-5.5555555555555554</v>
      </c>
      <c r="C15" s="111">
        <v>22.222222222222221</v>
      </c>
      <c r="D15" s="111">
        <v>33.333333333333329</v>
      </c>
      <c r="E15" s="111">
        <v>61.111111111111114</v>
      </c>
      <c r="F15" s="111">
        <v>27.777777777777779</v>
      </c>
      <c r="G15" s="111">
        <v>50</v>
      </c>
      <c r="H15" s="111">
        <v>55.555555555555557</v>
      </c>
      <c r="I15" s="111">
        <v>38.888888888888893</v>
      </c>
      <c r="J15" s="111">
        <v>0</v>
      </c>
      <c r="K15" s="111">
        <v>-28.571428571428569</v>
      </c>
      <c r="L15" s="111">
        <v>-42.857142857142854</v>
      </c>
      <c r="M15" s="111">
        <v>-28.571428571428569</v>
      </c>
    </row>
    <row r="16" spans="1:20" x14ac:dyDescent="0.25">
      <c r="A16" s="104">
        <v>40513</v>
      </c>
      <c r="B16" s="111">
        <v>23.52941176470588</v>
      </c>
      <c r="C16" s="111">
        <v>23.52941176470588</v>
      </c>
      <c r="D16" s="111">
        <v>52.941176470588239</v>
      </c>
      <c r="E16" s="111">
        <v>64.705882352941174</v>
      </c>
      <c r="F16" s="111">
        <v>16.666666666666664</v>
      </c>
      <c r="G16" s="111">
        <v>38.888888888888893</v>
      </c>
      <c r="H16" s="111">
        <v>61.111111111111114</v>
      </c>
      <c r="I16" s="111">
        <v>38.888888888888893</v>
      </c>
      <c r="J16" s="111">
        <v>66.666666666666657</v>
      </c>
      <c r="K16" s="111">
        <v>50</v>
      </c>
      <c r="L16" s="111">
        <v>50</v>
      </c>
      <c r="M16" s="111">
        <v>0</v>
      </c>
    </row>
    <row r="17" spans="1:14" x14ac:dyDescent="0.25">
      <c r="A17" s="104">
        <v>40603</v>
      </c>
      <c r="B17" s="111">
        <v>26.315789473684209</v>
      </c>
      <c r="C17" s="111">
        <v>36.84210526315789</v>
      </c>
      <c r="D17" s="111">
        <v>36.84210526315789</v>
      </c>
      <c r="E17" s="111">
        <v>10.526315789473683</v>
      </c>
      <c r="F17" s="111">
        <v>6.25</v>
      </c>
      <c r="G17" s="111">
        <v>25</v>
      </c>
      <c r="H17" s="111">
        <v>12.5</v>
      </c>
      <c r="I17" s="111">
        <v>-6.25</v>
      </c>
      <c r="J17" s="111">
        <v>42.857142857142854</v>
      </c>
      <c r="K17" s="111">
        <v>28.571428571428569</v>
      </c>
      <c r="L17" s="111">
        <v>-14.285714285714285</v>
      </c>
      <c r="M17" s="111">
        <v>-42.857142857142854</v>
      </c>
    </row>
    <row r="18" spans="1:14" x14ac:dyDescent="0.25">
      <c r="A18" s="104">
        <v>40695</v>
      </c>
      <c r="B18" s="111">
        <v>27.777777777777779</v>
      </c>
      <c r="C18" s="111">
        <v>55.555555555555557</v>
      </c>
      <c r="D18" s="111">
        <v>61.111111111111114</v>
      </c>
      <c r="E18" s="111">
        <v>27.777777777777779</v>
      </c>
      <c r="F18" s="111">
        <v>37.5</v>
      </c>
      <c r="G18" s="111">
        <v>43.75</v>
      </c>
      <c r="H18" s="111">
        <v>56.25</v>
      </c>
      <c r="I18" s="111">
        <v>31.25</v>
      </c>
      <c r="J18" s="111">
        <v>66.666666666666657</v>
      </c>
      <c r="K18" s="111">
        <v>33.333333333333329</v>
      </c>
      <c r="L18" s="111">
        <v>16.666666666666664</v>
      </c>
      <c r="M18" s="111">
        <v>0</v>
      </c>
    </row>
    <row r="19" spans="1:14" x14ac:dyDescent="0.25">
      <c r="A19" s="104">
        <v>40787</v>
      </c>
      <c r="B19" s="111">
        <v>23.809523809523807</v>
      </c>
      <c r="C19" s="111">
        <v>47.619047619047613</v>
      </c>
      <c r="D19" s="111">
        <v>42.857142857142854</v>
      </c>
      <c r="E19" s="111">
        <v>47.619047619047613</v>
      </c>
      <c r="F19" s="111">
        <v>28.571428571428569</v>
      </c>
      <c r="G19" s="111">
        <v>50</v>
      </c>
      <c r="H19" s="111">
        <v>57.142857142857139</v>
      </c>
      <c r="I19" s="111">
        <v>14.285714285714285</v>
      </c>
      <c r="J19" s="111">
        <v>50</v>
      </c>
      <c r="K19" s="111">
        <v>66.666666666666657</v>
      </c>
      <c r="L19" s="111">
        <v>66.666666666666657</v>
      </c>
      <c r="M19" s="111">
        <v>-16.666666666666664</v>
      </c>
    </row>
    <row r="20" spans="1:14" x14ac:dyDescent="0.25">
      <c r="A20" s="104">
        <v>40878</v>
      </c>
      <c r="B20" s="111">
        <v>19.047619047619047</v>
      </c>
      <c r="C20" s="111">
        <v>14.285714285714285</v>
      </c>
      <c r="D20" s="111">
        <v>19.047619047619047</v>
      </c>
      <c r="E20" s="111">
        <v>14.285714285714285</v>
      </c>
      <c r="F20" s="111">
        <v>21.428571428571427</v>
      </c>
      <c r="G20" s="111">
        <v>42.857142857142854</v>
      </c>
      <c r="H20" s="111">
        <v>42.857142857142854</v>
      </c>
      <c r="I20" s="111">
        <v>28.571428571428569</v>
      </c>
      <c r="J20" s="111">
        <v>50</v>
      </c>
      <c r="K20" s="111">
        <v>50</v>
      </c>
      <c r="L20" s="111">
        <v>50</v>
      </c>
      <c r="M20" s="111">
        <v>0</v>
      </c>
    </row>
    <row r="21" spans="1:14" x14ac:dyDescent="0.25">
      <c r="A21" s="104">
        <v>40969</v>
      </c>
      <c r="B21" s="111">
        <v>4.7619047619047619</v>
      </c>
      <c r="C21" s="111">
        <v>14.285714285714285</v>
      </c>
      <c r="D21" s="111">
        <v>14.285714285714285</v>
      </c>
      <c r="E21" s="111">
        <v>14.285714285714285</v>
      </c>
      <c r="F21" s="111">
        <v>6.666666666666667</v>
      </c>
      <c r="G21" s="111">
        <v>13.333333333333334</v>
      </c>
      <c r="H21" s="111">
        <v>46.666666666666664</v>
      </c>
      <c r="I21" s="111">
        <v>40</v>
      </c>
      <c r="J21" s="111">
        <v>33.333333333333329</v>
      </c>
      <c r="K21" s="111">
        <v>16.666666666666664</v>
      </c>
      <c r="L21" s="111">
        <v>-16.666666666666664</v>
      </c>
      <c r="M21" s="111">
        <v>-50</v>
      </c>
    </row>
    <row r="22" spans="1:14" x14ac:dyDescent="0.25">
      <c r="A22" s="104">
        <v>41061</v>
      </c>
      <c r="B22" s="111">
        <v>-5</v>
      </c>
      <c r="C22" s="111">
        <v>0</v>
      </c>
      <c r="D22" s="111">
        <v>-10</v>
      </c>
      <c r="E22" s="111">
        <v>0</v>
      </c>
      <c r="F22" s="111">
        <v>6.666666666666667</v>
      </c>
      <c r="G22" s="111">
        <v>13.333333333333334</v>
      </c>
      <c r="H22" s="111">
        <v>46.666666666666664</v>
      </c>
      <c r="I22" s="111">
        <v>40</v>
      </c>
      <c r="J22" s="111">
        <v>33.333333333333329</v>
      </c>
      <c r="K22" s="111">
        <v>16.666666666666664</v>
      </c>
      <c r="L22" s="111">
        <v>-16.666666666666664</v>
      </c>
      <c r="M22" s="111">
        <v>-50</v>
      </c>
    </row>
    <row r="23" spans="1:14" x14ac:dyDescent="0.25">
      <c r="A23" s="104">
        <v>41153</v>
      </c>
      <c r="B23" s="111">
        <v>-14.000000000000002</v>
      </c>
      <c r="C23" s="111">
        <v>18</v>
      </c>
      <c r="D23" s="111">
        <v>9</v>
      </c>
      <c r="E23" s="111">
        <v>-9</v>
      </c>
      <c r="F23" s="111">
        <v>15</v>
      </c>
      <c r="G23" s="111">
        <v>8</v>
      </c>
      <c r="H23" s="111">
        <v>8</v>
      </c>
      <c r="I23" s="111">
        <v>0</v>
      </c>
      <c r="J23" s="111">
        <v>-17</v>
      </c>
      <c r="K23" s="111">
        <v>0</v>
      </c>
      <c r="L23" s="111">
        <v>-17</v>
      </c>
      <c r="M23" s="111">
        <v>0</v>
      </c>
    </row>
    <row r="24" spans="1:14" x14ac:dyDescent="0.25">
      <c r="A24" s="104">
        <v>41244</v>
      </c>
      <c r="B24" s="111">
        <v>8.3333333333333321</v>
      </c>
      <c r="C24" s="111">
        <v>12.5</v>
      </c>
      <c r="D24" s="111">
        <v>29.166666666666668</v>
      </c>
      <c r="E24" s="111">
        <v>8.3333333333333321</v>
      </c>
      <c r="F24" s="111">
        <v>0</v>
      </c>
      <c r="G24" s="111">
        <v>-6.666666666666667</v>
      </c>
      <c r="H24" s="111">
        <v>13.333333333333334</v>
      </c>
      <c r="I24" s="111">
        <v>0</v>
      </c>
      <c r="J24" s="111">
        <v>42.857142857142854</v>
      </c>
      <c r="K24" s="111">
        <v>28.571428571428569</v>
      </c>
      <c r="L24" s="111">
        <v>42.857142857142854</v>
      </c>
      <c r="M24" s="111">
        <v>14.285714285714285</v>
      </c>
    </row>
    <row r="25" spans="1:14" x14ac:dyDescent="0.25">
      <c r="A25" s="104">
        <v>41334</v>
      </c>
      <c r="B25" s="111">
        <v>-18.181818181818183</v>
      </c>
      <c r="C25" s="111">
        <v>-27.27272727272727</v>
      </c>
      <c r="D25" s="111">
        <v>-31.818181818181817</v>
      </c>
      <c r="E25" s="111">
        <v>-40.909090909090914</v>
      </c>
      <c r="F25" s="111">
        <v>-18.75</v>
      </c>
      <c r="G25" s="111">
        <v>-25</v>
      </c>
      <c r="H25" s="111">
        <v>-18.75</v>
      </c>
      <c r="I25" s="111">
        <v>-25</v>
      </c>
      <c r="J25" s="111">
        <v>-42.857142857142854</v>
      </c>
      <c r="K25" s="111">
        <v>-42.857142857142854</v>
      </c>
      <c r="L25" s="111">
        <v>-42.857142857142854</v>
      </c>
      <c r="M25" s="111">
        <v>-28.571428571428569</v>
      </c>
    </row>
    <row r="26" spans="1:14" x14ac:dyDescent="0.25">
      <c r="A26" s="104">
        <v>41426</v>
      </c>
      <c r="B26" s="111">
        <v>0</v>
      </c>
      <c r="C26" s="111">
        <v>10.526315789473683</v>
      </c>
      <c r="D26" s="111">
        <v>5.2631578947368416</v>
      </c>
      <c r="E26" s="111">
        <v>5.2631578947368416</v>
      </c>
      <c r="F26" s="111">
        <v>-6.666666666666667</v>
      </c>
      <c r="G26" s="111">
        <v>-20</v>
      </c>
      <c r="H26" s="111">
        <v>-33.333333333333329</v>
      </c>
      <c r="I26" s="111">
        <v>-13.333333333333334</v>
      </c>
      <c r="J26" s="111">
        <v>-42.857142857142854</v>
      </c>
      <c r="K26" s="111">
        <v>-28.571428571428569</v>
      </c>
      <c r="L26" s="111">
        <v>-28.571428571428569</v>
      </c>
      <c r="M26" s="111">
        <v>-57.142857142857139</v>
      </c>
    </row>
    <row r="27" spans="1:14" x14ac:dyDescent="0.25">
      <c r="A27" s="104">
        <v>41518</v>
      </c>
      <c r="B27" s="111">
        <v>0</v>
      </c>
      <c r="C27" s="111">
        <v>4.7619047619047619</v>
      </c>
      <c r="D27" s="111">
        <v>23.809523809523807</v>
      </c>
      <c r="E27" s="111">
        <v>9.5238095238095237</v>
      </c>
      <c r="F27" s="111">
        <v>-17.647058823529413</v>
      </c>
      <c r="G27" s="111">
        <v>-23.52941176470588</v>
      </c>
      <c r="H27" s="111">
        <v>-17.647058823529413</v>
      </c>
      <c r="I27" s="111">
        <v>-17.647058823529413</v>
      </c>
      <c r="J27" s="111">
        <v>0</v>
      </c>
      <c r="K27" s="111">
        <v>0</v>
      </c>
      <c r="L27" s="111">
        <v>-14.285714285714285</v>
      </c>
      <c r="M27" s="111">
        <v>-28.571428571428569</v>
      </c>
    </row>
    <row r="28" spans="1:14" x14ac:dyDescent="0.25">
      <c r="A28" s="104">
        <v>41609</v>
      </c>
      <c r="B28" s="111">
        <v>16.666666666666664</v>
      </c>
      <c r="C28" s="111">
        <v>16.666666666666664</v>
      </c>
      <c r="D28" s="111">
        <v>38.888888888888893</v>
      </c>
      <c r="E28" s="111">
        <v>11.111111111111111</v>
      </c>
      <c r="F28" s="111">
        <v>28.571428571428569</v>
      </c>
      <c r="G28" s="111">
        <v>57.142857142857139</v>
      </c>
      <c r="H28" s="111">
        <v>42.857142857142854</v>
      </c>
      <c r="I28" s="111">
        <v>7.1428571428571423</v>
      </c>
      <c r="J28" s="111">
        <v>14.285714285714285</v>
      </c>
      <c r="K28" s="111">
        <v>0</v>
      </c>
      <c r="L28" s="111">
        <v>0</v>
      </c>
      <c r="M28" s="111">
        <v>-28.571428571428569</v>
      </c>
    </row>
    <row r="29" spans="1:14" x14ac:dyDescent="0.25">
      <c r="A29" s="104">
        <v>41699</v>
      </c>
      <c r="B29" s="111">
        <v>-21.052631578947366</v>
      </c>
      <c r="C29" s="111">
        <v>0</v>
      </c>
      <c r="D29" s="111">
        <v>-15.789473684210526</v>
      </c>
      <c r="E29" s="111">
        <v>-15.789473684210526</v>
      </c>
      <c r="F29" s="111">
        <v>0</v>
      </c>
      <c r="G29" s="111">
        <v>0</v>
      </c>
      <c r="H29" s="111">
        <v>-10</v>
      </c>
      <c r="I29" s="111">
        <v>-30</v>
      </c>
      <c r="J29" s="111">
        <v>16.666666666666664</v>
      </c>
      <c r="K29" s="111">
        <v>0</v>
      </c>
      <c r="L29" s="111">
        <v>-33.333333333333329</v>
      </c>
      <c r="M29" s="111">
        <v>-66.666666666666657</v>
      </c>
      <c r="N29" s="90"/>
    </row>
    <row r="30" spans="1:14" x14ac:dyDescent="0.25">
      <c r="A30" s="104">
        <v>41791</v>
      </c>
      <c r="B30" s="111">
        <v>-5.5555555555555554</v>
      </c>
      <c r="C30" s="111">
        <v>5.5555555555555554</v>
      </c>
      <c r="D30" s="111">
        <v>11.111111111111111</v>
      </c>
      <c r="E30" s="111">
        <v>11.111111111111111</v>
      </c>
      <c r="F30" s="111">
        <v>-18.181818181818183</v>
      </c>
      <c r="G30" s="111">
        <v>18.181818181818183</v>
      </c>
      <c r="H30" s="111">
        <v>54.54545454545454</v>
      </c>
      <c r="I30" s="111">
        <v>36.363636363636367</v>
      </c>
      <c r="J30" s="111">
        <v>0</v>
      </c>
      <c r="K30" s="111">
        <v>0</v>
      </c>
      <c r="L30" s="111">
        <v>-20</v>
      </c>
      <c r="M30" s="111">
        <v>-20</v>
      </c>
      <c r="N30" s="90"/>
    </row>
    <row r="31" spans="1:14" x14ac:dyDescent="0.25">
      <c r="A31" s="104">
        <v>41883</v>
      </c>
      <c r="B31" s="111">
        <v>0</v>
      </c>
      <c r="C31" s="111">
        <v>25</v>
      </c>
      <c r="D31" s="111">
        <v>25</v>
      </c>
      <c r="E31" s="111">
        <v>12.5</v>
      </c>
      <c r="F31" s="111">
        <v>7.1428571428571423</v>
      </c>
      <c r="G31" s="111">
        <v>14.285714285714285</v>
      </c>
      <c r="H31" s="111">
        <v>35.714285714285715</v>
      </c>
      <c r="I31" s="111">
        <v>14.285714285714285</v>
      </c>
      <c r="J31" s="111">
        <v>-50</v>
      </c>
      <c r="K31" s="111">
        <v>-25</v>
      </c>
      <c r="L31" s="111">
        <v>-25</v>
      </c>
      <c r="M31" s="111">
        <v>-75</v>
      </c>
    </row>
    <row r="32" spans="1:14" x14ac:dyDescent="0.25">
      <c r="A32" s="104">
        <v>41974</v>
      </c>
      <c r="B32" s="111">
        <v>23.076923076923077</v>
      </c>
      <c r="C32" s="111">
        <v>15.384615384615385</v>
      </c>
      <c r="D32" s="111">
        <v>15.384615384615385</v>
      </c>
      <c r="E32" s="111">
        <v>38.461538461538467</v>
      </c>
      <c r="F32" s="111">
        <v>-11.111111111111111</v>
      </c>
      <c r="G32" s="111">
        <v>-11.111111111111111</v>
      </c>
      <c r="H32" s="111">
        <v>-11.111111111111111</v>
      </c>
      <c r="I32" s="111">
        <v>-11.111111111111111</v>
      </c>
      <c r="J32" s="111">
        <v>-25</v>
      </c>
      <c r="K32" s="111">
        <v>-75</v>
      </c>
      <c r="L32" s="111">
        <v>-75</v>
      </c>
      <c r="M32" s="111">
        <v>-75</v>
      </c>
    </row>
    <row r="33" spans="1:18" x14ac:dyDescent="0.25">
      <c r="A33" s="104">
        <v>42064</v>
      </c>
      <c r="B33" s="111">
        <v>6.666666666666667</v>
      </c>
      <c r="C33" s="111">
        <v>20</v>
      </c>
      <c r="D33" s="111">
        <v>13.333333333333334</v>
      </c>
      <c r="E33" s="111">
        <v>33.333333333333329</v>
      </c>
      <c r="F33" s="111">
        <v>0</v>
      </c>
      <c r="G33" s="111">
        <v>-11.111111111111111</v>
      </c>
      <c r="H33" s="111">
        <v>-22.222222222222221</v>
      </c>
      <c r="I33" s="111">
        <v>-22.222222222222221</v>
      </c>
      <c r="J33" s="111">
        <v>25</v>
      </c>
      <c r="K33" s="111">
        <v>25</v>
      </c>
      <c r="L33" s="111">
        <v>0</v>
      </c>
      <c r="M33" s="111">
        <v>-75</v>
      </c>
    </row>
    <row r="34" spans="1:18" x14ac:dyDescent="0.25">
      <c r="A34" s="104">
        <v>42156</v>
      </c>
      <c r="B34" s="111">
        <v>-5.8823529411764701</v>
      </c>
      <c r="C34" s="111">
        <v>0</v>
      </c>
      <c r="D34" s="111">
        <v>5.8823529411764701</v>
      </c>
      <c r="E34" s="111">
        <v>11.76470588235294</v>
      </c>
      <c r="F34" s="111">
        <v>7.1428571428571423</v>
      </c>
      <c r="G34" s="111">
        <v>7.1428571428571423</v>
      </c>
      <c r="H34" s="111">
        <v>-7.1428571428571423</v>
      </c>
      <c r="I34" s="111">
        <v>-28.571428571428569</v>
      </c>
      <c r="J34" s="111">
        <v>-40</v>
      </c>
      <c r="K34" s="111">
        <v>-60</v>
      </c>
      <c r="L34" s="111">
        <v>-40</v>
      </c>
      <c r="M34" s="111">
        <v>-60</v>
      </c>
    </row>
    <row r="35" spans="1:18" x14ac:dyDescent="0.25">
      <c r="A35" s="104">
        <v>42248</v>
      </c>
      <c r="B35" s="111">
        <v>0</v>
      </c>
      <c r="C35" s="111">
        <v>21.428571428571427</v>
      </c>
      <c r="D35" s="111">
        <v>14.285714285714285</v>
      </c>
      <c r="E35" s="111">
        <v>28.571428571428569</v>
      </c>
      <c r="F35" s="111">
        <v>7.6923076923076925</v>
      </c>
      <c r="G35" s="111">
        <v>-7.6923076923076925</v>
      </c>
      <c r="H35" s="111">
        <v>-7.6923076923076925</v>
      </c>
      <c r="I35" s="111">
        <v>7.6923076923076925</v>
      </c>
      <c r="J35" s="111">
        <v>0</v>
      </c>
      <c r="K35" s="111">
        <v>-20</v>
      </c>
      <c r="L35" s="111">
        <v>0</v>
      </c>
      <c r="M35" s="111">
        <v>-40</v>
      </c>
    </row>
    <row r="36" spans="1:18" x14ac:dyDescent="0.25">
      <c r="A36" s="104">
        <v>42339</v>
      </c>
      <c r="B36" s="111">
        <v>0</v>
      </c>
      <c r="C36" s="111">
        <v>13.333333333333334</v>
      </c>
      <c r="D36" s="111">
        <v>20</v>
      </c>
      <c r="E36" s="111">
        <v>53.333333333333336</v>
      </c>
      <c r="F36" s="111">
        <v>9.0909090909090917</v>
      </c>
      <c r="G36" s="111">
        <v>18.181818181818183</v>
      </c>
      <c r="H36" s="111">
        <v>0</v>
      </c>
      <c r="I36" s="111">
        <v>9.0909090909090917</v>
      </c>
      <c r="J36" s="111">
        <v>0</v>
      </c>
      <c r="K36" s="111">
        <v>40</v>
      </c>
      <c r="L36" s="111">
        <v>-20</v>
      </c>
      <c r="M36" s="111">
        <v>-40</v>
      </c>
      <c r="R36" s="17" t="s">
        <v>30</v>
      </c>
    </row>
    <row r="37" spans="1:18" x14ac:dyDescent="0.25">
      <c r="A37" s="104">
        <v>42430</v>
      </c>
      <c r="B37" s="111">
        <v>-31.25</v>
      </c>
      <c r="C37" s="111">
        <v>-18.75</v>
      </c>
      <c r="D37" s="111">
        <v>-25</v>
      </c>
      <c r="E37" s="111">
        <v>-25</v>
      </c>
      <c r="F37" s="111">
        <v>-11.111111111111111</v>
      </c>
      <c r="G37" s="111">
        <v>-33.333333333333329</v>
      </c>
      <c r="H37" s="111">
        <v>-33.333333333333329</v>
      </c>
      <c r="I37" s="111">
        <v>-22.222222222222221</v>
      </c>
      <c r="J37" s="111">
        <v>-40</v>
      </c>
      <c r="K37" s="111">
        <v>-60</v>
      </c>
      <c r="L37" s="111">
        <v>-40</v>
      </c>
      <c r="M37" s="111">
        <v>-60</v>
      </c>
    </row>
    <row r="38" spans="1:18" x14ac:dyDescent="0.25">
      <c r="A38" s="104">
        <v>42522</v>
      </c>
      <c r="B38" s="111">
        <v>5.5555555555555554</v>
      </c>
      <c r="C38" s="111">
        <v>11.111111111111111</v>
      </c>
      <c r="D38" s="111">
        <v>-11.111111111111111</v>
      </c>
      <c r="E38" s="111">
        <v>-16.666666666666664</v>
      </c>
      <c r="F38" s="111">
        <v>-10</v>
      </c>
      <c r="G38" s="111">
        <v>-10</v>
      </c>
      <c r="H38" s="111">
        <v>0</v>
      </c>
      <c r="I38" s="111">
        <v>-10</v>
      </c>
      <c r="J38" s="111">
        <v>0</v>
      </c>
      <c r="K38" s="111">
        <v>0</v>
      </c>
      <c r="L38" s="111">
        <v>0</v>
      </c>
      <c r="M38" s="111">
        <v>-40</v>
      </c>
    </row>
    <row r="39" spans="1:18" x14ac:dyDescent="0.25">
      <c r="A39" s="104">
        <v>42614</v>
      </c>
      <c r="B39" s="111">
        <v>-6.666666666666667</v>
      </c>
      <c r="C39" s="111">
        <v>-6.666666666666667</v>
      </c>
      <c r="D39" s="111">
        <v>-20</v>
      </c>
      <c r="E39" s="111">
        <v>-33.333333333333329</v>
      </c>
      <c r="F39" s="111">
        <v>-25</v>
      </c>
      <c r="G39" s="111">
        <v>-37.5</v>
      </c>
      <c r="H39" s="111">
        <v>-37.5</v>
      </c>
      <c r="I39" s="111">
        <v>-50</v>
      </c>
      <c r="J39" s="111">
        <v>-25</v>
      </c>
      <c r="K39" s="111">
        <v>-25</v>
      </c>
      <c r="L39" s="111">
        <v>-25</v>
      </c>
      <c r="M39" s="111">
        <v>-50</v>
      </c>
    </row>
    <row r="40" spans="1:18" x14ac:dyDescent="0.25">
      <c r="A40" s="104">
        <v>42705</v>
      </c>
      <c r="B40" s="111">
        <v>20</v>
      </c>
      <c r="C40" s="111">
        <v>13.333333333333334</v>
      </c>
      <c r="D40" s="111">
        <v>13.333333333333334</v>
      </c>
      <c r="E40" s="111">
        <v>-13.333333333333334</v>
      </c>
      <c r="F40" s="111">
        <v>10</v>
      </c>
      <c r="G40" s="111">
        <v>20</v>
      </c>
      <c r="H40" s="111">
        <v>0</v>
      </c>
      <c r="I40" s="111">
        <v>-20</v>
      </c>
      <c r="J40" s="111">
        <v>-40</v>
      </c>
      <c r="K40" s="111">
        <v>-60</v>
      </c>
      <c r="L40" s="111">
        <v>-60</v>
      </c>
      <c r="M40" s="111">
        <v>-40</v>
      </c>
    </row>
    <row r="41" spans="1:18" x14ac:dyDescent="0.25">
      <c r="A41" s="104">
        <v>42795</v>
      </c>
      <c r="B41" s="111">
        <v>-6.666666666666667</v>
      </c>
      <c r="C41" s="111">
        <v>-46.666666666666664</v>
      </c>
      <c r="D41" s="111">
        <v>-20</v>
      </c>
      <c r="E41" s="111">
        <v>-33.333333333333329</v>
      </c>
      <c r="F41" s="111">
        <v>-10</v>
      </c>
      <c r="G41" s="111">
        <v>-10</v>
      </c>
      <c r="H41" s="111">
        <v>-20</v>
      </c>
      <c r="I41" s="111">
        <v>-30</v>
      </c>
      <c r="J41" s="111">
        <v>0</v>
      </c>
      <c r="K41" s="111">
        <v>-60</v>
      </c>
      <c r="L41" s="111">
        <v>-60</v>
      </c>
      <c r="M41" s="111">
        <v>-60</v>
      </c>
    </row>
    <row r="42" spans="1:18" x14ac:dyDescent="0.25">
      <c r="A42" s="104">
        <v>42887</v>
      </c>
      <c r="B42" s="111">
        <v>-23.52941176470588</v>
      </c>
      <c r="C42" s="111">
        <v>-5.8823529411764701</v>
      </c>
      <c r="D42" s="111">
        <v>5.8823529411764701</v>
      </c>
      <c r="E42" s="111">
        <v>-11.76470588235294</v>
      </c>
      <c r="F42" s="111">
        <v>-10</v>
      </c>
      <c r="G42" s="111">
        <v>-20</v>
      </c>
      <c r="H42" s="111">
        <v>-50</v>
      </c>
      <c r="I42" s="111">
        <v>-60</v>
      </c>
      <c r="J42" s="111">
        <v>40</v>
      </c>
      <c r="K42" s="111">
        <v>20</v>
      </c>
      <c r="L42" s="111">
        <v>20</v>
      </c>
      <c r="M42" s="111">
        <v>-20</v>
      </c>
    </row>
    <row r="43" spans="1:18" x14ac:dyDescent="0.25">
      <c r="A43" s="104">
        <v>42979</v>
      </c>
      <c r="B43" s="111">
        <v>0</v>
      </c>
      <c r="C43" s="111">
        <v>-29.411764705882355</v>
      </c>
      <c r="D43" s="111">
        <v>-23.52941176470588</v>
      </c>
      <c r="E43" s="111">
        <v>-35.294117647058826</v>
      </c>
      <c r="F43" s="111">
        <v>0</v>
      </c>
      <c r="G43" s="111">
        <v>11.111111111111111</v>
      </c>
      <c r="H43" s="111">
        <v>-11.111111111111111</v>
      </c>
      <c r="I43" s="111">
        <v>11.111111111111111</v>
      </c>
      <c r="J43" s="111">
        <v>-66.666666666666657</v>
      </c>
      <c r="K43" s="111">
        <v>-66.666666666666657</v>
      </c>
      <c r="L43" s="111">
        <v>-33.333333333333329</v>
      </c>
      <c r="M43" s="111">
        <v>-100</v>
      </c>
    </row>
    <row r="44" spans="1:18" x14ac:dyDescent="0.25">
      <c r="A44" s="104">
        <v>43070</v>
      </c>
      <c r="B44" s="111">
        <v>0</v>
      </c>
      <c r="C44" s="111">
        <v>-18.181818181818183</v>
      </c>
      <c r="D44" s="111">
        <v>-36.363636363636367</v>
      </c>
      <c r="E44" s="111">
        <v>-18.181818181818183</v>
      </c>
      <c r="F44" s="111">
        <v>-14.285714285714285</v>
      </c>
      <c r="G44" s="111">
        <v>0</v>
      </c>
      <c r="H44" s="111">
        <v>0</v>
      </c>
      <c r="I44" s="111">
        <v>-14.285714285714285</v>
      </c>
      <c r="J44" s="111">
        <v>-50</v>
      </c>
      <c r="K44" s="111">
        <v>-50</v>
      </c>
      <c r="L44" s="111">
        <v>-50</v>
      </c>
      <c r="M44" s="111">
        <v>-75</v>
      </c>
    </row>
    <row r="45" spans="1:18" x14ac:dyDescent="0.25">
      <c r="A45" s="104">
        <v>43160</v>
      </c>
      <c r="B45" s="111">
        <v>-12.5</v>
      </c>
      <c r="C45" s="111">
        <v>-25</v>
      </c>
      <c r="D45" s="111">
        <v>-18.75</v>
      </c>
      <c r="E45" s="111">
        <v>-25</v>
      </c>
      <c r="F45" s="111">
        <v>11.111111111111111</v>
      </c>
      <c r="G45" s="111">
        <v>-11.111111111111111</v>
      </c>
      <c r="H45" s="111">
        <v>-11.111111111111111</v>
      </c>
      <c r="I45" s="111">
        <v>0</v>
      </c>
      <c r="J45" s="111">
        <v>-75</v>
      </c>
      <c r="K45" s="111">
        <v>-50</v>
      </c>
      <c r="L45" s="111">
        <v>-50</v>
      </c>
      <c r="M45" s="111">
        <v>-75</v>
      </c>
    </row>
    <row r="46" spans="1:18" x14ac:dyDescent="0.25">
      <c r="A46" s="104">
        <v>43252</v>
      </c>
      <c r="B46" s="111">
        <v>-27.27272727272727</v>
      </c>
      <c r="C46" s="111">
        <v>0</v>
      </c>
      <c r="D46" s="111">
        <v>0</v>
      </c>
      <c r="E46" s="111">
        <v>0</v>
      </c>
      <c r="F46" s="111">
        <v>25</v>
      </c>
      <c r="G46" s="111">
        <v>0</v>
      </c>
      <c r="H46" s="111">
        <v>0</v>
      </c>
      <c r="I46" s="111">
        <v>-12.5</v>
      </c>
      <c r="J46" s="111">
        <v>-75</v>
      </c>
      <c r="K46" s="111">
        <v>-75</v>
      </c>
      <c r="L46" s="111">
        <v>-50</v>
      </c>
      <c r="M46" s="111">
        <v>-75</v>
      </c>
    </row>
    <row r="47" spans="1:18" x14ac:dyDescent="0.25">
      <c r="A47" s="104">
        <v>43344</v>
      </c>
      <c r="B47" s="111">
        <v>7.6923076923076925</v>
      </c>
      <c r="C47" s="111">
        <v>-7.6923076923076925</v>
      </c>
      <c r="D47" s="111">
        <v>-15.384615384615385</v>
      </c>
      <c r="E47" s="111">
        <v>0</v>
      </c>
      <c r="F47" s="111">
        <v>0</v>
      </c>
      <c r="G47" s="111">
        <v>0</v>
      </c>
      <c r="H47" s="111">
        <v>-11.111111111111111</v>
      </c>
      <c r="I47" s="111">
        <v>11.111111111111111</v>
      </c>
      <c r="J47" s="111">
        <v>0</v>
      </c>
      <c r="K47" s="111">
        <v>0</v>
      </c>
      <c r="L47" s="111">
        <v>0</v>
      </c>
      <c r="M47" s="111">
        <v>-25</v>
      </c>
    </row>
    <row r="48" spans="1:18" x14ac:dyDescent="0.25">
      <c r="A48" s="104">
        <v>43435</v>
      </c>
      <c r="B48" s="111">
        <v>6.25</v>
      </c>
      <c r="C48" s="111">
        <v>0</v>
      </c>
      <c r="D48" s="111">
        <v>12.5</v>
      </c>
      <c r="E48" s="111">
        <v>25</v>
      </c>
      <c r="F48" s="111">
        <v>0</v>
      </c>
      <c r="G48" s="111">
        <v>-12.5</v>
      </c>
      <c r="H48" s="111">
        <v>0</v>
      </c>
      <c r="I48" s="111">
        <v>12.5</v>
      </c>
      <c r="J48" s="111">
        <v>0</v>
      </c>
      <c r="K48" s="111">
        <v>-25</v>
      </c>
      <c r="L48" s="111">
        <v>-25</v>
      </c>
      <c r="M48" s="111">
        <v>-50</v>
      </c>
    </row>
    <row r="49" spans="1:15" x14ac:dyDescent="0.25">
      <c r="A49" s="104">
        <v>43525</v>
      </c>
      <c r="B49" s="111">
        <v>-12.5</v>
      </c>
      <c r="C49" s="111">
        <v>18.75</v>
      </c>
      <c r="D49" s="111">
        <v>6.25</v>
      </c>
      <c r="E49" s="111">
        <v>12.5</v>
      </c>
      <c r="F49" s="111">
        <v>12.5</v>
      </c>
      <c r="G49" s="111">
        <v>0</v>
      </c>
      <c r="H49" s="111">
        <v>0</v>
      </c>
      <c r="I49" s="111">
        <v>-12.5</v>
      </c>
      <c r="J49" s="111">
        <v>60</v>
      </c>
      <c r="K49" s="111">
        <v>40</v>
      </c>
      <c r="L49" s="111">
        <v>20</v>
      </c>
      <c r="M49" s="111">
        <v>-20</v>
      </c>
    </row>
    <row r="50" spans="1:15" x14ac:dyDescent="0.25">
      <c r="A50" s="104">
        <v>43617</v>
      </c>
      <c r="B50" s="111">
        <v>-13.333333333333334</v>
      </c>
      <c r="C50" s="111">
        <v>20</v>
      </c>
      <c r="D50" s="111">
        <v>46.666666666666664</v>
      </c>
      <c r="E50" s="111">
        <v>40</v>
      </c>
      <c r="F50" s="111">
        <v>0</v>
      </c>
      <c r="G50" s="111">
        <v>0</v>
      </c>
      <c r="H50" s="111">
        <v>28.571428571428569</v>
      </c>
      <c r="I50" s="111">
        <v>28.571428571428569</v>
      </c>
      <c r="J50" s="111">
        <v>40</v>
      </c>
      <c r="K50" s="111">
        <v>20</v>
      </c>
      <c r="L50" s="111">
        <v>0</v>
      </c>
      <c r="M50" s="111">
        <v>-60</v>
      </c>
    </row>
    <row r="51" spans="1:15" x14ac:dyDescent="0.25">
      <c r="A51" s="104">
        <v>43709</v>
      </c>
      <c r="B51" s="111">
        <v>-7.1428571428571423</v>
      </c>
      <c r="C51" s="111">
        <v>21.428571428571427</v>
      </c>
      <c r="D51" s="111">
        <v>57.142857142857139</v>
      </c>
      <c r="E51" s="111">
        <v>50</v>
      </c>
      <c r="F51" s="111">
        <v>0</v>
      </c>
      <c r="G51" s="111">
        <v>12.5</v>
      </c>
      <c r="H51" s="111">
        <v>12.5</v>
      </c>
      <c r="I51" s="111">
        <v>0</v>
      </c>
      <c r="J51" s="111">
        <v>40</v>
      </c>
      <c r="K51" s="111">
        <v>40</v>
      </c>
      <c r="L51" s="111">
        <v>-20</v>
      </c>
      <c r="M51" s="111">
        <v>-80</v>
      </c>
    </row>
    <row r="52" spans="1:15" x14ac:dyDescent="0.25">
      <c r="A52" s="58">
        <v>43800</v>
      </c>
      <c r="B52" s="111">
        <v>0</v>
      </c>
      <c r="C52" s="111">
        <v>8.3333333333333304</v>
      </c>
      <c r="D52" s="111">
        <v>-8.3333333333333304</v>
      </c>
      <c r="E52" s="111">
        <v>-16.6666666666667</v>
      </c>
      <c r="F52" s="111">
        <v>0</v>
      </c>
      <c r="G52" s="111">
        <v>0</v>
      </c>
      <c r="H52" s="111">
        <v>0</v>
      </c>
      <c r="I52" s="111">
        <v>-16.6666666666667</v>
      </c>
      <c r="J52" s="111">
        <v>-25</v>
      </c>
      <c r="K52" s="111">
        <v>-25</v>
      </c>
      <c r="L52" s="111">
        <v>-50</v>
      </c>
      <c r="M52" s="111">
        <v>-50</v>
      </c>
    </row>
    <row r="53" spans="1:15" x14ac:dyDescent="0.25">
      <c r="A53" s="58">
        <v>43891</v>
      </c>
      <c r="B53" s="111">
        <v>40</v>
      </c>
      <c r="C53" s="111">
        <v>6.6666666666666696</v>
      </c>
      <c r="D53" s="111">
        <v>26.6666666666667</v>
      </c>
      <c r="E53" s="111">
        <v>33.3333333333333</v>
      </c>
      <c r="F53" s="111">
        <v>-14.285714285714299</v>
      </c>
      <c r="G53" s="111">
        <v>14.285714285714299</v>
      </c>
      <c r="H53" s="111">
        <v>28.571428571428598</v>
      </c>
      <c r="I53" s="111">
        <v>14.285714285714299</v>
      </c>
      <c r="J53" s="111">
        <v>-100</v>
      </c>
      <c r="K53" s="111">
        <v>0</v>
      </c>
      <c r="L53" s="111">
        <v>0</v>
      </c>
      <c r="M53" s="111">
        <v>0</v>
      </c>
    </row>
    <row r="54" spans="1:15" x14ac:dyDescent="0.25">
      <c r="A54" s="104">
        <v>43983</v>
      </c>
      <c r="B54" s="316">
        <v>-30</v>
      </c>
      <c r="C54" s="316">
        <v>-10</v>
      </c>
      <c r="D54" s="111">
        <v>0</v>
      </c>
      <c r="E54" s="111">
        <v>10</v>
      </c>
      <c r="F54" s="316">
        <v>-20</v>
      </c>
      <c r="G54" s="316">
        <v>-10</v>
      </c>
      <c r="H54" s="316">
        <v>-20</v>
      </c>
      <c r="I54" s="316">
        <v>-20</v>
      </c>
      <c r="J54" s="316">
        <v>-25</v>
      </c>
      <c r="K54" s="316">
        <v>-25</v>
      </c>
      <c r="L54" s="316">
        <v>0</v>
      </c>
      <c r="M54" s="316">
        <v>-25</v>
      </c>
    </row>
    <row r="55" spans="1:15" x14ac:dyDescent="0.25">
      <c r="C55" s="111"/>
      <c r="D55" s="111"/>
      <c r="E55" s="111"/>
      <c r="F55" s="111"/>
      <c r="G55" s="111"/>
      <c r="H55" s="111"/>
      <c r="I55" s="111"/>
    </row>
    <row r="56" spans="1:15" x14ac:dyDescent="0.25">
      <c r="B56" s="111"/>
      <c r="C56" s="111"/>
      <c r="D56" s="111"/>
      <c r="E56" s="111"/>
      <c r="F56" s="111"/>
      <c r="G56" s="111"/>
      <c r="H56" s="111"/>
      <c r="I56" s="111"/>
      <c r="J56" s="111"/>
      <c r="K56" s="111"/>
      <c r="L56" s="111"/>
      <c r="M56" s="111"/>
    </row>
    <row r="57" spans="1:15" x14ac:dyDescent="0.25">
      <c r="B57" s="111"/>
      <c r="C57" s="111"/>
      <c r="D57" s="111"/>
      <c r="E57" s="111"/>
      <c r="F57" s="111"/>
      <c r="G57" s="111"/>
      <c r="H57" s="111"/>
      <c r="I57" s="111"/>
      <c r="J57" s="111"/>
      <c r="K57" s="111"/>
      <c r="L57" s="111"/>
      <c r="M57" s="111"/>
      <c r="O57" s="54"/>
    </row>
    <row r="58" spans="1:15" x14ac:dyDescent="0.25">
      <c r="B58" s="111"/>
      <c r="C58" s="111"/>
      <c r="D58" s="111"/>
      <c r="E58" s="111"/>
      <c r="F58" s="111"/>
      <c r="G58" s="111"/>
      <c r="H58" s="111"/>
      <c r="I58" s="111"/>
      <c r="J58" s="111"/>
      <c r="K58" s="111"/>
      <c r="L58" s="111"/>
      <c r="M58" s="111"/>
    </row>
    <row r="59" spans="1:15" x14ac:dyDescent="0.25">
      <c r="B59" s="111"/>
      <c r="C59" s="111"/>
      <c r="D59" s="111"/>
      <c r="E59" s="111"/>
      <c r="F59" s="111"/>
      <c r="G59" s="111"/>
      <c r="H59" s="111"/>
      <c r="I59" s="111"/>
      <c r="J59" s="111"/>
      <c r="K59" s="111"/>
      <c r="L59" s="111"/>
      <c r="M59" s="111"/>
    </row>
    <row r="60" spans="1:15" x14ac:dyDescent="0.25">
      <c r="B60" s="111"/>
      <c r="C60" s="111"/>
      <c r="D60" s="111"/>
      <c r="E60" s="111"/>
      <c r="F60" s="111"/>
      <c r="G60" s="111"/>
      <c r="H60" s="111"/>
      <c r="I60" s="111"/>
      <c r="J60" s="111"/>
      <c r="K60" s="111"/>
      <c r="L60" s="111"/>
      <c r="M60" s="111"/>
    </row>
    <row r="61" spans="1:15" x14ac:dyDescent="0.25">
      <c r="B61" s="111"/>
      <c r="C61" s="111"/>
      <c r="D61" s="111"/>
      <c r="E61" s="111"/>
      <c r="F61" s="111"/>
      <c r="G61" s="111"/>
      <c r="H61" s="111"/>
      <c r="I61" s="111"/>
      <c r="J61" s="111"/>
      <c r="K61" s="111"/>
      <c r="L61" s="111"/>
      <c r="M61" s="111"/>
    </row>
    <row r="62" spans="1:15" x14ac:dyDescent="0.25"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</row>
    <row r="63" spans="1:15" x14ac:dyDescent="0.25">
      <c r="B63" s="111"/>
      <c r="C63" s="111"/>
      <c r="D63" s="111"/>
      <c r="E63" s="111"/>
      <c r="F63" s="111"/>
      <c r="G63" s="111"/>
      <c r="H63" s="111"/>
      <c r="I63" s="111"/>
      <c r="J63" s="111"/>
      <c r="K63" s="111"/>
      <c r="L63" s="111"/>
      <c r="M63" s="111"/>
    </row>
    <row r="64" spans="1:15" x14ac:dyDescent="0.25"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</row>
    <row r="65" spans="2:13" x14ac:dyDescent="0.25">
      <c r="B65" s="111"/>
      <c r="C65" s="111"/>
      <c r="D65" s="111"/>
      <c r="E65" s="111"/>
      <c r="F65" s="111"/>
      <c r="G65" s="111"/>
      <c r="H65" s="111"/>
      <c r="I65" s="111"/>
      <c r="J65" s="111"/>
      <c r="K65" s="111"/>
      <c r="L65" s="111"/>
      <c r="M65" s="111"/>
    </row>
    <row r="66" spans="2:13" x14ac:dyDescent="0.25">
      <c r="B66" s="111"/>
      <c r="C66" s="111"/>
      <c r="D66" s="111"/>
      <c r="E66" s="111"/>
      <c r="F66" s="111"/>
      <c r="G66" s="111"/>
      <c r="H66" s="111"/>
      <c r="I66" s="111"/>
      <c r="J66" s="111"/>
      <c r="K66" s="111"/>
      <c r="L66" s="111"/>
      <c r="M66" s="111"/>
    </row>
    <row r="67" spans="2:13" x14ac:dyDescent="0.25">
      <c r="B67" s="111"/>
      <c r="C67" s="111"/>
      <c r="D67" s="111"/>
      <c r="E67" s="111"/>
      <c r="F67" s="111"/>
      <c r="G67" s="111"/>
      <c r="H67" s="111"/>
      <c r="I67" s="111"/>
      <c r="J67" s="111"/>
      <c r="K67" s="111"/>
      <c r="L67" s="111"/>
      <c r="M67" s="111"/>
    </row>
    <row r="68" spans="2:13" x14ac:dyDescent="0.25">
      <c r="B68" s="111"/>
      <c r="C68" s="111"/>
      <c r="D68" s="111"/>
      <c r="E68" s="111"/>
      <c r="F68" s="111"/>
      <c r="G68" s="111"/>
      <c r="H68" s="111"/>
      <c r="I68" s="111"/>
      <c r="J68" s="111"/>
      <c r="K68" s="111"/>
      <c r="L68" s="111"/>
      <c r="M68" s="111"/>
    </row>
    <row r="69" spans="2:13" x14ac:dyDescent="0.25">
      <c r="B69" s="111"/>
      <c r="C69" s="111"/>
      <c r="D69" s="111"/>
      <c r="E69" s="111"/>
      <c r="F69" s="111"/>
      <c r="G69" s="111"/>
      <c r="H69" s="111"/>
      <c r="I69" s="111"/>
      <c r="J69" s="111"/>
      <c r="K69" s="111"/>
      <c r="L69" s="111"/>
      <c r="M69" s="111"/>
    </row>
    <row r="70" spans="2:13" x14ac:dyDescent="0.25">
      <c r="B70" s="111"/>
      <c r="C70" s="111"/>
      <c r="D70" s="111"/>
      <c r="E70" s="111"/>
      <c r="F70" s="111"/>
      <c r="G70" s="111"/>
      <c r="H70" s="111"/>
      <c r="I70" s="111"/>
      <c r="J70" s="111"/>
      <c r="K70" s="111"/>
      <c r="L70" s="111"/>
      <c r="M70" s="111"/>
    </row>
    <row r="71" spans="2:13" x14ac:dyDescent="0.25">
      <c r="B71" s="111"/>
      <c r="C71" s="111"/>
      <c r="D71" s="111"/>
      <c r="E71" s="111"/>
      <c r="F71" s="111"/>
      <c r="G71" s="111"/>
      <c r="H71" s="111"/>
      <c r="I71" s="111"/>
      <c r="J71" s="111"/>
      <c r="K71" s="111"/>
      <c r="L71" s="111"/>
      <c r="M71" s="111"/>
    </row>
    <row r="72" spans="2:13" x14ac:dyDescent="0.25"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111"/>
    </row>
    <row r="73" spans="2:13" x14ac:dyDescent="0.25">
      <c r="B73" s="111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</row>
    <row r="74" spans="2:13" x14ac:dyDescent="0.25">
      <c r="B74" s="111"/>
      <c r="C74" s="111"/>
      <c r="D74" s="111"/>
      <c r="E74" s="111"/>
      <c r="F74" s="111"/>
      <c r="G74" s="111"/>
      <c r="H74" s="111"/>
      <c r="I74" s="111"/>
      <c r="J74" s="111"/>
      <c r="K74" s="111"/>
      <c r="L74" s="111"/>
      <c r="M74" s="111"/>
    </row>
    <row r="75" spans="2:13" x14ac:dyDescent="0.25">
      <c r="B75" s="111"/>
      <c r="C75" s="111"/>
      <c r="D75" s="111"/>
      <c r="E75" s="111"/>
      <c r="F75" s="111"/>
      <c r="G75" s="111"/>
      <c r="H75" s="111"/>
      <c r="I75" s="111"/>
      <c r="J75" s="111"/>
      <c r="K75" s="111"/>
      <c r="L75" s="111"/>
      <c r="M75" s="111"/>
    </row>
    <row r="76" spans="2:13" x14ac:dyDescent="0.25">
      <c r="B76" s="111"/>
      <c r="C76" s="111"/>
      <c r="D76" s="111"/>
      <c r="E76" s="111"/>
      <c r="F76" s="111"/>
      <c r="G76" s="111"/>
      <c r="H76" s="111"/>
      <c r="I76" s="111"/>
      <c r="J76" s="111"/>
      <c r="K76" s="111"/>
      <c r="L76" s="111"/>
      <c r="M76" s="111"/>
    </row>
    <row r="77" spans="2:13" x14ac:dyDescent="0.25">
      <c r="B77" s="111"/>
      <c r="C77" s="111"/>
      <c r="D77" s="111"/>
      <c r="E77" s="111"/>
      <c r="F77" s="111"/>
      <c r="G77" s="111"/>
      <c r="H77" s="111"/>
      <c r="I77" s="111"/>
      <c r="J77" s="111"/>
      <c r="K77" s="111"/>
      <c r="L77" s="111"/>
      <c r="M77" s="111"/>
    </row>
    <row r="78" spans="2:13" x14ac:dyDescent="0.25">
      <c r="B78" s="111"/>
      <c r="C78" s="111"/>
      <c r="D78" s="111"/>
      <c r="E78" s="111"/>
      <c r="F78" s="111"/>
      <c r="G78" s="111"/>
      <c r="H78" s="111"/>
      <c r="I78" s="111"/>
      <c r="J78" s="111"/>
      <c r="K78" s="111"/>
      <c r="L78" s="111"/>
      <c r="M78" s="111"/>
    </row>
    <row r="79" spans="2:13" x14ac:dyDescent="0.25">
      <c r="B79" s="111"/>
      <c r="C79" s="111"/>
      <c r="D79" s="111"/>
      <c r="E79" s="111"/>
      <c r="F79" s="111"/>
      <c r="G79" s="111"/>
      <c r="H79" s="111"/>
      <c r="I79" s="111"/>
      <c r="J79" s="111"/>
      <c r="K79" s="111"/>
      <c r="L79" s="111"/>
      <c r="M79" s="111"/>
    </row>
    <row r="80" spans="2:13" x14ac:dyDescent="0.25">
      <c r="B80" s="111"/>
      <c r="C80" s="111"/>
      <c r="D80" s="111"/>
      <c r="E80" s="111"/>
      <c r="F80" s="111"/>
      <c r="G80" s="111"/>
      <c r="H80" s="111"/>
      <c r="I80" s="111"/>
      <c r="J80" s="111"/>
      <c r="K80" s="111"/>
      <c r="L80" s="111"/>
      <c r="M80" s="111"/>
    </row>
    <row r="81" spans="2:13" x14ac:dyDescent="0.25">
      <c r="B81" s="111"/>
      <c r="C81" s="111"/>
      <c r="D81" s="111"/>
      <c r="E81" s="111"/>
      <c r="F81" s="111"/>
      <c r="G81" s="111"/>
      <c r="H81" s="111"/>
      <c r="I81" s="111"/>
      <c r="J81" s="111"/>
      <c r="K81" s="111"/>
      <c r="L81" s="111"/>
      <c r="M81" s="111"/>
    </row>
    <row r="82" spans="2:13" x14ac:dyDescent="0.25">
      <c r="B82" s="111"/>
      <c r="C82" s="111"/>
      <c r="D82" s="111"/>
      <c r="E82" s="111"/>
      <c r="F82" s="111"/>
      <c r="G82" s="111"/>
      <c r="H82" s="111"/>
      <c r="I82" s="111"/>
      <c r="J82" s="111"/>
      <c r="K82" s="111"/>
      <c r="L82" s="111"/>
      <c r="M82" s="111"/>
    </row>
    <row r="83" spans="2:13" x14ac:dyDescent="0.25">
      <c r="B83" s="111"/>
      <c r="C83" s="111"/>
      <c r="D83" s="111"/>
      <c r="E83" s="111"/>
      <c r="F83" s="111"/>
      <c r="G83" s="111"/>
      <c r="H83" s="111"/>
      <c r="I83" s="111"/>
      <c r="J83" s="111"/>
      <c r="K83" s="111"/>
      <c r="L83" s="111"/>
      <c r="M83" s="111"/>
    </row>
    <row r="84" spans="2:13" x14ac:dyDescent="0.25">
      <c r="B84" s="111"/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</row>
    <row r="85" spans="2:13" x14ac:dyDescent="0.25">
      <c r="B85" s="111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</row>
    <row r="86" spans="2:13" x14ac:dyDescent="0.25">
      <c r="B86" s="111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</row>
    <row r="87" spans="2:13" x14ac:dyDescent="0.25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</row>
    <row r="88" spans="2:13" x14ac:dyDescent="0.25">
      <c r="B88" s="111"/>
      <c r="C88" s="111"/>
      <c r="D88" s="111"/>
      <c r="E88" s="111"/>
      <c r="F88" s="111"/>
      <c r="G88" s="111"/>
      <c r="H88" s="111"/>
      <c r="I88" s="111"/>
      <c r="J88" s="111"/>
      <c r="K88" s="111"/>
      <c r="L88" s="111"/>
      <c r="M88" s="111"/>
    </row>
    <row r="89" spans="2:13" x14ac:dyDescent="0.25">
      <c r="B89" s="111"/>
      <c r="C89" s="111"/>
      <c r="D89" s="111"/>
      <c r="E89" s="111"/>
      <c r="F89" s="111"/>
      <c r="G89" s="111"/>
      <c r="H89" s="111"/>
      <c r="I89" s="111"/>
      <c r="J89" s="111"/>
      <c r="K89" s="111"/>
      <c r="L89" s="111"/>
      <c r="M89" s="111"/>
    </row>
    <row r="90" spans="2:13" x14ac:dyDescent="0.25">
      <c r="B90" s="111"/>
      <c r="C90" s="111"/>
      <c r="D90" s="111"/>
      <c r="E90" s="111"/>
      <c r="F90" s="111"/>
      <c r="G90" s="111"/>
      <c r="H90" s="111"/>
      <c r="I90" s="111"/>
      <c r="J90" s="111"/>
      <c r="K90" s="111"/>
      <c r="L90" s="111"/>
      <c r="M90" s="111"/>
    </row>
    <row r="91" spans="2:13" x14ac:dyDescent="0.25">
      <c r="B91" s="111"/>
      <c r="C91" s="111"/>
      <c r="D91" s="111"/>
      <c r="E91" s="111"/>
      <c r="F91" s="111"/>
      <c r="G91" s="111"/>
      <c r="H91" s="111"/>
      <c r="I91" s="111"/>
      <c r="J91" s="111"/>
      <c r="K91" s="111"/>
      <c r="L91" s="111"/>
      <c r="M91" s="111"/>
    </row>
    <row r="92" spans="2:13" x14ac:dyDescent="0.25">
      <c r="B92" s="111"/>
      <c r="C92" s="111"/>
      <c r="D92" s="111"/>
      <c r="E92" s="111"/>
      <c r="F92" s="111"/>
      <c r="G92" s="111"/>
      <c r="H92" s="111"/>
      <c r="I92" s="111"/>
      <c r="J92" s="111"/>
      <c r="K92" s="111"/>
      <c r="L92" s="111"/>
      <c r="M92" s="111"/>
    </row>
    <row r="93" spans="2:13" x14ac:dyDescent="0.25">
      <c r="B93" s="111"/>
      <c r="C93" s="111"/>
      <c r="D93" s="111"/>
      <c r="E93" s="111"/>
      <c r="F93" s="111"/>
      <c r="G93" s="111"/>
      <c r="H93" s="111"/>
      <c r="I93" s="111"/>
      <c r="J93" s="111"/>
      <c r="K93" s="111"/>
      <c r="L93" s="111"/>
      <c r="M93" s="111"/>
    </row>
    <row r="94" spans="2:13" x14ac:dyDescent="0.25">
      <c r="B94" s="111"/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</row>
    <row r="95" spans="2:13" x14ac:dyDescent="0.25">
      <c r="B95" s="111"/>
      <c r="C95" s="111"/>
      <c r="D95" s="111"/>
      <c r="E95" s="111"/>
      <c r="F95" s="111"/>
      <c r="G95" s="111"/>
      <c r="H95" s="111"/>
      <c r="I95" s="111"/>
      <c r="J95" s="111"/>
      <c r="K95" s="111"/>
      <c r="L95" s="111"/>
      <c r="M95" s="111"/>
    </row>
    <row r="96" spans="2:13" x14ac:dyDescent="0.25">
      <c r="B96" s="111"/>
      <c r="C96" s="111"/>
      <c r="D96" s="111"/>
      <c r="E96" s="111"/>
      <c r="F96" s="111"/>
      <c r="G96" s="111"/>
      <c r="H96" s="111"/>
      <c r="I96" s="111"/>
      <c r="J96" s="111"/>
      <c r="K96" s="111"/>
      <c r="L96" s="111"/>
      <c r="M96" s="111"/>
    </row>
    <row r="97" spans="2:13" x14ac:dyDescent="0.25">
      <c r="B97" s="111"/>
      <c r="C97" s="111"/>
      <c r="D97" s="111"/>
      <c r="E97" s="111"/>
      <c r="F97" s="111"/>
      <c r="G97" s="111"/>
      <c r="H97" s="111"/>
      <c r="I97" s="111"/>
      <c r="J97" s="111"/>
      <c r="K97" s="111"/>
      <c r="L97" s="111"/>
      <c r="M97" s="111"/>
    </row>
    <row r="98" spans="2:13" x14ac:dyDescent="0.25">
      <c r="B98" s="111"/>
      <c r="C98" s="111"/>
      <c r="D98" s="111"/>
      <c r="E98" s="111"/>
      <c r="F98" s="111"/>
      <c r="G98" s="111"/>
      <c r="H98" s="111"/>
      <c r="I98" s="111"/>
      <c r="J98" s="111"/>
      <c r="K98" s="111"/>
      <c r="L98" s="111"/>
      <c r="M98" s="111"/>
    </row>
    <row r="99" spans="2:13" x14ac:dyDescent="0.25">
      <c r="B99" s="111"/>
      <c r="C99" s="111"/>
      <c r="D99" s="111"/>
      <c r="E99" s="111"/>
      <c r="F99" s="111"/>
      <c r="G99" s="111"/>
      <c r="H99" s="111"/>
      <c r="I99" s="111"/>
      <c r="J99" s="111"/>
      <c r="K99" s="111"/>
      <c r="L99" s="111"/>
      <c r="M99" s="111"/>
    </row>
    <row r="100" spans="2:13" x14ac:dyDescent="0.25">
      <c r="B100" s="111"/>
      <c r="C100" s="111"/>
      <c r="D100" s="111"/>
      <c r="E100" s="111"/>
      <c r="F100" s="111"/>
      <c r="G100" s="111"/>
      <c r="H100" s="111"/>
      <c r="I100" s="111"/>
      <c r="J100" s="111"/>
      <c r="K100" s="111"/>
      <c r="L100" s="111"/>
      <c r="M100" s="111"/>
    </row>
    <row r="101" spans="2:13" x14ac:dyDescent="0.25">
      <c r="B101" s="111"/>
      <c r="C101" s="111"/>
      <c r="D101" s="111"/>
      <c r="E101" s="111"/>
      <c r="F101" s="111"/>
      <c r="G101" s="111"/>
      <c r="H101" s="111"/>
      <c r="I101" s="111"/>
      <c r="J101" s="111"/>
      <c r="K101" s="111"/>
      <c r="L101" s="111"/>
      <c r="M101" s="111"/>
    </row>
  </sheetData>
  <pageMargins left="0.7" right="0.7" top="0.75" bottom="0.75" header="0.3" footer="0.3"/>
  <pageSetup scale="44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27"/>
      <c r="L1" s="338" t="s">
        <v>58</v>
      </c>
      <c r="M1" s="338"/>
      <c r="N1" s="338"/>
      <c r="O1" s="338"/>
    </row>
    <row r="2" spans="2:17" x14ac:dyDescent="0.25">
      <c r="B2" s="26" t="s">
        <v>1</v>
      </c>
      <c r="C2" s="37" t="s">
        <v>59</v>
      </c>
      <c r="D2" s="37" t="s">
        <v>60</v>
      </c>
      <c r="L2" s="339" t="s">
        <v>61</v>
      </c>
      <c r="M2" s="340"/>
      <c r="N2" s="339" t="s">
        <v>62</v>
      </c>
      <c r="O2" s="339"/>
      <c r="Q2" s="1">
        <v>100</v>
      </c>
    </row>
    <row r="3" spans="2:17" x14ac:dyDescent="0.25">
      <c r="B3" s="5" t="s">
        <v>9</v>
      </c>
      <c r="C3" s="38">
        <f t="shared" ref="C3:C13" si="0">+VLOOKUP($B3,$L$3:$N$13,2,0)</f>
        <v>-17.592592592592592</v>
      </c>
      <c r="D3" s="38">
        <f t="shared" ref="D3:D13" si="1">+VLOOKUP($B3,$L$3:$N$13,3,0)</f>
        <v>0</v>
      </c>
      <c r="L3" s="32" t="s">
        <v>6</v>
      </c>
      <c r="M3" s="33">
        <v>-9.2592592592592595</v>
      </c>
      <c r="N3" s="33">
        <v>10</v>
      </c>
    </row>
    <row r="4" spans="2:17" x14ac:dyDescent="0.25">
      <c r="B4" s="32" t="s">
        <v>10</v>
      </c>
      <c r="C4" s="38">
        <f t="shared" si="0"/>
        <v>-15.423280423280422</v>
      </c>
      <c r="D4" s="38">
        <f t="shared" si="1"/>
        <v>90</v>
      </c>
      <c r="L4" s="32" t="s">
        <v>7</v>
      </c>
      <c r="M4" s="33">
        <v>-9.8148148148148149</v>
      </c>
      <c r="N4" s="33">
        <v>10</v>
      </c>
      <c r="O4" s="5"/>
    </row>
    <row r="5" spans="2:17" ht="15" customHeight="1" x14ac:dyDescent="0.25">
      <c r="B5" s="32" t="s">
        <v>8</v>
      </c>
      <c r="C5" s="38">
        <f t="shared" si="0"/>
        <v>-11.481481481481481</v>
      </c>
      <c r="D5" s="38">
        <f t="shared" si="1"/>
        <v>30</v>
      </c>
      <c r="L5" s="32" t="s">
        <v>8</v>
      </c>
      <c r="M5" s="33">
        <v>-11.481481481481481</v>
      </c>
      <c r="N5" s="33">
        <v>30</v>
      </c>
      <c r="O5" s="5"/>
    </row>
    <row r="6" spans="2:17" x14ac:dyDescent="0.25">
      <c r="B6" s="5" t="s">
        <v>13</v>
      </c>
      <c r="C6" s="38">
        <f t="shared" si="0"/>
        <v>-10.952380952380953</v>
      </c>
      <c r="D6" s="38">
        <f t="shared" si="1"/>
        <v>10</v>
      </c>
      <c r="G6" s="52"/>
      <c r="L6" s="32" t="s">
        <v>9</v>
      </c>
      <c r="M6" s="33">
        <v>-17.592592592592592</v>
      </c>
      <c r="N6" s="33">
        <v>0</v>
      </c>
      <c r="O6" s="5"/>
    </row>
    <row r="7" spans="2:17" x14ac:dyDescent="0.25">
      <c r="B7" s="5" t="s">
        <v>7</v>
      </c>
      <c r="C7" s="38">
        <f t="shared" si="0"/>
        <v>-9.8148148148148149</v>
      </c>
      <c r="D7" s="38">
        <f t="shared" si="1"/>
        <v>10</v>
      </c>
      <c r="L7" s="32" t="s">
        <v>10</v>
      </c>
      <c r="M7" s="33">
        <v>-15.423280423280422</v>
      </c>
      <c r="N7" s="33">
        <v>90</v>
      </c>
      <c r="O7" s="5"/>
    </row>
    <row r="8" spans="2:17" x14ac:dyDescent="0.25">
      <c r="B8" s="6" t="s">
        <v>6</v>
      </c>
      <c r="C8" s="38">
        <f t="shared" si="0"/>
        <v>-9.2592592592592595</v>
      </c>
      <c r="D8" s="38">
        <f t="shared" si="1"/>
        <v>10</v>
      </c>
      <c r="L8" s="32" t="s">
        <v>12</v>
      </c>
      <c r="M8" s="33">
        <v>-4.2857142857142856</v>
      </c>
      <c r="N8" s="33">
        <v>0</v>
      </c>
      <c r="O8" s="5"/>
    </row>
    <row r="9" spans="2:17" ht="27.75" x14ac:dyDescent="0.4">
      <c r="B9" s="5" t="s">
        <v>14</v>
      </c>
      <c r="C9" s="38">
        <f t="shared" si="0"/>
        <v>-9.1005291005291014</v>
      </c>
      <c r="D9" s="38">
        <f t="shared" si="1"/>
        <v>30</v>
      </c>
      <c r="F9" s="53" t="s">
        <v>65</v>
      </c>
      <c r="L9" s="32" t="s">
        <v>11</v>
      </c>
      <c r="M9" s="33">
        <v>-2.4338624338624339</v>
      </c>
      <c r="N9" s="33">
        <v>20</v>
      </c>
      <c r="O9" s="5"/>
    </row>
    <row r="10" spans="2:17" x14ac:dyDescent="0.25">
      <c r="B10" s="5" t="s">
        <v>57</v>
      </c>
      <c r="C10" s="38">
        <f t="shared" si="0"/>
        <v>-6.8783068783068781</v>
      </c>
      <c r="D10" s="38">
        <f t="shared" si="1"/>
        <v>20</v>
      </c>
      <c r="L10" s="32" t="s">
        <v>13</v>
      </c>
      <c r="M10" s="33">
        <v>-10.952380952380953</v>
      </c>
      <c r="N10" s="33">
        <v>10</v>
      </c>
      <c r="O10" s="5"/>
    </row>
    <row r="11" spans="2:17" x14ac:dyDescent="0.25">
      <c r="B11" s="5" t="s">
        <v>12</v>
      </c>
      <c r="C11" s="38">
        <f t="shared" si="0"/>
        <v>-4.2857142857142856</v>
      </c>
      <c r="D11" s="38">
        <f t="shared" si="1"/>
        <v>0</v>
      </c>
      <c r="L11" s="32" t="s">
        <v>57</v>
      </c>
      <c r="M11" s="33">
        <v>-6.8783068783068781</v>
      </c>
      <c r="N11" s="33">
        <v>20</v>
      </c>
      <c r="O11" s="5"/>
    </row>
    <row r="12" spans="2:17" x14ac:dyDescent="0.25">
      <c r="B12" s="6" t="s">
        <v>15</v>
      </c>
      <c r="C12" s="38">
        <f t="shared" si="0"/>
        <v>-2.7777777777777777</v>
      </c>
      <c r="D12" s="38">
        <f t="shared" si="1"/>
        <v>10</v>
      </c>
      <c r="L12" s="32" t="s">
        <v>14</v>
      </c>
      <c r="M12" s="33">
        <v>-9.1005291005291014</v>
      </c>
      <c r="N12" s="33">
        <v>30</v>
      </c>
      <c r="O12" s="5"/>
    </row>
    <row r="13" spans="2:17" x14ac:dyDescent="0.25">
      <c r="B13" s="5" t="s">
        <v>11</v>
      </c>
      <c r="C13" s="38">
        <f t="shared" si="0"/>
        <v>-2.4338624338624339</v>
      </c>
      <c r="D13" s="38">
        <f t="shared" si="1"/>
        <v>20</v>
      </c>
      <c r="L13" s="32" t="s">
        <v>15</v>
      </c>
      <c r="M13" s="33">
        <v>-2.7777777777777777</v>
      </c>
      <c r="N13" s="33">
        <v>10</v>
      </c>
      <c r="O13" s="5"/>
    </row>
    <row r="14" spans="2:17" x14ac:dyDescent="0.25">
      <c r="H14" s="2"/>
      <c r="L14" s="39"/>
      <c r="M14" s="28"/>
      <c r="N14" s="28"/>
    </row>
    <row r="15" spans="2:17" x14ac:dyDescent="0.25">
      <c r="E15" s="2"/>
    </row>
    <row r="16" spans="2:17" x14ac:dyDescent="0.25">
      <c r="B16" s="35" t="s">
        <v>18</v>
      </c>
      <c r="C16" s="17"/>
      <c r="D16" s="17"/>
      <c r="E16" s="17"/>
      <c r="F16" s="15"/>
      <c r="G16" s="15"/>
      <c r="H16" s="15"/>
    </row>
    <row r="17" spans="2:15" x14ac:dyDescent="0.25">
      <c r="B17" s="17" t="s">
        <v>63</v>
      </c>
      <c r="C17" s="17"/>
      <c r="D17" s="17"/>
      <c r="E17" s="15"/>
      <c r="F17" s="15"/>
      <c r="G17" s="15"/>
      <c r="H17" s="15"/>
    </row>
    <row r="18" spans="2:15" x14ac:dyDescent="0.25">
      <c r="B18" s="15"/>
      <c r="C18" s="17"/>
      <c r="D18" s="17"/>
      <c r="E18" s="15"/>
      <c r="F18" s="15"/>
      <c r="G18" s="15"/>
      <c r="H18" s="15"/>
      <c r="L18" s="342"/>
      <c r="M18" s="342"/>
    </row>
    <row r="19" spans="2:15" x14ac:dyDescent="0.25">
      <c r="B19" s="15" t="s">
        <v>29</v>
      </c>
      <c r="C19" s="17"/>
      <c r="D19" s="17"/>
      <c r="E19" s="15"/>
      <c r="F19" s="15"/>
      <c r="G19" s="15"/>
      <c r="H19" s="15"/>
      <c r="L19" s="342"/>
      <c r="M19" s="342"/>
    </row>
    <row r="20" spans="2:15" x14ac:dyDescent="0.25">
      <c r="B20" s="17"/>
      <c r="C20" s="17"/>
      <c r="D20" s="17"/>
      <c r="E20" s="15"/>
      <c r="F20" s="15"/>
      <c r="G20" s="15"/>
      <c r="H20" s="15"/>
      <c r="L20" s="342"/>
      <c r="M20" s="342"/>
    </row>
    <row r="21" spans="2:15" x14ac:dyDescent="0.25">
      <c r="B21" s="15"/>
      <c r="C21" s="15"/>
      <c r="D21" s="15"/>
      <c r="E21" s="15"/>
      <c r="F21" s="15"/>
      <c r="G21" s="15"/>
      <c r="H21" s="15"/>
      <c r="L21" s="342"/>
      <c r="M21" s="342"/>
    </row>
    <row r="22" spans="2:15" x14ac:dyDescent="0.25">
      <c r="B22" s="15"/>
      <c r="C22" s="15"/>
      <c r="D22" s="15"/>
      <c r="E22" s="15"/>
      <c r="F22" s="15"/>
      <c r="G22" s="15"/>
      <c r="H22" s="15"/>
      <c r="L22" s="342"/>
      <c r="M22" s="342"/>
    </row>
    <row r="23" spans="2:15" x14ac:dyDescent="0.25">
      <c r="B23" s="15"/>
      <c r="C23" s="15"/>
      <c r="D23" s="15"/>
      <c r="E23" s="15"/>
      <c r="F23" s="15"/>
      <c r="G23" s="15"/>
      <c r="H23" s="15"/>
      <c r="L23" s="342"/>
      <c r="M23" s="342"/>
    </row>
    <row r="24" spans="2:15" x14ac:dyDescent="0.25">
      <c r="B24" s="15"/>
      <c r="C24" s="15"/>
      <c r="D24" s="15"/>
      <c r="E24" s="15"/>
      <c r="F24" s="15"/>
      <c r="G24" s="15"/>
      <c r="H24" s="15"/>
      <c r="K24" s="40"/>
      <c r="L24" s="342"/>
      <c r="M24" s="342"/>
    </row>
    <row r="25" spans="2:15" x14ac:dyDescent="0.25">
      <c r="B25" s="15"/>
      <c r="C25" s="15"/>
      <c r="D25" s="15"/>
      <c r="E25" s="15"/>
      <c r="F25" s="15"/>
      <c r="G25" s="15"/>
      <c r="H25" s="15"/>
      <c r="K25" s="40"/>
      <c r="L25" s="342"/>
      <c r="M25" s="342"/>
    </row>
    <row r="26" spans="2:15" x14ac:dyDescent="0.25">
      <c r="B26" s="15"/>
      <c r="C26" s="15"/>
      <c r="D26" s="15"/>
      <c r="E26" s="15"/>
      <c r="F26" s="15"/>
      <c r="G26" s="15"/>
      <c r="H26" s="15"/>
      <c r="K26" s="40"/>
      <c r="L26" s="342"/>
      <c r="M26" s="342"/>
    </row>
    <row r="27" spans="2:15" x14ac:dyDescent="0.25">
      <c r="B27" s="15"/>
      <c r="C27" s="15"/>
      <c r="D27" s="15"/>
      <c r="E27" s="15"/>
      <c r="F27" s="15"/>
      <c r="G27" s="15"/>
      <c r="H27" s="15"/>
      <c r="K27" s="40"/>
      <c r="L27" s="342"/>
      <c r="M27" s="342"/>
    </row>
    <row r="28" spans="2:15" x14ac:dyDescent="0.25">
      <c r="B28" s="15"/>
      <c r="C28" s="15"/>
      <c r="D28" s="15"/>
      <c r="E28" s="15"/>
      <c r="F28" s="15"/>
      <c r="G28" s="15"/>
      <c r="H28" s="15"/>
      <c r="K28" s="40"/>
      <c r="L28" s="342"/>
      <c r="M28" s="342"/>
    </row>
    <row r="29" spans="2:15" x14ac:dyDescent="0.25">
      <c r="B29" s="15"/>
      <c r="C29" s="15"/>
      <c r="D29" s="15"/>
      <c r="E29" s="15"/>
      <c r="F29" s="15"/>
      <c r="G29" s="15"/>
      <c r="H29" s="15"/>
      <c r="K29" s="40"/>
      <c r="O29" s="29"/>
    </row>
    <row r="30" spans="2:15" x14ac:dyDescent="0.25">
      <c r="B30" s="15"/>
      <c r="C30" s="15"/>
      <c r="D30" s="15"/>
      <c r="E30" s="15"/>
      <c r="F30" s="15"/>
      <c r="G30" s="15"/>
      <c r="H30" s="15"/>
      <c r="K30" s="40"/>
    </row>
    <row r="31" spans="2:15" x14ac:dyDescent="0.25">
      <c r="B31" s="15"/>
      <c r="C31" s="15"/>
      <c r="D31" s="15"/>
      <c r="E31" s="15"/>
      <c r="F31" s="15"/>
      <c r="G31" s="15"/>
      <c r="H31" s="15"/>
      <c r="K31" s="40"/>
    </row>
    <row r="32" spans="2:15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6"/>
      <c r="C38" s="15"/>
      <c r="D38" s="15"/>
      <c r="E38" s="15"/>
      <c r="F38" s="15"/>
      <c r="G38" s="15"/>
      <c r="H38" s="15"/>
    </row>
    <row r="39" spans="2:8" x14ac:dyDescent="0.25">
      <c r="B39" s="20"/>
      <c r="C39" s="36"/>
      <c r="D39" s="36"/>
      <c r="E39" s="17"/>
      <c r="F39" s="15"/>
      <c r="G39" s="15"/>
      <c r="H39" s="15"/>
    </row>
    <row r="40" spans="2:8" x14ac:dyDescent="0.25">
      <c r="B40" s="20"/>
      <c r="C40" s="36"/>
      <c r="D40" s="36"/>
      <c r="E40" s="17"/>
      <c r="F40" s="15"/>
      <c r="G40" s="15"/>
      <c r="H40" s="15"/>
    </row>
    <row r="41" spans="2:8" x14ac:dyDescent="0.25">
      <c r="B41" s="20"/>
      <c r="C41" s="36"/>
      <c r="D41" s="36"/>
      <c r="E41" s="17"/>
      <c r="F41" s="15"/>
      <c r="G41" s="15"/>
      <c r="H41" s="15"/>
    </row>
    <row r="42" spans="2:8" x14ac:dyDescent="0.25">
      <c r="B42" s="20"/>
      <c r="C42" s="36"/>
      <c r="D42" s="36"/>
      <c r="E42" s="17"/>
      <c r="F42" s="15"/>
      <c r="G42" s="15"/>
      <c r="H42" s="15"/>
    </row>
    <row r="43" spans="2:8" x14ac:dyDescent="0.25">
      <c r="B43" s="20"/>
      <c r="C43" s="36"/>
      <c r="D43" s="36"/>
      <c r="E43" s="17"/>
      <c r="F43" s="15"/>
      <c r="G43" s="15"/>
      <c r="H43" s="15"/>
    </row>
    <row r="44" spans="2:8" x14ac:dyDescent="0.25">
      <c r="B44" s="20"/>
      <c r="C44" s="36"/>
      <c r="D44" s="36"/>
      <c r="E44" s="17"/>
      <c r="F44" s="15"/>
      <c r="G44" s="15"/>
      <c r="H44" s="15"/>
    </row>
    <row r="45" spans="2:8" x14ac:dyDescent="0.25">
      <c r="B45" s="20"/>
      <c r="C45" s="17"/>
      <c r="D45" s="17"/>
      <c r="E45" s="17"/>
      <c r="F45" s="15"/>
      <c r="G45" s="15"/>
      <c r="H45" s="15"/>
    </row>
    <row r="46" spans="2:8" x14ac:dyDescent="0.25">
      <c r="B46" s="20"/>
      <c r="C46" s="17"/>
      <c r="D46" s="41"/>
      <c r="E46" s="36"/>
      <c r="F46" s="15"/>
      <c r="G46" s="15"/>
      <c r="H46" s="15"/>
    </row>
    <row r="47" spans="2:8" x14ac:dyDescent="0.25">
      <c r="B47" s="20"/>
      <c r="C47" s="17"/>
      <c r="D47" s="41"/>
      <c r="E47" s="36"/>
      <c r="F47" s="15"/>
      <c r="G47" s="15"/>
      <c r="H47" s="15"/>
    </row>
    <row r="48" spans="2:8" x14ac:dyDescent="0.25">
      <c r="B48" s="20"/>
      <c r="C48" s="17"/>
      <c r="D48" s="41"/>
      <c r="E48" s="36"/>
      <c r="F48" s="15"/>
      <c r="G48" s="15"/>
      <c r="H48" s="15"/>
    </row>
    <row r="49" spans="2:8" x14ac:dyDescent="0.25">
      <c r="B49" s="20"/>
      <c r="C49" s="36"/>
      <c r="D49" s="41"/>
      <c r="E49" s="36"/>
      <c r="F49" s="15"/>
      <c r="G49" s="15"/>
      <c r="H49" s="15"/>
    </row>
    <row r="50" spans="2:8" x14ac:dyDescent="0.25">
      <c r="B50" s="16"/>
      <c r="C50" s="15"/>
      <c r="D50" s="41"/>
      <c r="E50" s="42"/>
      <c r="F50" s="15"/>
      <c r="G50" s="15"/>
      <c r="H50" s="15"/>
    </row>
    <row r="51" spans="2:8" x14ac:dyDescent="0.25">
      <c r="B51" s="43" t="s">
        <v>32</v>
      </c>
      <c r="C51" s="42"/>
      <c r="D51" s="41"/>
      <c r="E51" s="42"/>
      <c r="F51" s="15"/>
      <c r="G51" s="15"/>
      <c r="H51" s="15"/>
    </row>
    <row r="52" spans="2:8" x14ac:dyDescent="0.25">
      <c r="B52" s="6"/>
      <c r="C52" s="39"/>
      <c r="D52" s="8"/>
      <c r="E52" s="39"/>
    </row>
    <row r="53" spans="2:8" x14ac:dyDescent="0.25">
      <c r="B53" s="5"/>
      <c r="D53" s="8"/>
      <c r="E53" s="39"/>
    </row>
    <row r="54" spans="2:8" x14ac:dyDescent="0.25">
      <c r="B54" s="5"/>
      <c r="D54" s="8"/>
      <c r="E54" s="39"/>
    </row>
    <row r="55" spans="2:8" x14ac:dyDescent="0.25">
      <c r="B55" s="5"/>
      <c r="C55" s="39"/>
      <c r="D55" s="8"/>
      <c r="E55" s="39"/>
    </row>
    <row r="56" spans="2:8" x14ac:dyDescent="0.25">
      <c r="B56" s="5"/>
      <c r="D56" s="8"/>
      <c r="E56" s="39"/>
    </row>
    <row r="57" spans="2:8" x14ac:dyDescent="0.25">
      <c r="D57" s="8"/>
      <c r="E57" s="44"/>
    </row>
  </sheetData>
  <mergeCells count="14">
    <mergeCell ref="L20:M20"/>
    <mergeCell ref="L1:O1"/>
    <mergeCell ref="L2:M2"/>
    <mergeCell ref="N2:O2"/>
    <mergeCell ref="L18:M18"/>
    <mergeCell ref="L19:M19"/>
    <mergeCell ref="L27:M27"/>
    <mergeCell ref="L28:M28"/>
    <mergeCell ref="L21:M21"/>
    <mergeCell ref="L22:M22"/>
    <mergeCell ref="L23:M23"/>
    <mergeCell ref="L24:M24"/>
    <mergeCell ref="L25:M25"/>
    <mergeCell ref="L26:M26"/>
  </mergeCells>
  <pageMargins left="0.7" right="0.7" top="0.75" bottom="0.75" header="0.3" footer="0.3"/>
  <pageSetup paperSize="9" scale="9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27"/>
      <c r="L1" s="338" t="s">
        <v>58</v>
      </c>
      <c r="M1" s="338"/>
      <c r="N1" s="338"/>
      <c r="O1" s="338"/>
    </row>
    <row r="2" spans="1:21" x14ac:dyDescent="0.25">
      <c r="B2" s="12" t="s">
        <v>55</v>
      </c>
      <c r="C2" s="37" t="s">
        <v>59</v>
      </c>
      <c r="D2" s="37" t="s">
        <v>60</v>
      </c>
      <c r="E2" s="2"/>
      <c r="L2" s="339" t="s">
        <v>61</v>
      </c>
      <c r="M2" s="340"/>
      <c r="N2" s="339" t="s">
        <v>62</v>
      </c>
      <c r="O2" s="339"/>
    </row>
    <row r="3" spans="1:21" x14ac:dyDescent="0.25">
      <c r="B3" s="45" t="s">
        <v>14</v>
      </c>
      <c r="C3" s="33">
        <f t="shared" ref="C3:C13" si="0">+VLOOKUP($B3,$L$3:$N$13,2,0)</f>
        <v>3.75</v>
      </c>
      <c r="D3" s="33">
        <f t="shared" ref="D3:D13" si="1">+VLOOKUP($B3,$L$3:$N$13,3,0)</f>
        <v>0</v>
      </c>
      <c r="E3" s="25"/>
      <c r="J3" s="1">
        <v>100</v>
      </c>
      <c r="L3" s="32" t="s">
        <v>6</v>
      </c>
      <c r="M3" s="38">
        <v>3.25</v>
      </c>
      <c r="N3" s="38">
        <v>0</v>
      </c>
    </row>
    <row r="4" spans="1:21" x14ac:dyDescent="0.25">
      <c r="B4" s="6" t="s">
        <v>11</v>
      </c>
      <c r="C4" s="33">
        <f t="shared" si="0"/>
        <v>3.5</v>
      </c>
      <c r="D4" s="33">
        <f t="shared" si="1"/>
        <v>0</v>
      </c>
      <c r="E4" s="25"/>
      <c r="L4" s="32" t="s">
        <v>7</v>
      </c>
      <c r="M4" s="38">
        <v>3.25</v>
      </c>
      <c r="N4" s="38">
        <v>0</v>
      </c>
      <c r="O4" s="5"/>
    </row>
    <row r="5" spans="1:21" ht="15" customHeight="1" x14ac:dyDescent="0.25">
      <c r="B5" s="5" t="s">
        <v>8</v>
      </c>
      <c r="C5" s="33">
        <f t="shared" si="0"/>
        <v>3.25</v>
      </c>
      <c r="D5" s="33">
        <f t="shared" si="1"/>
        <v>0</v>
      </c>
      <c r="E5" s="25"/>
      <c r="L5" s="32" t="s">
        <v>8</v>
      </c>
      <c r="M5" s="38">
        <v>3.25</v>
      </c>
      <c r="N5" s="38">
        <v>0</v>
      </c>
      <c r="O5" s="5"/>
    </row>
    <row r="6" spans="1:21" x14ac:dyDescent="0.25">
      <c r="B6" s="5" t="s">
        <v>7</v>
      </c>
      <c r="C6" s="33">
        <f t="shared" si="0"/>
        <v>3.25</v>
      </c>
      <c r="D6" s="33">
        <f t="shared" si="1"/>
        <v>0</v>
      </c>
      <c r="E6" s="25"/>
      <c r="L6" s="32" t="s">
        <v>9</v>
      </c>
      <c r="M6" s="38">
        <v>2.5</v>
      </c>
      <c r="N6" s="38">
        <v>75</v>
      </c>
      <c r="O6" s="5"/>
    </row>
    <row r="7" spans="1:21" x14ac:dyDescent="0.25">
      <c r="B7" s="6" t="s">
        <v>6</v>
      </c>
      <c r="C7" s="33">
        <f t="shared" si="0"/>
        <v>3.25</v>
      </c>
      <c r="D7" s="33">
        <f t="shared" si="1"/>
        <v>0</v>
      </c>
      <c r="E7" s="25"/>
      <c r="L7" s="32" t="s">
        <v>10</v>
      </c>
      <c r="M7" s="38">
        <v>2.25</v>
      </c>
      <c r="N7" s="38">
        <v>100</v>
      </c>
      <c r="O7" s="5"/>
    </row>
    <row r="8" spans="1:21" x14ac:dyDescent="0.25">
      <c r="B8" s="5" t="s">
        <v>12</v>
      </c>
      <c r="C8" s="33">
        <f t="shared" si="0"/>
        <v>2.75</v>
      </c>
      <c r="D8" s="33">
        <f t="shared" si="1"/>
        <v>0</v>
      </c>
      <c r="E8" s="25"/>
      <c r="L8" s="32" t="s">
        <v>12</v>
      </c>
      <c r="M8" s="38">
        <v>2.75</v>
      </c>
      <c r="N8" s="38">
        <v>0</v>
      </c>
      <c r="O8" s="5"/>
    </row>
    <row r="9" spans="1:21" x14ac:dyDescent="0.25">
      <c r="B9" s="5" t="s">
        <v>9</v>
      </c>
      <c r="C9" s="33">
        <f t="shared" si="0"/>
        <v>2.5</v>
      </c>
      <c r="D9" s="33">
        <f t="shared" si="1"/>
        <v>75</v>
      </c>
      <c r="E9" s="25"/>
      <c r="L9" s="32" t="s">
        <v>11</v>
      </c>
      <c r="M9" s="38">
        <v>3.5</v>
      </c>
      <c r="N9" s="38">
        <v>0</v>
      </c>
      <c r="O9" s="5"/>
    </row>
    <row r="10" spans="1:21" x14ac:dyDescent="0.25">
      <c r="B10" s="5" t="s">
        <v>57</v>
      </c>
      <c r="C10" s="33">
        <f t="shared" si="0"/>
        <v>2.5</v>
      </c>
      <c r="D10" s="33">
        <f t="shared" si="1"/>
        <v>0</v>
      </c>
      <c r="E10" s="25"/>
      <c r="L10" s="32" t="s">
        <v>13</v>
      </c>
      <c r="M10" s="38">
        <v>2.25</v>
      </c>
      <c r="N10" s="38">
        <v>25</v>
      </c>
      <c r="O10" s="5"/>
    </row>
    <row r="11" spans="1:21" x14ac:dyDescent="0.25">
      <c r="B11" s="6" t="s">
        <v>10</v>
      </c>
      <c r="C11" s="33">
        <f t="shared" si="0"/>
        <v>2.25</v>
      </c>
      <c r="D11" s="33">
        <f t="shared" si="1"/>
        <v>100</v>
      </c>
      <c r="E11" s="25"/>
      <c r="L11" s="32" t="s">
        <v>57</v>
      </c>
      <c r="M11" s="38">
        <v>2.5</v>
      </c>
      <c r="N11" s="38">
        <v>0</v>
      </c>
      <c r="O11" s="5"/>
    </row>
    <row r="12" spans="1:21" x14ac:dyDescent="0.25">
      <c r="B12" s="5" t="s">
        <v>13</v>
      </c>
      <c r="C12" s="33">
        <f t="shared" si="0"/>
        <v>2.25</v>
      </c>
      <c r="D12" s="33">
        <f t="shared" si="1"/>
        <v>25</v>
      </c>
      <c r="E12" s="25"/>
      <c r="L12" s="32" t="s">
        <v>14</v>
      </c>
      <c r="M12" s="38">
        <v>3.75</v>
      </c>
      <c r="N12" s="38">
        <v>0</v>
      </c>
      <c r="O12" s="5"/>
    </row>
    <row r="13" spans="1:21" x14ac:dyDescent="0.25">
      <c r="B13" s="1" t="s">
        <v>15</v>
      </c>
      <c r="C13" s="33">
        <f t="shared" si="0"/>
        <v>0</v>
      </c>
      <c r="D13" s="33">
        <f t="shared" si="1"/>
        <v>0</v>
      </c>
      <c r="E13" s="24"/>
      <c r="L13" s="32" t="s">
        <v>15</v>
      </c>
      <c r="M13" s="38">
        <v>0</v>
      </c>
      <c r="N13" s="38">
        <v>0</v>
      </c>
      <c r="O13" s="5"/>
    </row>
    <row r="14" spans="1:21" x14ac:dyDescent="0.25">
      <c r="A14" s="6"/>
      <c r="B14" s="46"/>
      <c r="C14" s="46"/>
      <c r="D14" s="2"/>
      <c r="F14" s="6"/>
      <c r="G14" s="46"/>
      <c r="H14" s="46"/>
      <c r="I14" s="2"/>
      <c r="K14" s="6"/>
      <c r="L14" s="46"/>
      <c r="M14" s="46"/>
      <c r="N14" s="2"/>
      <c r="S14" s="5"/>
      <c r="T14" s="24"/>
      <c r="U14" s="47"/>
    </row>
    <row r="15" spans="1:21" x14ac:dyDescent="0.25">
      <c r="F15" s="6"/>
      <c r="G15" s="46"/>
      <c r="H15" s="46"/>
      <c r="I15" s="2"/>
      <c r="L15" s="48"/>
      <c r="M15" s="39"/>
    </row>
    <row r="16" spans="1:21" x14ac:dyDescent="0.25">
      <c r="B16" s="35" t="s">
        <v>18</v>
      </c>
      <c r="C16" s="15"/>
      <c r="D16" s="15"/>
      <c r="E16" s="17"/>
      <c r="F16" s="15"/>
      <c r="G16" s="15"/>
      <c r="H16" s="49"/>
      <c r="I16" s="39"/>
    </row>
    <row r="17" spans="2:12" x14ac:dyDescent="0.25">
      <c r="B17" s="17" t="s">
        <v>63</v>
      </c>
      <c r="C17" s="15"/>
      <c r="D17" s="15"/>
      <c r="E17" s="15"/>
      <c r="F17" s="15"/>
      <c r="G17" s="15"/>
      <c r="H17" s="15"/>
    </row>
    <row r="18" spans="2:12" x14ac:dyDescent="0.25">
      <c r="B18" s="15"/>
      <c r="C18" s="15"/>
      <c r="D18" s="15"/>
      <c r="E18" s="15"/>
      <c r="F18" s="15"/>
      <c r="G18" s="15"/>
      <c r="H18" s="15"/>
    </row>
    <row r="19" spans="2:12" x14ac:dyDescent="0.25">
      <c r="B19" s="15" t="s">
        <v>30</v>
      </c>
      <c r="C19" s="15"/>
      <c r="D19" s="15"/>
      <c r="E19" s="15"/>
      <c r="F19" s="15"/>
      <c r="G19" s="15"/>
      <c r="H19" s="15"/>
    </row>
    <row r="20" spans="2:12" x14ac:dyDescent="0.25">
      <c r="B20" s="15"/>
      <c r="C20" s="15"/>
      <c r="D20" s="15"/>
      <c r="E20" s="15"/>
      <c r="F20" s="15"/>
      <c r="G20" s="15"/>
      <c r="H20" s="15"/>
    </row>
    <row r="21" spans="2:12" x14ac:dyDescent="0.25">
      <c r="B21" s="15"/>
      <c r="C21" s="15"/>
      <c r="D21" s="15"/>
      <c r="E21" s="15"/>
      <c r="F21" s="15"/>
      <c r="G21" s="15"/>
      <c r="H21" s="15"/>
    </row>
    <row r="22" spans="2:12" x14ac:dyDescent="0.25">
      <c r="B22" s="15"/>
      <c r="C22" s="15"/>
      <c r="D22" s="15"/>
      <c r="E22" s="15"/>
      <c r="F22" s="15"/>
      <c r="G22" s="15"/>
      <c r="H22" s="15"/>
    </row>
    <row r="23" spans="2:12" x14ac:dyDescent="0.25">
      <c r="B23" s="15"/>
      <c r="C23" s="15"/>
      <c r="D23" s="15"/>
      <c r="E23" s="15"/>
      <c r="F23" s="15"/>
      <c r="G23" s="15"/>
      <c r="H23" s="15"/>
    </row>
    <row r="24" spans="2:12" x14ac:dyDescent="0.25">
      <c r="B24" s="15"/>
      <c r="C24" s="15"/>
      <c r="D24" s="15"/>
      <c r="E24" s="15"/>
      <c r="F24" s="15"/>
      <c r="G24" s="15"/>
      <c r="H24" s="15"/>
    </row>
    <row r="25" spans="2:12" x14ac:dyDescent="0.25">
      <c r="B25" s="15"/>
      <c r="C25" s="15"/>
      <c r="D25" s="15"/>
      <c r="E25" s="15"/>
      <c r="F25" s="15"/>
      <c r="G25" s="15"/>
      <c r="H25" s="15"/>
    </row>
    <row r="26" spans="2:12" x14ac:dyDescent="0.25">
      <c r="B26" s="15"/>
      <c r="C26" s="15"/>
      <c r="D26" s="15"/>
      <c r="E26" s="15"/>
      <c r="F26" s="15"/>
      <c r="G26" s="15"/>
      <c r="H26" s="15"/>
    </row>
    <row r="27" spans="2:12" x14ac:dyDescent="0.25">
      <c r="B27" s="15"/>
      <c r="C27" s="15"/>
      <c r="D27" s="15"/>
      <c r="E27" s="15"/>
      <c r="F27" s="15"/>
      <c r="G27" s="15"/>
      <c r="H27" s="15"/>
    </row>
    <row r="28" spans="2:12" x14ac:dyDescent="0.25">
      <c r="B28" s="15"/>
      <c r="C28" s="15"/>
      <c r="D28" s="15"/>
      <c r="E28" s="15"/>
      <c r="F28" s="15"/>
      <c r="G28" s="15"/>
      <c r="H28" s="15"/>
      <c r="L28" s="29"/>
    </row>
    <row r="29" spans="2:12" x14ac:dyDescent="0.25">
      <c r="B29" s="15"/>
      <c r="C29" s="15"/>
      <c r="D29" s="15"/>
      <c r="E29" s="15"/>
      <c r="F29" s="15"/>
      <c r="G29" s="15"/>
      <c r="H29" s="15"/>
      <c r="L29" s="29"/>
    </row>
    <row r="30" spans="2:12" x14ac:dyDescent="0.25">
      <c r="B30" s="15"/>
      <c r="C30" s="15"/>
      <c r="D30" s="15"/>
      <c r="E30" s="15"/>
      <c r="F30" s="15"/>
      <c r="G30" s="15"/>
      <c r="H30" s="15"/>
    </row>
    <row r="31" spans="2:12" x14ac:dyDescent="0.25">
      <c r="B31" s="15"/>
      <c r="C31" s="15"/>
      <c r="D31" s="15"/>
      <c r="E31" s="15"/>
      <c r="F31" s="15"/>
      <c r="G31" s="15"/>
      <c r="H31" s="15"/>
    </row>
    <row r="32" spans="2:12" x14ac:dyDescent="0.25">
      <c r="B32" s="15"/>
      <c r="C32" s="15"/>
      <c r="D32" s="15"/>
      <c r="E32" s="15"/>
      <c r="F32" s="15"/>
      <c r="G32" s="15"/>
      <c r="H32" s="15"/>
    </row>
    <row r="33" spans="2:8" x14ac:dyDescent="0.25">
      <c r="B33" s="15"/>
      <c r="C33" s="15"/>
      <c r="D33" s="15"/>
      <c r="E33" s="15"/>
      <c r="F33" s="15"/>
      <c r="G33" s="15"/>
      <c r="H33" s="15"/>
    </row>
    <row r="34" spans="2:8" x14ac:dyDescent="0.25">
      <c r="B34" s="15"/>
      <c r="C34" s="15"/>
      <c r="D34" s="15"/>
      <c r="E34" s="15"/>
      <c r="F34" s="15"/>
      <c r="G34" s="15"/>
      <c r="H34" s="15"/>
    </row>
    <row r="35" spans="2:8" x14ac:dyDescent="0.25">
      <c r="B35" s="15"/>
      <c r="C35" s="15"/>
      <c r="D35" s="15"/>
      <c r="E35" s="15"/>
      <c r="F35" s="15"/>
      <c r="G35" s="15"/>
      <c r="H35" s="15"/>
    </row>
    <row r="36" spans="2:8" x14ac:dyDescent="0.25">
      <c r="B36" s="15"/>
      <c r="C36" s="15"/>
      <c r="D36" s="15"/>
      <c r="E36" s="15"/>
      <c r="F36" s="15"/>
      <c r="G36" s="15"/>
      <c r="H36" s="15"/>
    </row>
    <row r="37" spans="2:8" x14ac:dyDescent="0.25">
      <c r="B37" s="15"/>
      <c r="C37" s="15"/>
      <c r="D37" s="15"/>
      <c r="E37" s="15"/>
      <c r="F37" s="15"/>
      <c r="G37" s="15"/>
      <c r="H37" s="15"/>
    </row>
    <row r="38" spans="2:8" x14ac:dyDescent="0.25">
      <c r="B38" s="15"/>
      <c r="C38" s="15"/>
      <c r="D38" s="15"/>
      <c r="E38" s="15"/>
      <c r="F38" s="15"/>
      <c r="G38" s="15"/>
      <c r="H38" s="15"/>
    </row>
    <row r="39" spans="2:8" x14ac:dyDescent="0.25">
      <c r="B39" s="15"/>
      <c r="C39" s="15"/>
      <c r="D39" s="15"/>
      <c r="E39" s="15"/>
      <c r="F39" s="15"/>
      <c r="G39" s="15"/>
      <c r="H39" s="15"/>
    </row>
    <row r="40" spans="2:8" x14ac:dyDescent="0.25">
      <c r="B40" s="15"/>
      <c r="C40" s="15"/>
      <c r="D40" s="15"/>
      <c r="E40" s="15"/>
      <c r="F40" s="15"/>
      <c r="G40" s="15"/>
      <c r="H40" s="15"/>
    </row>
    <row r="41" spans="2:8" x14ac:dyDescent="0.25">
      <c r="B41" s="17"/>
      <c r="C41" s="17"/>
      <c r="D41" s="17"/>
      <c r="E41" s="15"/>
      <c r="F41" s="15"/>
      <c r="G41" s="15"/>
      <c r="H41" s="15"/>
    </row>
    <row r="42" spans="2:8" x14ac:dyDescent="0.25">
      <c r="B42" s="20"/>
      <c r="C42" s="36"/>
      <c r="D42" s="36"/>
      <c r="E42" s="17"/>
      <c r="F42" s="17"/>
      <c r="G42" s="15"/>
      <c r="H42" s="15"/>
    </row>
    <row r="43" spans="2:8" x14ac:dyDescent="0.25">
      <c r="B43" s="20"/>
      <c r="C43" s="50"/>
      <c r="D43" s="50"/>
      <c r="E43" s="17"/>
      <c r="F43" s="17"/>
      <c r="G43" s="15"/>
      <c r="H43" s="15"/>
    </row>
    <row r="44" spans="2:8" x14ac:dyDescent="0.25">
      <c r="B44" s="20"/>
      <c r="C44" s="36"/>
      <c r="D44" s="36"/>
      <c r="E44" s="17"/>
      <c r="F44" s="17"/>
      <c r="G44" s="15"/>
      <c r="H44" s="15"/>
    </row>
    <row r="45" spans="2:8" x14ac:dyDescent="0.25">
      <c r="B45" s="20"/>
      <c r="C45" s="36"/>
      <c r="D45" s="36"/>
      <c r="E45" s="17"/>
      <c r="F45" s="17"/>
      <c r="G45" s="15"/>
      <c r="H45" s="15"/>
    </row>
    <row r="46" spans="2:8" x14ac:dyDescent="0.25">
      <c r="B46" s="20"/>
      <c r="C46" s="36"/>
      <c r="D46" s="36"/>
      <c r="E46" s="17"/>
      <c r="F46" s="17"/>
      <c r="G46" s="15"/>
      <c r="H46" s="15"/>
    </row>
    <row r="47" spans="2:8" x14ac:dyDescent="0.25">
      <c r="B47" s="20"/>
      <c r="C47" s="36"/>
      <c r="D47" s="36"/>
      <c r="E47" s="17"/>
      <c r="F47" s="17"/>
      <c r="G47" s="15"/>
      <c r="H47" s="15"/>
    </row>
    <row r="48" spans="2:8" x14ac:dyDescent="0.25">
      <c r="B48" s="20"/>
      <c r="C48" s="36"/>
      <c r="D48" s="36"/>
      <c r="E48" s="17"/>
      <c r="F48" s="17"/>
      <c r="G48" s="15"/>
      <c r="H48" s="15"/>
    </row>
    <row r="49" spans="2:8" x14ac:dyDescent="0.25">
      <c r="B49" s="20"/>
      <c r="C49" s="36"/>
      <c r="D49" s="36"/>
      <c r="E49" s="17"/>
      <c r="F49" s="17"/>
      <c r="G49" s="15"/>
      <c r="H49" s="15"/>
    </row>
    <row r="50" spans="2:8" x14ac:dyDescent="0.25">
      <c r="B50" s="20"/>
      <c r="C50" s="36"/>
      <c r="D50" s="36"/>
      <c r="E50" s="17"/>
      <c r="F50" s="17"/>
      <c r="G50" s="15"/>
      <c r="H50" s="15"/>
    </row>
    <row r="51" spans="2:8" x14ac:dyDescent="0.25">
      <c r="B51" s="20"/>
      <c r="C51" s="36"/>
      <c r="D51" s="36"/>
      <c r="E51" s="17"/>
      <c r="F51" s="17"/>
      <c r="G51" s="15"/>
      <c r="H51" s="15"/>
    </row>
    <row r="52" spans="2:8" x14ac:dyDescent="0.25">
      <c r="B52" s="20"/>
      <c r="C52" s="36"/>
      <c r="D52" s="36"/>
      <c r="E52" s="17"/>
      <c r="F52" s="17"/>
      <c r="G52" s="15"/>
      <c r="H52" s="15"/>
    </row>
    <row r="53" spans="2:8" x14ac:dyDescent="0.25">
      <c r="B53" s="20"/>
      <c r="C53" s="36"/>
      <c r="D53" s="36"/>
      <c r="E53" s="17"/>
      <c r="F53" s="17"/>
      <c r="G53" s="15"/>
      <c r="H53" s="15"/>
    </row>
    <row r="54" spans="2:8" x14ac:dyDescent="0.25">
      <c r="B54" s="19" t="s">
        <v>32</v>
      </c>
      <c r="C54" s="36"/>
      <c r="D54" s="36"/>
      <c r="E54" s="17"/>
      <c r="F54" s="17"/>
      <c r="G54" s="15"/>
      <c r="H54" s="15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8"/>
  <sheetViews>
    <sheetView zoomScale="80" zoomScaleNormal="80" zoomScaleSheetLayoutView="85" workbookViewId="0">
      <selection activeCell="L11" sqref="L11:T52"/>
    </sheetView>
  </sheetViews>
  <sheetFormatPr baseColWidth="10" defaultRowHeight="15" x14ac:dyDescent="0.25"/>
  <cols>
    <col min="1" max="1" width="11.7109375" style="17" customWidth="1"/>
    <col min="2" max="5" width="11.5703125" style="17" bestFit="1" customWidth="1"/>
    <col min="6" max="6" width="11.42578125" style="17"/>
    <col min="7" max="8" width="11.5703125" style="17" bestFit="1" customWidth="1"/>
    <col min="9" max="9" width="10.42578125" style="17" bestFit="1" customWidth="1"/>
    <col min="10" max="10" width="11.5703125" style="17" bestFit="1" customWidth="1"/>
    <col min="11" max="12" width="11.42578125" style="17"/>
    <col min="13" max="15" width="11.5703125" style="17" bestFit="1" customWidth="1"/>
    <col min="16" max="19" width="11.42578125" style="17"/>
    <col min="20" max="20" width="2.42578125" style="17" customWidth="1"/>
    <col min="21" max="16384" width="11.42578125" style="17"/>
  </cols>
  <sheetData>
    <row r="1" spans="1:21" x14ac:dyDescent="0.25">
      <c r="A1" s="17" t="s">
        <v>142</v>
      </c>
    </row>
    <row r="2" spans="1:21" ht="15" customHeight="1" x14ac:dyDescent="0.25">
      <c r="A2" s="17" t="s">
        <v>141</v>
      </c>
    </row>
    <row r="3" spans="1:21" x14ac:dyDescent="0.25">
      <c r="A3" s="17" t="s">
        <v>1</v>
      </c>
      <c r="B3" s="57" t="s">
        <v>268</v>
      </c>
    </row>
    <row r="4" spans="1:21" x14ac:dyDescent="0.25">
      <c r="A4" s="17" t="s">
        <v>16</v>
      </c>
    </row>
    <row r="5" spans="1:21" x14ac:dyDescent="0.25">
      <c r="B5" s="319"/>
      <c r="C5" s="319"/>
      <c r="D5" s="319"/>
      <c r="E5" s="319"/>
      <c r="F5" s="319"/>
      <c r="G5" s="319"/>
      <c r="H5" s="319"/>
      <c r="I5" s="319"/>
      <c r="K5" s="102"/>
    </row>
    <row r="6" spans="1:21" x14ac:dyDescent="0.25">
      <c r="B6" s="57" t="s">
        <v>101</v>
      </c>
      <c r="C6" s="108"/>
      <c r="D6" s="108">
        <v>100</v>
      </c>
      <c r="E6" s="108"/>
      <c r="F6" s="108"/>
      <c r="G6" s="108"/>
      <c r="H6" s="108"/>
    </row>
    <row r="7" spans="1:21" x14ac:dyDescent="0.25">
      <c r="B7" s="112" t="s">
        <v>102</v>
      </c>
      <c r="C7" s="79"/>
      <c r="D7" s="79"/>
      <c r="F7" s="112" t="s">
        <v>103</v>
      </c>
      <c r="G7" s="79"/>
      <c r="H7" s="79"/>
    </row>
    <row r="8" spans="1:21" x14ac:dyDescent="0.25">
      <c r="A8" s="100"/>
      <c r="B8" s="100" t="s">
        <v>0</v>
      </c>
      <c r="C8" s="100" t="s">
        <v>1</v>
      </c>
      <c r="D8" s="100" t="s">
        <v>16</v>
      </c>
      <c r="F8" s="100" t="s">
        <v>0</v>
      </c>
      <c r="G8" s="100" t="s">
        <v>1</v>
      </c>
      <c r="H8" s="100" t="s">
        <v>16</v>
      </c>
      <c r="I8" s="100"/>
      <c r="L8" s="117" t="s">
        <v>23</v>
      </c>
    </row>
    <row r="9" spans="1:21" x14ac:dyDescent="0.25">
      <c r="A9" s="56" t="s">
        <v>104</v>
      </c>
      <c r="B9" s="65">
        <v>-10</v>
      </c>
      <c r="C9" s="65">
        <v>-70</v>
      </c>
      <c r="D9" s="65">
        <v>-50</v>
      </c>
      <c r="E9" s="65"/>
      <c r="F9" s="65">
        <v>-20</v>
      </c>
      <c r="G9" s="65">
        <v>-57.142857142857096</v>
      </c>
      <c r="H9" s="65">
        <v>-100</v>
      </c>
      <c r="I9" s="101"/>
      <c r="L9" s="117" t="s">
        <v>108</v>
      </c>
    </row>
    <row r="10" spans="1:21" x14ac:dyDescent="0.25">
      <c r="A10" s="56" t="s">
        <v>105</v>
      </c>
      <c r="B10" s="65">
        <v>-30</v>
      </c>
      <c r="C10" s="65">
        <v>-60</v>
      </c>
      <c r="D10" s="65">
        <v>-50</v>
      </c>
      <c r="E10" s="65"/>
      <c r="F10" s="65">
        <v>-46.6666666666667</v>
      </c>
      <c r="G10" s="65">
        <v>-14.285714285714299</v>
      </c>
      <c r="H10" s="65">
        <v>50</v>
      </c>
      <c r="I10" s="101"/>
    </row>
    <row r="11" spans="1:21" x14ac:dyDescent="0.25">
      <c r="A11" s="56" t="s">
        <v>106</v>
      </c>
      <c r="B11" s="65">
        <v>40</v>
      </c>
      <c r="C11" s="65">
        <v>-30</v>
      </c>
      <c r="D11" s="65">
        <v>-50</v>
      </c>
      <c r="E11" s="65"/>
      <c r="F11" s="65">
        <v>6.6666666666666696</v>
      </c>
      <c r="G11" s="65">
        <v>28.571428571428598</v>
      </c>
      <c r="H11" s="65">
        <v>100</v>
      </c>
      <c r="I11" s="103"/>
      <c r="L11" s="57"/>
    </row>
    <row r="12" spans="1:21" x14ac:dyDescent="0.25">
      <c r="A12" s="56" t="s">
        <v>107</v>
      </c>
      <c r="B12" s="65">
        <v>30</v>
      </c>
      <c r="C12" s="65">
        <v>10</v>
      </c>
      <c r="D12" s="65">
        <v>-25</v>
      </c>
      <c r="E12" s="65"/>
      <c r="F12" s="65">
        <v>26.6666666666667</v>
      </c>
      <c r="G12" s="65">
        <v>14.285714285714299</v>
      </c>
      <c r="H12" s="65">
        <v>100</v>
      </c>
      <c r="I12" s="103"/>
      <c r="L12" s="109"/>
    </row>
    <row r="13" spans="1:21" x14ac:dyDescent="0.25">
      <c r="U13" s="20"/>
    </row>
    <row r="14" spans="1:21" x14ac:dyDescent="0.25">
      <c r="U14" s="20"/>
    </row>
    <row r="15" spans="1:21" x14ac:dyDescent="0.25">
      <c r="U15" s="20"/>
    </row>
    <row r="16" spans="1:21" x14ac:dyDescent="0.25">
      <c r="U16" s="20"/>
    </row>
    <row r="17" spans="3:3" x14ac:dyDescent="0.25">
      <c r="C17" s="65"/>
    </row>
    <row r="18" spans="3:3" x14ac:dyDescent="0.25">
      <c r="C18" s="65"/>
    </row>
    <row r="19" spans="3:3" x14ac:dyDescent="0.25">
      <c r="C19" s="65"/>
    </row>
    <row r="20" spans="3:3" x14ac:dyDescent="0.25">
      <c r="C20" s="65"/>
    </row>
    <row r="55" spans="12:12" x14ac:dyDescent="0.25">
      <c r="L55" s="59" t="s">
        <v>84</v>
      </c>
    </row>
    <row r="58" spans="12:12" x14ac:dyDescent="0.25">
      <c r="L58" s="54"/>
    </row>
  </sheetData>
  <mergeCells count="1">
    <mergeCell ref="B5:I5"/>
  </mergeCells>
  <pageMargins left="0.7" right="0.7" top="0.75" bottom="0.75" header="0.3" footer="0.3"/>
  <pageSetup scale="7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51"/>
  <sheetViews>
    <sheetView zoomScale="85" zoomScaleNormal="85" zoomScaleSheetLayoutView="115" workbookViewId="0">
      <pane xSplit="1" ySplit="7" topLeftCell="AS8" activePane="bottomRight" state="frozen"/>
      <selection pane="topRight" activeCell="B1" sqref="B1"/>
      <selection pane="bottomLeft" activeCell="A8" sqref="A8"/>
      <selection pane="bottomRight" activeCell="M7" sqref="M7"/>
    </sheetView>
  </sheetViews>
  <sheetFormatPr baseColWidth="10" defaultRowHeight="15" x14ac:dyDescent="0.25"/>
  <cols>
    <col min="1" max="1" width="11.42578125" style="17"/>
    <col min="2" max="46" width="20" style="17" customWidth="1"/>
    <col min="47" max="48" width="11.42578125" style="17"/>
    <col min="49" max="57" width="20" style="17" customWidth="1"/>
    <col min="58" max="58" width="9.7109375" style="17" customWidth="1"/>
    <col min="59" max="60" width="20" style="17" customWidth="1"/>
    <col min="61" max="16384" width="11.42578125" style="17"/>
  </cols>
  <sheetData>
    <row r="1" spans="1:54" x14ac:dyDescent="0.25">
      <c r="A1" s="17" t="s">
        <v>143</v>
      </c>
    </row>
    <row r="2" spans="1:54" x14ac:dyDescent="0.25">
      <c r="A2" s="17" t="s">
        <v>0</v>
      </c>
    </row>
    <row r="3" spans="1:54" x14ac:dyDescent="0.25">
      <c r="A3" s="17" t="s">
        <v>1</v>
      </c>
      <c r="B3" s="57" t="s">
        <v>269</v>
      </c>
    </row>
    <row r="4" spans="1:54" x14ac:dyDescent="0.25">
      <c r="A4" s="17" t="s">
        <v>16</v>
      </c>
    </row>
    <row r="6" spans="1:54" x14ac:dyDescent="0.25">
      <c r="A6" s="93"/>
      <c r="B6" s="17" t="s">
        <v>0</v>
      </c>
      <c r="C6" s="93"/>
      <c r="Q6" s="17" t="s">
        <v>1</v>
      </c>
      <c r="AF6" s="17" t="s">
        <v>55</v>
      </c>
    </row>
    <row r="7" spans="1:54" x14ac:dyDescent="0.25">
      <c r="A7" s="17" t="s">
        <v>79</v>
      </c>
      <c r="B7" s="17" t="s">
        <v>52</v>
      </c>
      <c r="C7" s="17" t="s">
        <v>68</v>
      </c>
      <c r="D7" s="17" t="s">
        <v>69</v>
      </c>
      <c r="E7" s="17" t="s">
        <v>70</v>
      </c>
      <c r="F7" s="17" t="s">
        <v>71</v>
      </c>
      <c r="G7" s="17" t="s">
        <v>72</v>
      </c>
      <c r="H7" s="17" t="s">
        <v>73</v>
      </c>
      <c r="I7" s="17" t="s">
        <v>51</v>
      </c>
      <c r="J7" s="17" t="s">
        <v>53</v>
      </c>
      <c r="K7" s="17" t="s">
        <v>74</v>
      </c>
      <c r="L7" s="17" t="s">
        <v>54</v>
      </c>
      <c r="M7" s="17" t="s">
        <v>75</v>
      </c>
      <c r="N7" s="17" t="s">
        <v>76</v>
      </c>
      <c r="O7" s="17" t="s">
        <v>77</v>
      </c>
      <c r="P7" s="17" t="s">
        <v>15</v>
      </c>
      <c r="Q7" s="17" t="s">
        <v>52</v>
      </c>
      <c r="R7" s="17" t="s">
        <v>68</v>
      </c>
      <c r="S7" s="17" t="s">
        <v>69</v>
      </c>
      <c r="T7" s="17" t="s">
        <v>70</v>
      </c>
      <c r="U7" s="17" t="s">
        <v>71</v>
      </c>
      <c r="V7" s="17" t="s">
        <v>72</v>
      </c>
      <c r="W7" s="17" t="s">
        <v>73</v>
      </c>
      <c r="X7" s="17" t="s">
        <v>51</v>
      </c>
      <c r="Y7" s="17" t="s">
        <v>53</v>
      </c>
      <c r="Z7" s="17" t="s">
        <v>74</v>
      </c>
      <c r="AA7" s="17" t="s">
        <v>54</v>
      </c>
      <c r="AB7" s="17" t="s">
        <v>75</v>
      </c>
      <c r="AC7" s="17" t="s">
        <v>76</v>
      </c>
      <c r="AD7" s="17" t="s">
        <v>77</v>
      </c>
      <c r="AE7" s="17" t="s">
        <v>15</v>
      </c>
      <c r="AF7" s="17" t="s">
        <v>52</v>
      </c>
      <c r="AG7" s="17" t="s">
        <v>68</v>
      </c>
      <c r="AH7" s="17" t="s">
        <v>69</v>
      </c>
      <c r="AI7" s="17" t="s">
        <v>70</v>
      </c>
      <c r="AJ7" s="17" t="s">
        <v>71</v>
      </c>
      <c r="AK7" s="17" t="s">
        <v>72</v>
      </c>
      <c r="AL7" s="17" t="s">
        <v>73</v>
      </c>
      <c r="AM7" s="17" t="s">
        <v>51</v>
      </c>
      <c r="AN7" s="17" t="s">
        <v>53</v>
      </c>
      <c r="AO7" s="17" t="s">
        <v>74</v>
      </c>
      <c r="AP7" s="17" t="s">
        <v>54</v>
      </c>
      <c r="AQ7" s="17" t="s">
        <v>75</v>
      </c>
      <c r="AR7" s="17" t="s">
        <v>76</v>
      </c>
      <c r="AS7" s="17" t="s">
        <v>77</v>
      </c>
      <c r="AT7" s="17" t="s">
        <v>15</v>
      </c>
    </row>
    <row r="8" spans="1:54" x14ac:dyDescent="0.25">
      <c r="A8" s="55">
        <v>39539</v>
      </c>
      <c r="B8" s="94">
        <v>5.7142857142857144</v>
      </c>
      <c r="I8" s="94">
        <v>11.428571428571429</v>
      </c>
      <c r="J8" s="94">
        <v>25.714285714285712</v>
      </c>
      <c r="L8" s="94">
        <v>8.5714285714285712</v>
      </c>
      <c r="N8" s="94">
        <v>4.7619047619047619</v>
      </c>
      <c r="Q8" s="91">
        <v>8.235294117647058</v>
      </c>
      <c r="R8" s="91"/>
      <c r="S8" s="91"/>
      <c r="T8" s="91"/>
      <c r="U8" s="90"/>
      <c r="V8" s="90"/>
      <c r="W8" s="107"/>
      <c r="X8" s="94">
        <v>14.509803921568626</v>
      </c>
      <c r="Y8" s="94">
        <v>22.352941176470587</v>
      </c>
      <c r="AA8" s="94">
        <v>5.0971473495058399</v>
      </c>
      <c r="AC8" s="94">
        <v>1.1764705882352942</v>
      </c>
      <c r="AF8" s="86">
        <v>8.235294117647058</v>
      </c>
      <c r="AG8" s="86"/>
      <c r="AH8" s="86"/>
      <c r="AI8" s="86"/>
      <c r="AJ8" s="86"/>
      <c r="AK8" s="86"/>
      <c r="AL8" s="86"/>
      <c r="AM8" s="86">
        <v>14.509803921568626</v>
      </c>
      <c r="AN8" s="86">
        <v>22.352941176470587</v>
      </c>
      <c r="AO8" s="86"/>
      <c r="AP8" s="86">
        <v>5.0971473495058399</v>
      </c>
      <c r="AQ8" s="86"/>
      <c r="AR8" s="86">
        <v>1.1764705882352942</v>
      </c>
      <c r="AS8" s="86"/>
      <c r="AT8" s="86"/>
      <c r="AW8" s="57" t="s">
        <v>24</v>
      </c>
    </row>
    <row r="9" spans="1:54" x14ac:dyDescent="0.25">
      <c r="A9" s="55">
        <v>39630</v>
      </c>
      <c r="B9" s="94">
        <v>6.666666666666667</v>
      </c>
      <c r="I9" s="94">
        <v>12.888888888888889</v>
      </c>
      <c r="J9" s="94">
        <v>21.333333333333336</v>
      </c>
      <c r="L9" s="94">
        <v>5.7777777777777786</v>
      </c>
      <c r="N9" s="94">
        <v>5.7777777777777786</v>
      </c>
      <c r="Q9" s="91">
        <v>10.075319016495488</v>
      </c>
      <c r="R9" s="91"/>
      <c r="S9" s="91"/>
      <c r="T9" s="91"/>
      <c r="U9" s="91"/>
      <c r="V9" s="90"/>
      <c r="W9" s="90"/>
      <c r="X9" s="94">
        <v>14.508624502432552</v>
      </c>
      <c r="Y9" s="94">
        <v>20.890002784739625</v>
      </c>
      <c r="AA9" s="94">
        <v>4.3</v>
      </c>
      <c r="AC9" s="94">
        <v>4.9613576424721932</v>
      </c>
      <c r="AF9" s="86">
        <v>10.075319016495488</v>
      </c>
      <c r="AG9" s="86"/>
      <c r="AH9" s="86"/>
      <c r="AI9" s="86"/>
      <c r="AJ9" s="86"/>
      <c r="AK9" s="86"/>
      <c r="AL9" s="86"/>
      <c r="AM9" s="86">
        <v>14.508624502432552</v>
      </c>
      <c r="AN9" s="86">
        <v>20.890002784739625</v>
      </c>
      <c r="AO9" s="86"/>
      <c r="AP9" s="86">
        <v>4.3</v>
      </c>
      <c r="AQ9" s="86"/>
      <c r="AR9" s="86">
        <v>4.9613576424721932</v>
      </c>
      <c r="AS9" s="86"/>
      <c r="AT9" s="86"/>
      <c r="AW9" s="57" t="s">
        <v>56</v>
      </c>
    </row>
    <row r="10" spans="1:54" x14ac:dyDescent="0.25">
      <c r="A10" s="55">
        <v>39722</v>
      </c>
      <c r="B10" s="94">
        <v>12.549019607843137</v>
      </c>
      <c r="I10" s="94">
        <v>11.76470588235294</v>
      </c>
      <c r="J10" s="94">
        <v>19.6078431372549</v>
      </c>
      <c r="L10" s="94">
        <v>2.3529411764705883</v>
      </c>
      <c r="N10" s="94">
        <v>6.2745098039215685</v>
      </c>
      <c r="Q10" s="94">
        <v>11.763347763347763</v>
      </c>
      <c r="R10" s="97">
        <v>0</v>
      </c>
      <c r="S10" s="97">
        <v>3.8585858585858586</v>
      </c>
      <c r="T10" s="97">
        <v>9.24098124098124</v>
      </c>
      <c r="U10" s="97">
        <v>9.8614718614718626</v>
      </c>
      <c r="V10" s="97">
        <v>9.9249639249639259</v>
      </c>
      <c r="W10" s="97">
        <v>1.875901875901876</v>
      </c>
      <c r="X10" s="94">
        <v>11.78066378066378</v>
      </c>
      <c r="Y10" s="94">
        <v>18.112554112554111</v>
      </c>
      <c r="Z10" s="94">
        <v>0.95238095238095244</v>
      </c>
      <c r="AA10" s="94">
        <v>1.5584415584415585</v>
      </c>
      <c r="AB10" s="94">
        <v>9.5757575757575779</v>
      </c>
      <c r="AC10" s="94">
        <v>4.4617604617604618</v>
      </c>
      <c r="AD10" s="94">
        <v>0.66666666666666663</v>
      </c>
      <c r="AE10" s="94">
        <v>6.366522366522366</v>
      </c>
      <c r="AF10" s="86">
        <v>5.7142857142857144</v>
      </c>
      <c r="AG10" s="86">
        <v>0</v>
      </c>
      <c r="AH10" s="86">
        <v>7.6190476190476186</v>
      </c>
      <c r="AI10" s="86">
        <v>3.8095238095238093</v>
      </c>
      <c r="AJ10" s="86">
        <v>0</v>
      </c>
      <c r="AK10" s="86">
        <v>1.9047619047619047</v>
      </c>
      <c r="AL10" s="86">
        <v>0.95238095238095233</v>
      </c>
      <c r="AM10" s="86">
        <v>32.38095238095238</v>
      </c>
      <c r="AN10" s="86">
        <v>15.238095238095237</v>
      </c>
      <c r="AO10" s="86">
        <v>0</v>
      </c>
      <c r="AP10" s="86">
        <v>8.5714285714285712</v>
      </c>
      <c r="AQ10" s="86">
        <v>0.95238095238095233</v>
      </c>
      <c r="AR10" s="86">
        <v>20</v>
      </c>
      <c r="AS10" s="86">
        <v>0.95238095238095233</v>
      </c>
      <c r="AT10" s="86">
        <v>1.9047619047619047</v>
      </c>
    </row>
    <row r="11" spans="1:54" x14ac:dyDescent="0.25">
      <c r="A11" s="55">
        <v>39783</v>
      </c>
      <c r="B11" s="94">
        <v>18.947496947496948</v>
      </c>
      <c r="I11" s="94">
        <v>8</v>
      </c>
      <c r="J11" s="94">
        <v>17.995115995115995</v>
      </c>
      <c r="L11" s="94">
        <v>6.7765567765567765</v>
      </c>
      <c r="N11" s="94">
        <v>5.2380952380952372</v>
      </c>
      <c r="AW11" s="17" t="s">
        <v>28</v>
      </c>
      <c r="BB11" s="17" t="s">
        <v>29</v>
      </c>
    </row>
    <row r="12" spans="1:54" x14ac:dyDescent="0.25">
      <c r="A12" s="55">
        <v>39873</v>
      </c>
      <c r="B12" s="94">
        <v>19.49776401788786</v>
      </c>
      <c r="I12" s="94">
        <v>7.7628712303634915</v>
      </c>
      <c r="J12" s="94">
        <v>14.587776631120287</v>
      </c>
      <c r="L12" s="94">
        <v>5.5555555555555554</v>
      </c>
      <c r="N12" s="94">
        <v>5.894524959742351</v>
      </c>
      <c r="Q12" s="94">
        <v>14.035087719298245</v>
      </c>
      <c r="R12" s="97">
        <v>0</v>
      </c>
      <c r="S12" s="97">
        <v>4.9122807017543861</v>
      </c>
      <c r="T12" s="97">
        <v>12.280701754385964</v>
      </c>
      <c r="U12" s="97">
        <v>12.280701754385968</v>
      </c>
      <c r="V12" s="97">
        <v>4.9122807017543861</v>
      </c>
      <c r="W12" s="97">
        <v>3.1578947368421053</v>
      </c>
      <c r="X12" s="94">
        <v>13.684210526315788</v>
      </c>
      <c r="Y12" s="94">
        <v>17.543859649122805</v>
      </c>
      <c r="Z12" s="94">
        <v>0</v>
      </c>
      <c r="AA12" s="94">
        <v>2.4561403508771931</v>
      </c>
      <c r="AB12" s="94">
        <v>7.0175438596491224</v>
      </c>
      <c r="AC12" s="94">
        <v>2.807017543859649</v>
      </c>
      <c r="AD12" s="94">
        <v>1.4035087719298245</v>
      </c>
      <c r="AE12" s="94">
        <v>3.5087719298245612</v>
      </c>
      <c r="AF12" s="86">
        <v>3.8095238095238093</v>
      </c>
      <c r="AG12" s="86">
        <v>0</v>
      </c>
      <c r="AH12" s="86">
        <v>10.476190476190476</v>
      </c>
      <c r="AI12" s="86">
        <v>2.8571428571428568</v>
      </c>
      <c r="AJ12" s="86">
        <v>2.8571428571428572</v>
      </c>
      <c r="AK12" s="86">
        <v>0</v>
      </c>
      <c r="AL12" s="86">
        <v>6.6666666666666652</v>
      </c>
      <c r="AM12" s="86">
        <v>21.904761904761905</v>
      </c>
      <c r="AN12" s="86">
        <v>15.238095238095237</v>
      </c>
      <c r="AO12" s="86">
        <v>1.9047619047619047</v>
      </c>
      <c r="AP12" s="86">
        <v>12.380952380952381</v>
      </c>
      <c r="AQ12" s="86">
        <v>7.6190476190476195</v>
      </c>
      <c r="AR12" s="86">
        <v>13.333333333333334</v>
      </c>
      <c r="AS12" s="86">
        <v>0</v>
      </c>
      <c r="AT12" s="86">
        <v>0.95238095238095233</v>
      </c>
    </row>
    <row r="13" spans="1:54" x14ac:dyDescent="0.25">
      <c r="A13" s="55">
        <v>39965</v>
      </c>
      <c r="B13" s="94">
        <v>12.982456140350878</v>
      </c>
      <c r="C13" s="94">
        <v>2.4561403508771931</v>
      </c>
      <c r="D13" s="94">
        <v>4.2105263157894726</v>
      </c>
      <c r="E13" s="94">
        <v>11.578947368421051</v>
      </c>
      <c r="F13" s="94">
        <v>3.5087719298245612</v>
      </c>
      <c r="G13" s="94">
        <v>10.17543859649123</v>
      </c>
      <c r="H13" s="94">
        <v>4.2105263157894735</v>
      </c>
      <c r="I13" s="94">
        <v>11.92982456140351</v>
      </c>
      <c r="J13" s="94">
        <v>18.245614035087719</v>
      </c>
      <c r="K13" s="94">
        <v>1.0526315789473684</v>
      </c>
      <c r="L13" s="94">
        <v>5.6140350877192979</v>
      </c>
      <c r="M13" s="94">
        <v>6.666666666666667</v>
      </c>
      <c r="N13" s="94">
        <v>7.0175438596491224</v>
      </c>
      <c r="O13" s="94">
        <v>0.35087719298245612</v>
      </c>
      <c r="P13" s="94">
        <v>0</v>
      </c>
      <c r="Q13" s="94">
        <v>12.355889724310778</v>
      </c>
      <c r="R13" s="97">
        <v>1.2857142857142858</v>
      </c>
      <c r="S13" s="97">
        <v>4.0701754385964906</v>
      </c>
      <c r="T13" s="97">
        <v>11.283208020050125</v>
      </c>
      <c r="U13" s="97">
        <v>12.255639097744361</v>
      </c>
      <c r="V13" s="97">
        <v>4.5238095238095237</v>
      </c>
      <c r="W13" s="97">
        <v>1.6666666666666667</v>
      </c>
      <c r="X13" s="94">
        <v>13.759398496240602</v>
      </c>
      <c r="Y13" s="94">
        <v>18.854636591478695</v>
      </c>
      <c r="Z13" s="94">
        <v>0</v>
      </c>
      <c r="AA13" s="94">
        <v>2.070175438596491</v>
      </c>
      <c r="AB13" s="94">
        <v>5.0927318295739346</v>
      </c>
      <c r="AC13" s="94">
        <v>11.781954887218046</v>
      </c>
      <c r="AD13" s="94">
        <v>0.33333333333333331</v>
      </c>
      <c r="AE13" s="94">
        <v>0.66666666666666663</v>
      </c>
      <c r="AF13" s="86">
        <v>12.579365079365079</v>
      </c>
      <c r="AG13" s="86">
        <v>0</v>
      </c>
      <c r="AH13" s="86">
        <v>11.071428571428571</v>
      </c>
      <c r="AI13" s="86">
        <v>0</v>
      </c>
      <c r="AJ13" s="86">
        <v>7.6190476190476186</v>
      </c>
      <c r="AK13" s="86">
        <v>0</v>
      </c>
      <c r="AL13" s="86">
        <v>2.8571428571428572</v>
      </c>
      <c r="AM13" s="86">
        <v>18.293650793650794</v>
      </c>
      <c r="AN13" s="86">
        <v>14.484126984126986</v>
      </c>
      <c r="AO13" s="86">
        <v>3.8095238095238093</v>
      </c>
      <c r="AP13" s="86">
        <v>12.698412698412698</v>
      </c>
      <c r="AQ13" s="86">
        <v>3.0555555555555558</v>
      </c>
      <c r="AR13" s="86">
        <v>13.531746031746032</v>
      </c>
      <c r="AS13" s="86">
        <v>0</v>
      </c>
      <c r="AT13" s="86">
        <v>0</v>
      </c>
    </row>
    <row r="14" spans="1:54" x14ac:dyDescent="0.25">
      <c r="A14" s="55">
        <v>40057</v>
      </c>
      <c r="B14" s="94">
        <v>18.653824102740511</v>
      </c>
      <c r="C14" s="94">
        <v>0.74074074074074081</v>
      </c>
      <c r="D14" s="94">
        <v>5.9568856782479074</v>
      </c>
      <c r="E14" s="94">
        <v>10.06994610709781</v>
      </c>
      <c r="F14" s="94">
        <v>5.8869395711500978</v>
      </c>
      <c r="G14" s="94">
        <v>9.4771241830065378</v>
      </c>
      <c r="H14" s="94">
        <v>1.4424951267056532</v>
      </c>
      <c r="I14" s="94">
        <v>9.5860566448801734</v>
      </c>
      <c r="J14" s="94">
        <v>18.327026717119598</v>
      </c>
      <c r="K14" s="94">
        <v>1.091617933723197</v>
      </c>
      <c r="L14" s="94">
        <v>5.6644880174291945</v>
      </c>
      <c r="M14" s="94">
        <v>5.1656920077972703</v>
      </c>
      <c r="N14" s="94">
        <v>7.9371631693613125</v>
      </c>
      <c r="O14" s="94">
        <v>0</v>
      </c>
      <c r="P14" s="94">
        <v>0</v>
      </c>
      <c r="Q14" s="94">
        <v>10.857048748353098</v>
      </c>
      <c r="R14" s="97">
        <v>0.27777777777777779</v>
      </c>
      <c r="S14" s="97">
        <v>5.6776460254721126</v>
      </c>
      <c r="T14" s="97">
        <v>10.841583537235712</v>
      </c>
      <c r="U14" s="97">
        <v>9.933370976849238</v>
      </c>
      <c r="V14" s="97">
        <v>3.9534161490683228</v>
      </c>
      <c r="W14" s="97">
        <v>4.1987263943785678</v>
      </c>
      <c r="X14" s="94">
        <v>10.259332454984628</v>
      </c>
      <c r="Y14" s="94">
        <v>19.548811092289352</v>
      </c>
      <c r="Z14" s="94">
        <v>1.7929292929292926</v>
      </c>
      <c r="AA14" s="94">
        <v>2.6031746031746033</v>
      </c>
      <c r="AB14" s="94">
        <v>4.2425810904071772</v>
      </c>
      <c r="AC14" s="94">
        <v>13.599316142794402</v>
      </c>
      <c r="AD14" s="94">
        <v>0.27777777777777779</v>
      </c>
      <c r="AE14" s="94">
        <v>1.9365079365079363</v>
      </c>
      <c r="AF14" s="86">
        <v>4.4444444444444446</v>
      </c>
      <c r="AG14" s="86">
        <v>0</v>
      </c>
      <c r="AH14" s="86">
        <v>3.3333333333333335</v>
      </c>
      <c r="AI14" s="86">
        <v>5.5555555555555554</v>
      </c>
      <c r="AJ14" s="86">
        <v>1.1111111111111112</v>
      </c>
      <c r="AK14" s="86">
        <v>0</v>
      </c>
      <c r="AL14" s="86">
        <v>5.5555555555555554</v>
      </c>
      <c r="AM14" s="86">
        <v>24.444444444444443</v>
      </c>
      <c r="AN14" s="86">
        <v>14.444444444444443</v>
      </c>
      <c r="AO14" s="86">
        <v>3.3333333333333335</v>
      </c>
      <c r="AP14" s="86">
        <v>7.7777777777777777</v>
      </c>
      <c r="AQ14" s="86">
        <v>5.5555555555555554</v>
      </c>
      <c r="AR14" s="86">
        <v>20</v>
      </c>
      <c r="AS14" s="86">
        <v>4.4444444444444446</v>
      </c>
      <c r="AT14" s="86">
        <v>0</v>
      </c>
    </row>
    <row r="15" spans="1:54" x14ac:dyDescent="0.25">
      <c r="A15" s="55">
        <v>40148</v>
      </c>
      <c r="B15" s="94">
        <v>13.022875816993462</v>
      </c>
      <c r="C15" s="94">
        <v>0.74074074074074081</v>
      </c>
      <c r="D15" s="94">
        <v>4.8529411764705888</v>
      </c>
      <c r="E15" s="94">
        <v>11.721132897603486</v>
      </c>
      <c r="F15" s="94">
        <v>5.1279956427015243</v>
      </c>
      <c r="G15" s="94">
        <v>9.8774509803921564</v>
      </c>
      <c r="H15" s="94">
        <v>6.007625272331155</v>
      </c>
      <c r="I15" s="94">
        <v>9.9291938997821347</v>
      </c>
      <c r="J15" s="94">
        <v>15.958605664488019</v>
      </c>
      <c r="K15" s="94">
        <v>3.9215686274509802</v>
      </c>
      <c r="L15" s="94">
        <v>3.9515250544662304</v>
      </c>
      <c r="M15" s="94">
        <v>3.9733115468409581</v>
      </c>
      <c r="N15" s="94">
        <v>8.60566448801743</v>
      </c>
      <c r="O15" s="94">
        <v>0.74074074074074081</v>
      </c>
      <c r="P15" s="94">
        <v>1.5686274509803921</v>
      </c>
      <c r="Q15" s="94">
        <v>12.727272727272728</v>
      </c>
      <c r="R15" s="97">
        <v>1.2121212121212122</v>
      </c>
      <c r="S15" s="97">
        <v>4.8484848484848486</v>
      </c>
      <c r="T15" s="97">
        <v>14.848484848484853</v>
      </c>
      <c r="U15" s="97">
        <v>10</v>
      </c>
      <c r="V15" s="97">
        <v>4.8484848484848477</v>
      </c>
      <c r="W15" s="97">
        <v>2.7272727272727271</v>
      </c>
      <c r="X15" s="94">
        <v>13.030303030303028</v>
      </c>
      <c r="Y15" s="94">
        <v>17.878787878787879</v>
      </c>
      <c r="Z15" s="94">
        <v>1.5151515151515151</v>
      </c>
      <c r="AA15" s="94">
        <v>3.6363636363636362</v>
      </c>
      <c r="AB15" s="94">
        <v>3.3333333333333335</v>
      </c>
      <c r="AC15" s="94">
        <v>7.5757575757575761</v>
      </c>
      <c r="AD15" s="94">
        <v>0.60606060606060608</v>
      </c>
      <c r="AE15" s="94">
        <v>1.2121212121212122</v>
      </c>
      <c r="AF15" s="86">
        <v>6.666666666666667</v>
      </c>
      <c r="AG15" s="86">
        <v>0.95238095238095233</v>
      </c>
      <c r="AH15" s="86">
        <v>5.7142857142857135</v>
      </c>
      <c r="AI15" s="86">
        <v>2.8571428571428572</v>
      </c>
      <c r="AJ15" s="86">
        <v>2.8571428571428572</v>
      </c>
      <c r="AK15" s="86">
        <v>2.8571428571428568</v>
      </c>
      <c r="AL15" s="86">
        <v>4.7619047619047619</v>
      </c>
      <c r="AM15" s="86">
        <v>21.904761904761905</v>
      </c>
      <c r="AN15" s="86">
        <v>14.285714285714285</v>
      </c>
      <c r="AO15" s="86">
        <v>4.7619047619047619</v>
      </c>
      <c r="AP15" s="86">
        <v>12.380952380952381</v>
      </c>
      <c r="AQ15" s="86">
        <v>1.9047619047619047</v>
      </c>
      <c r="AR15" s="86">
        <v>18.095238095238095</v>
      </c>
      <c r="AS15" s="86">
        <v>0</v>
      </c>
      <c r="AT15" s="86">
        <v>0</v>
      </c>
    </row>
    <row r="16" spans="1:54" x14ac:dyDescent="0.25">
      <c r="A16" s="55">
        <v>40238</v>
      </c>
      <c r="B16" s="94">
        <v>14.427244582043341</v>
      </c>
      <c r="C16" s="94">
        <v>2.1832358674463941</v>
      </c>
      <c r="D16" s="94">
        <v>4.4880174291938992</v>
      </c>
      <c r="E16" s="94">
        <v>11.878224974200206</v>
      </c>
      <c r="F16" s="94">
        <v>2.5971792225662194</v>
      </c>
      <c r="G16" s="94">
        <v>8.174521270496502</v>
      </c>
      <c r="H16" s="94">
        <v>6.257309941520468</v>
      </c>
      <c r="I16" s="94">
        <v>12.205022359821122</v>
      </c>
      <c r="J16" s="94">
        <v>11.308336199977067</v>
      </c>
      <c r="K16" s="94">
        <v>3.3379199633069603</v>
      </c>
      <c r="L16" s="94">
        <v>4.2884990253411299</v>
      </c>
      <c r="M16" s="94">
        <v>8.1699346405228752</v>
      </c>
      <c r="N16" s="94">
        <v>8.4795321637426895</v>
      </c>
      <c r="O16" s="94">
        <v>1.1111111111111112</v>
      </c>
      <c r="P16" s="94">
        <v>1.0939112487100104</v>
      </c>
      <c r="Q16" s="94">
        <v>13.030303030303028</v>
      </c>
      <c r="R16" s="97">
        <v>2.1212121212121215</v>
      </c>
      <c r="S16" s="97">
        <v>3.9393939393939399</v>
      </c>
      <c r="T16" s="97">
        <v>6.9696969696969706</v>
      </c>
      <c r="U16" s="97">
        <v>8.4848484848484862</v>
      </c>
      <c r="V16" s="97">
        <v>8.7878787878787872</v>
      </c>
      <c r="W16" s="97">
        <v>1.2121212121212122</v>
      </c>
      <c r="X16" s="94">
        <v>15.454545454545453</v>
      </c>
      <c r="Y16" s="94">
        <v>18.181818181818183</v>
      </c>
      <c r="Z16" s="94">
        <v>1.5151515151515151</v>
      </c>
      <c r="AA16" s="94">
        <v>3.0303030303030307</v>
      </c>
      <c r="AB16" s="94">
        <v>5.1515151515151523</v>
      </c>
      <c r="AC16" s="94">
        <v>10</v>
      </c>
      <c r="AD16" s="94">
        <v>0.30303030303030304</v>
      </c>
      <c r="AE16" s="94">
        <v>1.8181818181818181</v>
      </c>
      <c r="AF16" s="86">
        <v>8.5714285714285712</v>
      </c>
      <c r="AG16" s="86">
        <v>0</v>
      </c>
      <c r="AH16" s="86">
        <v>4.7619047619047619</v>
      </c>
      <c r="AI16" s="86">
        <v>2.8571428571428572</v>
      </c>
      <c r="AJ16" s="86">
        <v>0</v>
      </c>
      <c r="AK16" s="86">
        <v>0</v>
      </c>
      <c r="AL16" s="86">
        <v>9.5238095238095237</v>
      </c>
      <c r="AM16" s="86">
        <v>26.666666666666668</v>
      </c>
      <c r="AN16" s="86">
        <v>14.285714285714285</v>
      </c>
      <c r="AO16" s="86">
        <v>2.8571428571428568</v>
      </c>
      <c r="AP16" s="86">
        <v>10.476190476190474</v>
      </c>
      <c r="AQ16" s="86">
        <v>1.9047619047619047</v>
      </c>
      <c r="AR16" s="86">
        <v>12.38095238095238</v>
      </c>
      <c r="AS16" s="86">
        <v>3.8095238095238093</v>
      </c>
      <c r="AT16" s="86">
        <v>1.9047619047619047</v>
      </c>
    </row>
    <row r="17" spans="1:57" x14ac:dyDescent="0.25">
      <c r="A17" s="55">
        <v>40330</v>
      </c>
      <c r="B17" s="94">
        <v>12.962962962962962</v>
      </c>
      <c r="C17" s="94">
        <v>1.8518518518518516</v>
      </c>
      <c r="D17" s="94">
        <v>4.0740740740740735</v>
      </c>
      <c r="E17" s="94">
        <v>9.2592592592592595</v>
      </c>
      <c r="F17" s="94">
        <v>5.9259259259259265</v>
      </c>
      <c r="G17" s="94">
        <v>8.8888888888888893</v>
      </c>
      <c r="H17" s="94">
        <v>2.592592592592593</v>
      </c>
      <c r="I17" s="94">
        <v>12.222222222222221</v>
      </c>
      <c r="J17" s="94">
        <v>17.037037037037038</v>
      </c>
      <c r="K17" s="94">
        <v>2.2222222222222223</v>
      </c>
      <c r="L17" s="94">
        <v>4.0740740740740744</v>
      </c>
      <c r="M17" s="94">
        <v>5.5555555555555554</v>
      </c>
      <c r="N17" s="94">
        <v>11.481481481481483</v>
      </c>
      <c r="O17" s="94">
        <v>0</v>
      </c>
      <c r="P17" s="94">
        <v>1.8518518518518516</v>
      </c>
      <c r="Q17" s="94">
        <v>11.481481481481481</v>
      </c>
      <c r="R17" s="97">
        <v>1.1111111111111112</v>
      </c>
      <c r="S17" s="97">
        <v>4.4444444444444446</v>
      </c>
      <c r="T17" s="97">
        <v>11.481481481481483</v>
      </c>
      <c r="U17" s="97">
        <v>9.2592592592592595</v>
      </c>
      <c r="V17" s="97">
        <v>5.9259259259259265</v>
      </c>
      <c r="W17" s="97">
        <v>1.1111111111111112</v>
      </c>
      <c r="X17" s="94">
        <v>17.777777777777779</v>
      </c>
      <c r="Y17" s="94">
        <v>14.444444444444448</v>
      </c>
      <c r="Z17" s="94">
        <v>2.5925925925925926</v>
      </c>
      <c r="AA17" s="94">
        <v>3.3333333333333339</v>
      </c>
      <c r="AB17" s="94">
        <v>2.5925925925925926</v>
      </c>
      <c r="AC17" s="94">
        <v>12.222222222222221</v>
      </c>
      <c r="AD17" s="94">
        <v>0</v>
      </c>
      <c r="AE17" s="94">
        <v>2.2222222222222223</v>
      </c>
      <c r="AF17" s="86">
        <v>9.5238095238095255</v>
      </c>
      <c r="AG17" s="86">
        <v>0</v>
      </c>
      <c r="AH17" s="86">
        <v>11.428571428571429</v>
      </c>
      <c r="AI17" s="86">
        <v>2.8571428571428568</v>
      </c>
      <c r="AJ17" s="86">
        <v>0</v>
      </c>
      <c r="AK17" s="86">
        <v>2.8571428571428572</v>
      </c>
      <c r="AL17" s="86">
        <v>6.666666666666667</v>
      </c>
      <c r="AM17" s="86">
        <v>28.571428571428569</v>
      </c>
      <c r="AN17" s="86">
        <v>5.7142857142857144</v>
      </c>
      <c r="AO17" s="86">
        <v>1.9047619047619047</v>
      </c>
      <c r="AP17" s="86">
        <v>16.19047619047619</v>
      </c>
      <c r="AQ17" s="86">
        <v>0</v>
      </c>
      <c r="AR17" s="86">
        <v>13.333333333333334</v>
      </c>
      <c r="AS17" s="86">
        <v>0</v>
      </c>
      <c r="AT17" s="86">
        <v>0.95238095238095233</v>
      </c>
    </row>
    <row r="18" spans="1:57" x14ac:dyDescent="0.25">
      <c r="A18" s="55">
        <v>40422</v>
      </c>
      <c r="B18" s="94">
        <v>13.333333333333334</v>
      </c>
      <c r="C18" s="94">
        <v>0</v>
      </c>
      <c r="D18" s="94">
        <v>4.5614035087719298</v>
      </c>
      <c r="E18" s="94">
        <v>7.3684210526315779</v>
      </c>
      <c r="F18" s="94">
        <v>7.0175438596491224</v>
      </c>
      <c r="G18" s="94">
        <v>8.4210526315789451</v>
      </c>
      <c r="H18" s="94">
        <v>3.1578947368421053</v>
      </c>
      <c r="I18" s="94">
        <v>14.736842105263156</v>
      </c>
      <c r="J18" s="94">
        <v>19.298245614035086</v>
      </c>
      <c r="K18" s="94">
        <v>2.1052631578947367</v>
      </c>
      <c r="L18" s="94">
        <v>8.0701754385964914</v>
      </c>
      <c r="M18" s="94">
        <v>2.807017543859649</v>
      </c>
      <c r="N18" s="94">
        <v>8.0701754385964897</v>
      </c>
      <c r="O18" s="94">
        <v>1.0526315789473684</v>
      </c>
      <c r="P18" s="94">
        <v>0</v>
      </c>
      <c r="Q18" s="94">
        <v>7.6654053434239202</v>
      </c>
      <c r="R18" s="97">
        <v>1.1111111111111112</v>
      </c>
      <c r="S18" s="97">
        <v>3.751863318426786</v>
      </c>
      <c r="T18" s="97">
        <v>11.429881894278179</v>
      </c>
      <c r="U18" s="97">
        <v>7.2732484806788218</v>
      </c>
      <c r="V18" s="97">
        <v>6.6494668042655647</v>
      </c>
      <c r="W18" s="97">
        <v>1.8736383442265796</v>
      </c>
      <c r="X18" s="94">
        <v>20.740740740740744</v>
      </c>
      <c r="Y18" s="94">
        <v>14.819401444788442</v>
      </c>
      <c r="Z18" s="94">
        <v>4.4662309368191728</v>
      </c>
      <c r="AA18" s="94">
        <v>1.4035087719298245</v>
      </c>
      <c r="AB18" s="94">
        <v>1.5032679738562091</v>
      </c>
      <c r="AC18" s="94">
        <v>15.43859649122807</v>
      </c>
      <c r="AD18" s="94">
        <v>0</v>
      </c>
      <c r="AE18" s="94">
        <v>1.8736383442265796</v>
      </c>
      <c r="AF18" s="86">
        <v>3.8095238095238093</v>
      </c>
      <c r="AG18" s="86">
        <v>4.7619047619047619</v>
      </c>
      <c r="AH18" s="86">
        <v>3.8095238095238093</v>
      </c>
      <c r="AI18" s="86">
        <v>1.9047619047619047</v>
      </c>
      <c r="AJ18" s="86">
        <v>0</v>
      </c>
      <c r="AK18" s="86">
        <v>1.9047619047619047</v>
      </c>
      <c r="AL18" s="86">
        <v>6.666666666666667</v>
      </c>
      <c r="AM18" s="86">
        <v>23.809523809523807</v>
      </c>
      <c r="AN18" s="86">
        <v>17.142857142857142</v>
      </c>
      <c r="AO18" s="86">
        <v>2.8571428571428568</v>
      </c>
      <c r="AP18" s="86">
        <v>16.19047619047619</v>
      </c>
      <c r="AQ18" s="86">
        <v>0</v>
      </c>
      <c r="AR18" s="86">
        <v>14.285714285714285</v>
      </c>
      <c r="AS18" s="86">
        <v>0</v>
      </c>
      <c r="AT18" s="86">
        <v>2.8571428571428572</v>
      </c>
    </row>
    <row r="19" spans="1:57" x14ac:dyDescent="0.25">
      <c r="A19" s="55">
        <v>40513</v>
      </c>
      <c r="B19" s="94">
        <v>14.117647058823529</v>
      </c>
      <c r="C19" s="94">
        <v>0.39215686274509803</v>
      </c>
      <c r="D19" s="94">
        <v>3.5294117647058822</v>
      </c>
      <c r="E19" s="94">
        <v>8.235294117647058</v>
      </c>
      <c r="F19" s="94">
        <v>2.7450980392156863</v>
      </c>
      <c r="G19" s="94">
        <v>6.2745098039215685</v>
      </c>
      <c r="H19" s="94">
        <v>2.7450980392156863</v>
      </c>
      <c r="I19" s="94">
        <v>18.43137254901961</v>
      </c>
      <c r="J19" s="94">
        <v>17.254901960784313</v>
      </c>
      <c r="K19" s="94">
        <v>1.1764705882352942</v>
      </c>
      <c r="L19" s="94">
        <v>9.0196078431372548</v>
      </c>
      <c r="M19" s="94">
        <v>4.3137254901960782</v>
      </c>
      <c r="N19" s="94">
        <v>10.196078431372548</v>
      </c>
      <c r="O19" s="94">
        <v>1.1764705882352942</v>
      </c>
      <c r="P19" s="94">
        <v>0.39215686274509803</v>
      </c>
      <c r="Q19" s="94">
        <v>12.184382524939801</v>
      </c>
      <c r="R19" s="97">
        <v>0</v>
      </c>
      <c r="S19" s="97">
        <v>5.9133126934984519</v>
      </c>
      <c r="T19" s="97">
        <v>8.0575622061690186</v>
      </c>
      <c r="U19" s="97">
        <v>4.8801742919389977</v>
      </c>
      <c r="V19" s="97">
        <v>5.9006994610709782</v>
      </c>
      <c r="W19" s="97">
        <v>1.9172113289760349</v>
      </c>
      <c r="X19" s="94">
        <v>22.489393418185987</v>
      </c>
      <c r="Y19" s="94">
        <v>15.231051484921455</v>
      </c>
      <c r="Z19" s="94">
        <v>2.144249512670565</v>
      </c>
      <c r="AA19" s="94">
        <v>1.1764705882352942</v>
      </c>
      <c r="AB19" s="94">
        <v>3.028322440087146</v>
      </c>
      <c r="AC19" s="94">
        <v>13.678477238848757</v>
      </c>
      <c r="AD19" s="94">
        <v>2.2222222222222223</v>
      </c>
      <c r="AE19" s="94">
        <v>1.1764705882352942</v>
      </c>
      <c r="AF19" s="86">
        <v>10</v>
      </c>
      <c r="AG19" s="86">
        <v>0</v>
      </c>
      <c r="AH19" s="86">
        <v>8.8888888888888893</v>
      </c>
      <c r="AI19" s="86">
        <v>4.4444444444444446</v>
      </c>
      <c r="AJ19" s="86">
        <v>0</v>
      </c>
      <c r="AK19" s="86">
        <v>0</v>
      </c>
      <c r="AL19" s="86">
        <v>6.666666666666667</v>
      </c>
      <c r="AM19" s="86">
        <v>28.888888888888886</v>
      </c>
      <c r="AN19" s="86">
        <v>12.222222222222223</v>
      </c>
      <c r="AO19" s="86">
        <v>0</v>
      </c>
      <c r="AP19" s="86">
        <v>14.444444444444446</v>
      </c>
      <c r="AQ19" s="86">
        <v>0</v>
      </c>
      <c r="AR19" s="86">
        <v>12.222222222222225</v>
      </c>
      <c r="AS19" s="86">
        <v>2.2222222222222223</v>
      </c>
      <c r="AT19" s="86">
        <v>0</v>
      </c>
    </row>
    <row r="20" spans="1:57" x14ac:dyDescent="0.25">
      <c r="A20" s="55">
        <v>40603</v>
      </c>
      <c r="B20" s="94">
        <v>11.578947368421051</v>
      </c>
      <c r="C20" s="94">
        <v>0</v>
      </c>
      <c r="D20" s="94">
        <v>1.0526315789473684</v>
      </c>
      <c r="E20" s="94">
        <v>8.7719298245614024</v>
      </c>
      <c r="F20" s="94">
        <v>4.5614035087719307</v>
      </c>
      <c r="G20" s="94">
        <v>8.4210526315789451</v>
      </c>
      <c r="H20" s="94">
        <v>3.1578947368421053</v>
      </c>
      <c r="I20" s="94">
        <v>17.89473684210526</v>
      </c>
      <c r="J20" s="94">
        <v>21.05263157894737</v>
      </c>
      <c r="K20" s="94">
        <v>0.70175438596491224</v>
      </c>
      <c r="L20" s="94">
        <v>6.666666666666667</v>
      </c>
      <c r="M20" s="94">
        <v>4.2105263157894743</v>
      </c>
      <c r="N20" s="94">
        <v>11.929824561403509</v>
      </c>
      <c r="O20" s="94">
        <v>0</v>
      </c>
      <c r="P20" s="94">
        <v>0</v>
      </c>
      <c r="Q20" s="94">
        <v>14.166666666666666</v>
      </c>
      <c r="R20" s="97">
        <v>0</v>
      </c>
      <c r="S20" s="97">
        <v>2.9166666666666665</v>
      </c>
      <c r="T20" s="97">
        <v>7.5</v>
      </c>
      <c r="U20" s="97">
        <v>2.0833333333333335</v>
      </c>
      <c r="V20" s="97">
        <v>9.1666666666666661</v>
      </c>
      <c r="W20" s="97">
        <v>2.5</v>
      </c>
      <c r="X20" s="94">
        <v>19.166666666666668</v>
      </c>
      <c r="Y20" s="94">
        <v>12.5</v>
      </c>
      <c r="Z20" s="94">
        <v>2.5</v>
      </c>
      <c r="AA20" s="94">
        <v>5</v>
      </c>
      <c r="AB20" s="94">
        <v>7.5</v>
      </c>
      <c r="AC20" s="94">
        <v>12.916666666666668</v>
      </c>
      <c r="AD20" s="94">
        <v>0</v>
      </c>
      <c r="AE20" s="94">
        <v>2.083333333333333</v>
      </c>
      <c r="AF20" s="86">
        <v>4.7619047619047619</v>
      </c>
      <c r="AG20" s="86">
        <v>0</v>
      </c>
      <c r="AH20" s="86">
        <v>5.7142857142857144</v>
      </c>
      <c r="AI20" s="86">
        <v>6.666666666666667</v>
      </c>
      <c r="AJ20" s="86">
        <v>0</v>
      </c>
      <c r="AK20" s="86">
        <v>2.8571428571428572</v>
      </c>
      <c r="AL20" s="86">
        <v>1.9047619047619047</v>
      </c>
      <c r="AM20" s="86">
        <v>29.523809523809526</v>
      </c>
      <c r="AN20" s="86">
        <v>7.6190476190476186</v>
      </c>
      <c r="AO20" s="86">
        <v>6.6666666666666652</v>
      </c>
      <c r="AP20" s="86">
        <v>15.238095238095237</v>
      </c>
      <c r="AQ20" s="86">
        <v>0</v>
      </c>
      <c r="AR20" s="86">
        <v>17.142857142857142</v>
      </c>
      <c r="AS20" s="86">
        <v>0</v>
      </c>
      <c r="AT20" s="86">
        <v>1.9047619047619047</v>
      </c>
    </row>
    <row r="21" spans="1:57" x14ac:dyDescent="0.25">
      <c r="A21" s="55">
        <v>40695</v>
      </c>
      <c r="B21" s="94">
        <v>11.481481481481485</v>
      </c>
      <c r="C21" s="94">
        <v>1.4814814814814816</v>
      </c>
      <c r="D21" s="94">
        <v>2.2222222222222219</v>
      </c>
      <c r="E21" s="94">
        <v>7.0370370370370372</v>
      </c>
      <c r="F21" s="94">
        <v>4.0740740740740744</v>
      </c>
      <c r="G21" s="94">
        <v>9.2592592592592595</v>
      </c>
      <c r="H21" s="94">
        <v>2.592592592592593</v>
      </c>
      <c r="I21" s="94">
        <v>18.148148148148145</v>
      </c>
      <c r="J21" s="94">
        <v>14.074074074074074</v>
      </c>
      <c r="K21" s="94">
        <v>3.7037037037037042</v>
      </c>
      <c r="L21" s="94">
        <v>10.74074074074074</v>
      </c>
      <c r="M21" s="94">
        <v>2.2222222222222223</v>
      </c>
      <c r="N21" s="94">
        <v>12.962962962962962</v>
      </c>
      <c r="O21" s="94">
        <v>0</v>
      </c>
      <c r="P21" s="94">
        <v>0</v>
      </c>
      <c r="Q21" s="94">
        <v>9.1666666666666661</v>
      </c>
      <c r="R21" s="97">
        <v>1.6666666666666667</v>
      </c>
      <c r="S21" s="97">
        <v>3.75</v>
      </c>
      <c r="T21" s="97">
        <v>9.1666666666666661</v>
      </c>
      <c r="U21" s="97">
        <v>4.166666666666667</v>
      </c>
      <c r="V21" s="97">
        <v>8.3333333333333321</v>
      </c>
      <c r="W21" s="97">
        <v>1.6666666666666667</v>
      </c>
      <c r="X21" s="94">
        <v>19.166666666666664</v>
      </c>
      <c r="Y21" s="94">
        <v>14.583333333333334</v>
      </c>
      <c r="Z21" s="94">
        <v>4.166666666666667</v>
      </c>
      <c r="AA21" s="94">
        <v>3.3333333333333335</v>
      </c>
      <c r="AB21" s="94">
        <v>5</v>
      </c>
      <c r="AC21" s="94">
        <v>11.25</v>
      </c>
      <c r="AD21" s="94">
        <v>2.083333333333333</v>
      </c>
      <c r="AE21" s="94">
        <v>2.5</v>
      </c>
      <c r="AF21" s="86">
        <v>8.8888888888888893</v>
      </c>
      <c r="AG21" s="86">
        <v>0</v>
      </c>
      <c r="AH21" s="86">
        <v>4.4444444444444446</v>
      </c>
      <c r="AI21" s="86">
        <v>10.000000000000002</v>
      </c>
      <c r="AJ21" s="86">
        <v>0</v>
      </c>
      <c r="AK21" s="86">
        <v>0</v>
      </c>
      <c r="AL21" s="86">
        <v>1.1111111111111112</v>
      </c>
      <c r="AM21" s="86">
        <v>25.555555555555554</v>
      </c>
      <c r="AN21" s="86">
        <v>11.111111111111112</v>
      </c>
      <c r="AO21" s="86">
        <v>2.2222222222222223</v>
      </c>
      <c r="AP21" s="86">
        <v>14.444444444444446</v>
      </c>
      <c r="AQ21" s="86">
        <v>2.2222222222222223</v>
      </c>
      <c r="AR21" s="86">
        <v>20</v>
      </c>
      <c r="AS21" s="86">
        <v>0</v>
      </c>
      <c r="AT21" s="86">
        <v>0</v>
      </c>
    </row>
    <row r="22" spans="1:57" x14ac:dyDescent="0.25">
      <c r="A22" s="55">
        <v>40787</v>
      </c>
      <c r="B22" s="94">
        <v>10.158730158730158</v>
      </c>
      <c r="C22" s="94">
        <v>1.5873015873015872</v>
      </c>
      <c r="D22" s="94">
        <v>2.5396825396825395</v>
      </c>
      <c r="E22" s="94">
        <v>6.3492063492063489</v>
      </c>
      <c r="F22" s="94">
        <v>4.4444444444444446</v>
      </c>
      <c r="G22" s="94">
        <v>6.9841269841269842</v>
      </c>
      <c r="H22" s="94">
        <v>1.9047619047619047</v>
      </c>
      <c r="I22" s="94">
        <v>19.682539682539684</v>
      </c>
      <c r="J22" s="94">
        <v>16.50793650793651</v>
      </c>
      <c r="K22" s="94">
        <v>3.1746031746031753</v>
      </c>
      <c r="L22" s="94">
        <v>8.2539682539682531</v>
      </c>
      <c r="M22" s="94">
        <v>5.3968253968253972</v>
      </c>
      <c r="N22" s="94">
        <v>13.015873015873014</v>
      </c>
      <c r="O22" s="94">
        <v>0</v>
      </c>
      <c r="P22" s="94">
        <v>0</v>
      </c>
      <c r="Q22" s="94">
        <v>10.476190476190476</v>
      </c>
      <c r="R22" s="97">
        <v>0</v>
      </c>
      <c r="S22" s="97">
        <v>0.95238095238095233</v>
      </c>
      <c r="T22" s="97">
        <v>14.761904761904763</v>
      </c>
      <c r="U22" s="97">
        <v>3.8095238095238098</v>
      </c>
      <c r="V22" s="97">
        <v>7.6190476190476195</v>
      </c>
      <c r="W22" s="97">
        <v>0.47619047619047616</v>
      </c>
      <c r="X22" s="95">
        <v>18.571428571428569</v>
      </c>
      <c r="Y22" s="94">
        <v>18.571428571428573</v>
      </c>
      <c r="Z22" s="94">
        <v>1.4285714285714286</v>
      </c>
      <c r="AA22" s="94">
        <v>3.3333333333333335</v>
      </c>
      <c r="AB22" s="94">
        <v>4.7619047619047619</v>
      </c>
      <c r="AC22" s="94">
        <v>13.80952380952381</v>
      </c>
      <c r="AD22" s="94">
        <v>0.95238095238095233</v>
      </c>
      <c r="AE22" s="94">
        <v>0.47619047619047616</v>
      </c>
      <c r="AF22" s="86">
        <v>6.666666666666667</v>
      </c>
      <c r="AG22" s="86">
        <v>0</v>
      </c>
      <c r="AH22" s="86">
        <v>1.9047619047619047</v>
      </c>
      <c r="AI22" s="86">
        <v>4.7619047619047619</v>
      </c>
      <c r="AJ22" s="86">
        <v>0</v>
      </c>
      <c r="AK22" s="86">
        <v>0.95238095238095233</v>
      </c>
      <c r="AL22" s="86">
        <v>2.8571428571428572</v>
      </c>
      <c r="AM22" s="86">
        <v>29.523809523809526</v>
      </c>
      <c r="AN22" s="86">
        <v>11.428571428571429</v>
      </c>
      <c r="AO22" s="86">
        <v>2.8571428571428568</v>
      </c>
      <c r="AP22" s="86">
        <v>16.19047619047619</v>
      </c>
      <c r="AQ22" s="86">
        <v>0.95238095238095233</v>
      </c>
      <c r="AR22" s="86">
        <v>21.904761904761905</v>
      </c>
      <c r="AS22" s="86">
        <v>0</v>
      </c>
      <c r="AT22" s="86">
        <v>0</v>
      </c>
    </row>
    <row r="23" spans="1:57" x14ac:dyDescent="0.25">
      <c r="A23" s="55">
        <v>40878</v>
      </c>
      <c r="B23" s="94">
        <v>12.675324675324676</v>
      </c>
      <c r="C23" s="94">
        <v>1.9682539682539684</v>
      </c>
      <c r="D23" s="94">
        <v>2.1789321789321789</v>
      </c>
      <c r="E23" s="94">
        <v>5.8412698412698418</v>
      </c>
      <c r="F23" s="94">
        <v>4.3578643578643579</v>
      </c>
      <c r="G23" s="94">
        <v>7.9567099567099575</v>
      </c>
      <c r="H23" s="94">
        <v>1.5873015873015872</v>
      </c>
      <c r="I23" s="94">
        <v>18.516594516594516</v>
      </c>
      <c r="J23" s="94">
        <v>15.001443001442999</v>
      </c>
      <c r="K23" s="94">
        <v>3.1948051948051948</v>
      </c>
      <c r="L23" s="94">
        <v>8.3145743145743154</v>
      </c>
      <c r="M23" s="94">
        <v>7.9971139971139973</v>
      </c>
      <c r="N23" s="94">
        <v>9.7748917748917759</v>
      </c>
      <c r="O23" s="94">
        <v>0.31746031746031744</v>
      </c>
      <c r="P23" s="94">
        <v>0.31746031746031744</v>
      </c>
      <c r="Q23" s="94">
        <v>10</v>
      </c>
      <c r="R23" s="97">
        <v>0</v>
      </c>
      <c r="S23" s="97">
        <v>2.8571428571428572</v>
      </c>
      <c r="T23" s="97">
        <v>9.0476190476190474</v>
      </c>
      <c r="U23" s="97">
        <v>7.1428571428571423</v>
      </c>
      <c r="V23" s="97">
        <v>7.1428571428571423</v>
      </c>
      <c r="W23" s="97">
        <v>0.95238095238095233</v>
      </c>
      <c r="X23" s="95">
        <v>18.571428571428573</v>
      </c>
      <c r="Y23" s="94">
        <v>17.619047619047617</v>
      </c>
      <c r="Z23" s="94">
        <v>0.47619047619047616</v>
      </c>
      <c r="AA23" s="94">
        <v>2.3809523809523809</v>
      </c>
      <c r="AB23" s="94">
        <v>6.1904761904761898</v>
      </c>
      <c r="AC23" s="94">
        <v>17.142857142857142</v>
      </c>
      <c r="AD23" s="94">
        <v>0.47619047619047616</v>
      </c>
      <c r="AE23" s="94">
        <v>0</v>
      </c>
      <c r="AF23" s="86">
        <v>8.5714285714285712</v>
      </c>
      <c r="AG23" s="86">
        <v>0.95238095238095233</v>
      </c>
      <c r="AH23" s="86">
        <v>0.95238095238095233</v>
      </c>
      <c r="AI23" s="86">
        <v>0.95238095238095233</v>
      </c>
      <c r="AJ23" s="86">
        <v>0</v>
      </c>
      <c r="AK23" s="86">
        <v>0</v>
      </c>
      <c r="AL23" s="86">
        <v>2.8571428571428568</v>
      </c>
      <c r="AM23" s="86">
        <v>30.476190476190474</v>
      </c>
      <c r="AN23" s="86">
        <v>12.38095238095238</v>
      </c>
      <c r="AO23" s="86">
        <v>3.8095238095238093</v>
      </c>
      <c r="AP23" s="86">
        <v>17.142857142857142</v>
      </c>
      <c r="AQ23" s="86">
        <v>0</v>
      </c>
      <c r="AR23" s="86">
        <v>21.904761904761905</v>
      </c>
      <c r="AS23" s="86">
        <v>0</v>
      </c>
      <c r="AT23" s="86">
        <v>0</v>
      </c>
    </row>
    <row r="24" spans="1:57" x14ac:dyDescent="0.25">
      <c r="A24" s="55">
        <v>40969</v>
      </c>
      <c r="B24" s="94">
        <v>12.380952380952381</v>
      </c>
      <c r="C24" s="94">
        <v>1.9047619047619049</v>
      </c>
      <c r="D24" s="94">
        <v>1.5873015873015872</v>
      </c>
      <c r="E24" s="94">
        <v>4.4444444444444446</v>
      </c>
      <c r="F24" s="94">
        <v>1.5873015873015872</v>
      </c>
      <c r="G24" s="94">
        <v>9.5238095238095255</v>
      </c>
      <c r="H24" s="94">
        <v>1.9047619047619047</v>
      </c>
      <c r="I24" s="94">
        <v>21.269841269841269</v>
      </c>
      <c r="J24" s="94">
        <v>14.603174603174605</v>
      </c>
      <c r="K24" s="94">
        <v>1.5873015873015872</v>
      </c>
      <c r="L24" s="94">
        <v>7.3015873015873023</v>
      </c>
      <c r="M24" s="94">
        <v>6.9841269841269842</v>
      </c>
      <c r="N24" s="94">
        <v>11.111111111111112</v>
      </c>
      <c r="O24" s="94">
        <v>1.2698412698412698</v>
      </c>
      <c r="P24" s="94">
        <v>2.5396825396825395</v>
      </c>
      <c r="Q24" s="94">
        <v>8</v>
      </c>
      <c r="R24" s="97">
        <v>0.88888888888888884</v>
      </c>
      <c r="S24" s="97">
        <v>0</v>
      </c>
      <c r="T24" s="97">
        <v>8.4444444444444446</v>
      </c>
      <c r="U24" s="97">
        <v>4.4444444444444446</v>
      </c>
      <c r="V24" s="97">
        <v>5.3333333333333339</v>
      </c>
      <c r="W24" s="97">
        <v>2.666666666666667</v>
      </c>
      <c r="X24" s="95">
        <v>20.888888888888889</v>
      </c>
      <c r="Y24" s="94">
        <v>19.555555555555557</v>
      </c>
      <c r="Z24" s="94">
        <v>3.5555555555555554</v>
      </c>
      <c r="AA24" s="94">
        <v>4.8888888888888893</v>
      </c>
      <c r="AB24" s="94">
        <v>5.3333333333333339</v>
      </c>
      <c r="AC24" s="94">
        <v>15.111111111111109</v>
      </c>
      <c r="AD24" s="94">
        <v>0.88888888888888884</v>
      </c>
      <c r="AE24" s="94">
        <v>0</v>
      </c>
      <c r="AF24" s="86">
        <v>7.6190476190476195</v>
      </c>
      <c r="AG24" s="86">
        <v>0.95238095238095233</v>
      </c>
      <c r="AH24" s="86">
        <v>2.8571428571428572</v>
      </c>
      <c r="AI24" s="86">
        <v>1.9047619047619047</v>
      </c>
      <c r="AJ24" s="86">
        <v>0</v>
      </c>
      <c r="AK24" s="86">
        <v>0</v>
      </c>
      <c r="AL24" s="86">
        <v>4.7619047619047619</v>
      </c>
      <c r="AM24" s="86">
        <v>30.476190476190474</v>
      </c>
      <c r="AN24" s="86">
        <v>5.7142857142857135</v>
      </c>
      <c r="AO24" s="86">
        <v>5.7142857142857144</v>
      </c>
      <c r="AP24" s="86">
        <v>18.095238095238095</v>
      </c>
      <c r="AQ24" s="86">
        <v>0</v>
      </c>
      <c r="AR24" s="86">
        <v>21.904761904761905</v>
      </c>
      <c r="AS24" s="86">
        <v>0</v>
      </c>
      <c r="AT24" s="86">
        <v>0</v>
      </c>
    </row>
    <row r="25" spans="1:57" x14ac:dyDescent="0.25">
      <c r="A25" s="55">
        <v>41061</v>
      </c>
      <c r="B25" s="94">
        <v>9.6240601503759411</v>
      </c>
      <c r="C25" s="94">
        <v>0.33333333333333331</v>
      </c>
      <c r="D25" s="94">
        <v>3.6875522138680035</v>
      </c>
      <c r="E25" s="94">
        <v>6.9256474519632407</v>
      </c>
      <c r="F25" s="94">
        <v>3.0526315789473686</v>
      </c>
      <c r="G25" s="94">
        <v>6</v>
      </c>
      <c r="H25" s="94">
        <v>1.6666666666666667</v>
      </c>
      <c r="I25" s="94">
        <v>18.041771094402673</v>
      </c>
      <c r="J25" s="94">
        <v>16.16791979949874</v>
      </c>
      <c r="K25" s="94">
        <v>4.3224728487886388</v>
      </c>
      <c r="L25" s="94">
        <v>7.1261487050960746</v>
      </c>
      <c r="M25" s="94">
        <v>7.4068504594820377</v>
      </c>
      <c r="N25" s="94">
        <v>13.258980785296574</v>
      </c>
      <c r="O25" s="94">
        <v>1.0526315789473684</v>
      </c>
      <c r="P25" s="94">
        <v>1.3333333333333333</v>
      </c>
      <c r="Q25" s="94">
        <v>9.7908496732026151</v>
      </c>
      <c r="R25" s="97">
        <v>0.95238095238095233</v>
      </c>
      <c r="S25" s="97">
        <v>2.3809523809523809</v>
      </c>
      <c r="T25" s="97">
        <v>6.3753501400560229</v>
      </c>
      <c r="U25" s="97">
        <v>1.8095238095238095</v>
      </c>
      <c r="V25" s="97">
        <v>8.420168067226891</v>
      </c>
      <c r="W25" s="97">
        <v>3.5555555555555554</v>
      </c>
      <c r="X25" s="95">
        <v>18.140056022408963</v>
      </c>
      <c r="Y25" s="94">
        <v>15.671335200746963</v>
      </c>
      <c r="Z25" s="94">
        <v>5.1876750700280114</v>
      </c>
      <c r="AA25" s="94">
        <v>3.2380952380952377</v>
      </c>
      <c r="AB25" s="94">
        <v>5.6638655462184886</v>
      </c>
      <c r="AC25" s="94">
        <v>17.861811391223156</v>
      </c>
      <c r="AD25" s="94">
        <v>0.47619047619047616</v>
      </c>
      <c r="AE25" s="94">
        <v>0.47619047619047616</v>
      </c>
      <c r="AF25" s="86">
        <v>3.8095238095238093</v>
      </c>
      <c r="AG25" s="86">
        <v>0</v>
      </c>
      <c r="AH25" s="86">
        <v>0</v>
      </c>
      <c r="AI25" s="86">
        <v>3.8095238095238098</v>
      </c>
      <c r="AJ25" s="86">
        <v>0</v>
      </c>
      <c r="AK25" s="86">
        <v>1.9047619047619047</v>
      </c>
      <c r="AL25" s="86">
        <v>2.8571428571428568</v>
      </c>
      <c r="AM25" s="86">
        <v>29.523809523809526</v>
      </c>
      <c r="AN25" s="86">
        <v>16.19047619047619</v>
      </c>
      <c r="AO25" s="86">
        <v>6.666666666666667</v>
      </c>
      <c r="AP25" s="86">
        <v>14.285714285714285</v>
      </c>
      <c r="AQ25" s="86">
        <v>0</v>
      </c>
      <c r="AR25" s="86">
        <v>20.952380952380953</v>
      </c>
      <c r="AS25" s="86">
        <v>0</v>
      </c>
      <c r="AT25" s="86">
        <v>0</v>
      </c>
    </row>
    <row r="26" spans="1:57" x14ac:dyDescent="0.25">
      <c r="A26" s="55">
        <v>41153</v>
      </c>
      <c r="B26" s="94">
        <v>8.7665474621996342</v>
      </c>
      <c r="C26" s="94">
        <v>1.2698412698412698</v>
      </c>
      <c r="D26" s="94">
        <v>3.8892025848547584</v>
      </c>
      <c r="E26" s="94">
        <v>7.2909216387477258</v>
      </c>
      <c r="F26" s="94">
        <v>3.2831419787941534</v>
      </c>
      <c r="G26" s="94">
        <v>6.6848610326871203</v>
      </c>
      <c r="H26" s="94">
        <v>0</v>
      </c>
      <c r="I26" s="94">
        <v>18.698161741640003</v>
      </c>
      <c r="J26" s="94">
        <v>12.402911098563271</v>
      </c>
      <c r="K26" s="94">
        <v>2.4424367902628772</v>
      </c>
      <c r="L26" s="94">
        <v>9.383273731099818</v>
      </c>
      <c r="M26" s="94">
        <v>9.0193864106907586</v>
      </c>
      <c r="N26" s="94">
        <v>15.931363322667671</v>
      </c>
      <c r="O26" s="94">
        <v>0.93795093795093798</v>
      </c>
      <c r="P26" s="94">
        <v>0</v>
      </c>
      <c r="Q26" s="94">
        <v>7.6923076923076925</v>
      </c>
      <c r="R26" s="97">
        <v>1.0256410256410255</v>
      </c>
      <c r="S26" s="97">
        <v>2.0512820512820511</v>
      </c>
      <c r="T26" s="97">
        <v>4.6153846153846159</v>
      </c>
      <c r="U26" s="97">
        <v>4.615384615384615</v>
      </c>
      <c r="V26" s="97">
        <v>8.2051282051282062</v>
      </c>
      <c r="W26" s="97">
        <v>1.0256410256410255</v>
      </c>
      <c r="X26" s="95">
        <v>20.512820512820511</v>
      </c>
      <c r="Y26" s="94">
        <v>20</v>
      </c>
      <c r="Z26" s="94">
        <v>3.5897435897435894</v>
      </c>
      <c r="AA26" s="94">
        <v>3.0769230769230771</v>
      </c>
      <c r="AB26" s="94">
        <v>4.1025641025641022</v>
      </c>
      <c r="AC26" s="94">
        <v>19.487179487179489</v>
      </c>
      <c r="AD26" s="94">
        <v>0</v>
      </c>
      <c r="AE26" s="94">
        <v>0</v>
      </c>
      <c r="AF26" s="86">
        <v>5.5555555555555562</v>
      </c>
      <c r="AG26" s="86">
        <v>0</v>
      </c>
      <c r="AH26" s="86">
        <v>0</v>
      </c>
      <c r="AI26" s="86">
        <v>8.8888888888888893</v>
      </c>
      <c r="AJ26" s="86">
        <v>0</v>
      </c>
      <c r="AK26" s="86">
        <v>1.1111111111111112</v>
      </c>
      <c r="AL26" s="86">
        <v>6.666666666666667</v>
      </c>
      <c r="AM26" s="86">
        <v>33.333333333333329</v>
      </c>
      <c r="AN26" s="86">
        <v>13.333333333333334</v>
      </c>
      <c r="AO26" s="86">
        <v>0</v>
      </c>
      <c r="AP26" s="86">
        <v>12.222222222222223</v>
      </c>
      <c r="AQ26" s="86">
        <v>0</v>
      </c>
      <c r="AR26" s="86">
        <v>18.888888888888889</v>
      </c>
      <c r="AS26" s="86">
        <v>0</v>
      </c>
      <c r="AT26" s="86">
        <v>0</v>
      </c>
    </row>
    <row r="27" spans="1:57" x14ac:dyDescent="0.25">
      <c r="A27" s="55">
        <v>41244</v>
      </c>
      <c r="B27" s="94">
        <v>8.6004830917874386</v>
      </c>
      <c r="C27" s="94">
        <v>0</v>
      </c>
      <c r="D27" s="94">
        <v>1.9362318840579711</v>
      </c>
      <c r="E27" s="94">
        <v>6.3743961352656999</v>
      </c>
      <c r="F27" s="94">
        <v>1.7391304347826086</v>
      </c>
      <c r="G27" s="94">
        <v>7.0908212560386472</v>
      </c>
      <c r="H27" s="94">
        <v>2.0289855072463765</v>
      </c>
      <c r="I27" s="94">
        <v>20.578743961352654</v>
      </c>
      <c r="J27" s="94">
        <v>13.585990338164253</v>
      </c>
      <c r="K27" s="94">
        <v>4.1483091787439612</v>
      </c>
      <c r="L27" s="94">
        <v>13.372463768115942</v>
      </c>
      <c r="M27" s="94">
        <v>3.278743961352657</v>
      </c>
      <c r="N27" s="94">
        <v>16.152657004830917</v>
      </c>
      <c r="O27" s="94">
        <v>0.82318840579710151</v>
      </c>
      <c r="P27" s="94">
        <v>0.28985507246376813</v>
      </c>
      <c r="Q27" s="94">
        <v>12.198412698412698</v>
      </c>
      <c r="R27" s="97">
        <v>2.7023809523809521</v>
      </c>
      <c r="S27" s="97">
        <v>0.83333333333333337</v>
      </c>
      <c r="T27" s="97">
        <v>8.0992063492063497</v>
      </c>
      <c r="U27" s="97">
        <v>1.3333333333333335</v>
      </c>
      <c r="V27" s="97">
        <v>3.5912698412698409</v>
      </c>
      <c r="W27" s="97">
        <v>0</v>
      </c>
      <c r="X27" s="95">
        <v>20.063492063492063</v>
      </c>
      <c r="Y27" s="94">
        <v>18.829365079365083</v>
      </c>
      <c r="Z27" s="94">
        <v>3.1111111111111112</v>
      </c>
      <c r="AA27" s="94">
        <v>7.9444444444444446</v>
      </c>
      <c r="AB27" s="94">
        <v>4.4523809523809526</v>
      </c>
      <c r="AC27" s="94">
        <v>16.424603174603174</v>
      </c>
      <c r="AD27" s="94">
        <v>0</v>
      </c>
      <c r="AE27" s="94">
        <v>0.41666666666666669</v>
      </c>
      <c r="AF27" s="86">
        <v>5.7142857142857144</v>
      </c>
      <c r="AG27" s="86">
        <v>0</v>
      </c>
      <c r="AH27" s="86">
        <v>0</v>
      </c>
      <c r="AI27" s="86">
        <v>4.7619047619047619</v>
      </c>
      <c r="AJ27" s="86">
        <v>0</v>
      </c>
      <c r="AK27" s="86">
        <v>0</v>
      </c>
      <c r="AL27" s="86">
        <v>6.6666666666666652</v>
      </c>
      <c r="AM27" s="86">
        <v>28.571428571428569</v>
      </c>
      <c r="AN27" s="86">
        <v>16.19047619047619</v>
      </c>
      <c r="AO27" s="86">
        <v>4.7619047619047619</v>
      </c>
      <c r="AP27" s="86">
        <v>14.285714285714285</v>
      </c>
      <c r="AQ27" s="86">
        <v>2.8571428571428572</v>
      </c>
      <c r="AR27" s="86">
        <v>16.19047619047619</v>
      </c>
      <c r="AS27" s="86">
        <v>0</v>
      </c>
      <c r="AT27" s="86">
        <v>0</v>
      </c>
      <c r="BE27" s="96"/>
    </row>
    <row r="28" spans="1:57" x14ac:dyDescent="0.25">
      <c r="A28" s="55">
        <v>41334</v>
      </c>
      <c r="B28" s="94">
        <v>9.696969696969699</v>
      </c>
      <c r="C28" s="94">
        <v>0</v>
      </c>
      <c r="D28" s="94">
        <v>2.4242424242424243</v>
      </c>
      <c r="E28" s="94">
        <v>4.8484848484848486</v>
      </c>
      <c r="F28" s="94">
        <v>2.7272727272727271</v>
      </c>
      <c r="G28" s="94">
        <v>7.5757575757575761</v>
      </c>
      <c r="H28" s="94">
        <v>3.0303030303030298</v>
      </c>
      <c r="I28" s="94">
        <v>20</v>
      </c>
      <c r="J28" s="94">
        <v>15.454545454545453</v>
      </c>
      <c r="K28" s="94">
        <v>3.3333333333333339</v>
      </c>
      <c r="L28" s="94">
        <v>12.424242424242426</v>
      </c>
      <c r="M28" s="94">
        <v>4.5454545454545459</v>
      </c>
      <c r="N28" s="94">
        <v>13.636363636363635</v>
      </c>
      <c r="O28" s="94">
        <v>0.30303030303030304</v>
      </c>
      <c r="P28" s="94">
        <v>0</v>
      </c>
      <c r="Q28" s="94">
        <v>10</v>
      </c>
      <c r="R28" s="97">
        <v>1.6666666666666667</v>
      </c>
      <c r="S28" s="97">
        <v>5</v>
      </c>
      <c r="T28" s="97">
        <v>7.083333333333333</v>
      </c>
      <c r="U28" s="97">
        <v>5.416666666666667</v>
      </c>
      <c r="V28" s="97">
        <v>7.083333333333333</v>
      </c>
      <c r="W28" s="97">
        <v>0</v>
      </c>
      <c r="X28" s="95">
        <v>16.25</v>
      </c>
      <c r="Y28" s="94">
        <v>19.166666666666668</v>
      </c>
      <c r="Z28" s="94">
        <v>4.5833333333333339</v>
      </c>
      <c r="AA28" s="94">
        <v>5.416666666666667</v>
      </c>
      <c r="AB28" s="94">
        <v>3.7500000000000004</v>
      </c>
      <c r="AC28" s="94">
        <v>14.583333333333334</v>
      </c>
      <c r="AD28" s="94">
        <v>0</v>
      </c>
      <c r="AE28" s="94">
        <v>0</v>
      </c>
      <c r="AF28" s="86">
        <v>3.8095238095238093</v>
      </c>
      <c r="AG28" s="86">
        <v>4.7619047619047619</v>
      </c>
      <c r="AH28" s="86">
        <v>0.95238095238095233</v>
      </c>
      <c r="AI28" s="86">
        <v>3.8095238095238093</v>
      </c>
      <c r="AJ28" s="86">
        <v>0</v>
      </c>
      <c r="AK28" s="86">
        <v>0</v>
      </c>
      <c r="AL28" s="86">
        <v>2.8571428571428572</v>
      </c>
      <c r="AM28" s="86">
        <v>28.571428571428569</v>
      </c>
      <c r="AN28" s="86">
        <v>14.285714285714285</v>
      </c>
      <c r="AO28" s="86">
        <v>7.6190476190476186</v>
      </c>
      <c r="AP28" s="86">
        <v>13.333333333333334</v>
      </c>
      <c r="AQ28" s="86">
        <v>0.95238095238095233</v>
      </c>
      <c r="AR28" s="86">
        <v>19.047619047619047</v>
      </c>
      <c r="AS28" s="86">
        <v>0</v>
      </c>
      <c r="AT28" s="86">
        <v>0</v>
      </c>
    </row>
    <row r="29" spans="1:57" x14ac:dyDescent="0.25">
      <c r="A29" s="55">
        <v>41426</v>
      </c>
      <c r="B29" s="94">
        <v>3.8596491228070176</v>
      </c>
      <c r="C29" s="94">
        <v>2.1052631578947367</v>
      </c>
      <c r="D29" s="94">
        <v>2.1052631578947367</v>
      </c>
      <c r="E29" s="94">
        <v>6.666666666666667</v>
      </c>
      <c r="F29" s="94">
        <v>2.1052631578947367</v>
      </c>
      <c r="G29" s="94">
        <v>10.526315789473685</v>
      </c>
      <c r="H29" s="94">
        <v>2.1052631578947367</v>
      </c>
      <c r="I29" s="94">
        <v>13.684210526315791</v>
      </c>
      <c r="J29" s="94">
        <v>20.701754385964911</v>
      </c>
      <c r="K29" s="94">
        <v>5.9649122807017552</v>
      </c>
      <c r="L29" s="94">
        <v>12.631578947368421</v>
      </c>
      <c r="M29" s="94">
        <v>5.9649122807017543</v>
      </c>
      <c r="N29" s="94">
        <v>10.526315789473683</v>
      </c>
      <c r="O29" s="94">
        <v>0.70175438596491224</v>
      </c>
      <c r="P29" s="94">
        <v>0.35087719298245612</v>
      </c>
      <c r="Q29" s="94">
        <v>9.3333333333333339</v>
      </c>
      <c r="R29" s="97">
        <v>0.88888888888888884</v>
      </c>
      <c r="S29" s="97">
        <v>3.1111111111111112</v>
      </c>
      <c r="T29" s="97">
        <v>7.5555555555555554</v>
      </c>
      <c r="U29" s="97">
        <v>4.8888888888888893</v>
      </c>
      <c r="V29" s="97">
        <v>6.2222222222222223</v>
      </c>
      <c r="W29" s="97">
        <v>0</v>
      </c>
      <c r="X29" s="95">
        <v>19.111111111111111</v>
      </c>
      <c r="Y29" s="94">
        <v>14.666666666666666</v>
      </c>
      <c r="Z29" s="94">
        <v>4.4444444444444446</v>
      </c>
      <c r="AA29" s="94">
        <v>9.3333333333333339</v>
      </c>
      <c r="AB29" s="94">
        <v>3.1111111111111112</v>
      </c>
      <c r="AC29" s="94">
        <v>16</v>
      </c>
      <c r="AD29" s="94">
        <v>0</v>
      </c>
      <c r="AE29" s="94">
        <v>1.3333333333333335</v>
      </c>
      <c r="AF29" s="86">
        <v>2.8571428571428568</v>
      </c>
      <c r="AG29" s="86">
        <v>4.7619047619047619</v>
      </c>
      <c r="AH29" s="86">
        <v>2.8571428571428568</v>
      </c>
      <c r="AI29" s="86">
        <v>2.8571428571428572</v>
      </c>
      <c r="AJ29" s="86">
        <v>0</v>
      </c>
      <c r="AK29" s="86">
        <v>0.95238095238095233</v>
      </c>
      <c r="AL29" s="86">
        <v>0.95238095238095233</v>
      </c>
      <c r="AM29" s="86">
        <v>29.523809523809526</v>
      </c>
      <c r="AN29" s="86">
        <v>11.428571428571427</v>
      </c>
      <c r="AO29" s="86">
        <v>12.38095238095238</v>
      </c>
      <c r="AP29" s="86">
        <v>15.238095238095239</v>
      </c>
      <c r="AQ29" s="86">
        <v>0</v>
      </c>
      <c r="AR29" s="86">
        <v>16.19047619047619</v>
      </c>
      <c r="AS29" s="86">
        <v>0</v>
      </c>
      <c r="AT29" s="86">
        <v>0</v>
      </c>
    </row>
    <row r="30" spans="1:57" x14ac:dyDescent="0.25">
      <c r="A30" s="55">
        <v>41518</v>
      </c>
      <c r="B30" s="94">
        <v>3.4920634920634921</v>
      </c>
      <c r="C30" s="94">
        <v>0.63492063492063489</v>
      </c>
      <c r="D30" s="94">
        <v>2.5396825396825395</v>
      </c>
      <c r="E30" s="94">
        <v>4.7619047619047619</v>
      </c>
      <c r="F30" s="94">
        <v>2.5396825396825395</v>
      </c>
      <c r="G30" s="94">
        <v>8.8888888888888875</v>
      </c>
      <c r="H30" s="94">
        <v>3.4920634920634921</v>
      </c>
      <c r="I30" s="94">
        <v>17.460317460317459</v>
      </c>
      <c r="J30" s="94">
        <v>19.047619047619051</v>
      </c>
      <c r="K30" s="94">
        <v>3.8095238095238093</v>
      </c>
      <c r="L30" s="94">
        <v>11.746031746031747</v>
      </c>
      <c r="M30" s="94">
        <v>10.15873015873016</v>
      </c>
      <c r="N30" s="94">
        <v>11.428571428571429</v>
      </c>
      <c r="O30" s="94">
        <v>0</v>
      </c>
      <c r="P30" s="94">
        <v>0</v>
      </c>
      <c r="Q30" s="94">
        <v>10.294117647058822</v>
      </c>
      <c r="R30" s="97">
        <v>0.74074074074074081</v>
      </c>
      <c r="S30" s="97">
        <v>2.7723311546840956</v>
      </c>
      <c r="T30" s="97">
        <v>8.7309368191721131</v>
      </c>
      <c r="U30" s="97">
        <v>5.4684095860566453</v>
      </c>
      <c r="V30" s="97">
        <v>5.5174291938997815</v>
      </c>
      <c r="W30" s="97">
        <v>0.37037037037037041</v>
      </c>
      <c r="X30" s="95">
        <v>17.260348583877995</v>
      </c>
      <c r="Y30" s="94">
        <v>12.946623093681916</v>
      </c>
      <c r="Z30" s="94">
        <v>3.9705882352941173</v>
      </c>
      <c r="AA30" s="94">
        <v>9.0250544662309355</v>
      </c>
      <c r="AB30" s="94">
        <v>5.1034858387799575</v>
      </c>
      <c r="AC30" s="94">
        <v>16.225490196078432</v>
      </c>
      <c r="AD30" s="94">
        <v>1.2037037037037037</v>
      </c>
      <c r="AE30" s="94">
        <v>0.37037037037037041</v>
      </c>
      <c r="AF30" s="86">
        <v>1.9047619047619047</v>
      </c>
      <c r="AG30" s="86">
        <v>0</v>
      </c>
      <c r="AH30" s="86">
        <v>2.8571428571428568</v>
      </c>
      <c r="AI30" s="86">
        <v>2.8571428571428568</v>
      </c>
      <c r="AJ30" s="86">
        <v>0</v>
      </c>
      <c r="AK30" s="86">
        <v>0.95238095238095233</v>
      </c>
      <c r="AL30" s="86">
        <v>1.9047619047619047</v>
      </c>
      <c r="AM30" s="86">
        <v>32.38095238095238</v>
      </c>
      <c r="AN30" s="86">
        <v>14.285714285714285</v>
      </c>
      <c r="AO30" s="86">
        <v>11.428571428571429</v>
      </c>
      <c r="AP30" s="86">
        <v>18.095238095238095</v>
      </c>
      <c r="AQ30" s="86">
        <v>1.9047619047619047</v>
      </c>
      <c r="AR30" s="86">
        <v>11.428571428571427</v>
      </c>
      <c r="AS30" s="86">
        <v>0</v>
      </c>
      <c r="AT30" s="86">
        <v>0</v>
      </c>
    </row>
    <row r="31" spans="1:57" x14ac:dyDescent="0.25">
      <c r="A31" s="55">
        <v>41609</v>
      </c>
      <c r="B31" s="94">
        <v>2.5925925925925926</v>
      </c>
      <c r="C31" s="94">
        <v>0.74074074074074081</v>
      </c>
      <c r="D31" s="94">
        <v>2.2222222222222223</v>
      </c>
      <c r="E31" s="94">
        <v>5.9259259259259265</v>
      </c>
      <c r="F31" s="94">
        <v>0.37037037037037041</v>
      </c>
      <c r="G31" s="94">
        <v>8.518518518518519</v>
      </c>
      <c r="H31" s="94">
        <v>3.7037037037037033</v>
      </c>
      <c r="I31" s="94">
        <v>21.111111111111107</v>
      </c>
      <c r="J31" s="94">
        <v>15.555555555555559</v>
      </c>
      <c r="K31" s="94">
        <v>1.8518518518518516</v>
      </c>
      <c r="L31" s="94">
        <v>12.222222222222223</v>
      </c>
      <c r="M31" s="94">
        <v>9.2592592592592595</v>
      </c>
      <c r="N31" s="94">
        <v>14.074074074074074</v>
      </c>
      <c r="O31" s="94">
        <v>0</v>
      </c>
      <c r="P31" s="94">
        <v>1.8518518518518516</v>
      </c>
      <c r="Q31" s="94">
        <v>9.7777777777777786</v>
      </c>
      <c r="R31" s="97">
        <v>0</v>
      </c>
      <c r="S31" s="97">
        <v>1.7777777777777777</v>
      </c>
      <c r="T31" s="97">
        <v>9.7777777777777786</v>
      </c>
      <c r="U31" s="97">
        <v>4.4444444444444446</v>
      </c>
      <c r="V31" s="97">
        <v>7.1111111111111107</v>
      </c>
      <c r="W31" s="97">
        <v>2.2222222222222219</v>
      </c>
      <c r="X31" s="95">
        <v>22.222222222222225</v>
      </c>
      <c r="Y31" s="94">
        <v>11.111111111111112</v>
      </c>
      <c r="Z31" s="94">
        <v>4.8888888888888893</v>
      </c>
      <c r="AA31" s="94">
        <v>5.7777777777777777</v>
      </c>
      <c r="AB31" s="94">
        <v>3.1111111111111112</v>
      </c>
      <c r="AC31" s="94">
        <v>12.888888888888889</v>
      </c>
      <c r="AD31" s="94">
        <v>2.2222222222222223</v>
      </c>
      <c r="AE31" s="94">
        <v>2.6666666666666665</v>
      </c>
      <c r="AF31" s="86">
        <v>6.6666666666666652</v>
      </c>
      <c r="AG31" s="86">
        <v>2.8571428571428572</v>
      </c>
      <c r="AH31" s="86">
        <v>9.5238095238095237</v>
      </c>
      <c r="AI31" s="86">
        <v>7.6190476190476195</v>
      </c>
      <c r="AJ31" s="86">
        <v>0</v>
      </c>
      <c r="AK31" s="86">
        <v>0.95238095238095233</v>
      </c>
      <c r="AL31" s="86">
        <v>0</v>
      </c>
      <c r="AM31" s="86">
        <v>29.523809523809526</v>
      </c>
      <c r="AN31" s="86">
        <v>6.6666666666666652</v>
      </c>
      <c r="AO31" s="86">
        <v>6.666666666666667</v>
      </c>
      <c r="AP31" s="86">
        <v>14.285714285714288</v>
      </c>
      <c r="AQ31" s="86">
        <v>1.9047619047619047</v>
      </c>
      <c r="AR31" s="86">
        <v>13.333333333333334</v>
      </c>
      <c r="AS31" s="86">
        <v>0</v>
      </c>
      <c r="AT31" s="86">
        <v>0</v>
      </c>
    </row>
    <row r="32" spans="1:57" x14ac:dyDescent="0.25">
      <c r="A32" s="55">
        <v>41699</v>
      </c>
      <c r="B32" s="94">
        <v>8.7468671679198007</v>
      </c>
      <c r="C32" s="94">
        <v>3.0576441102756897</v>
      </c>
      <c r="D32" s="94">
        <v>2.355889724310777</v>
      </c>
      <c r="E32" s="94">
        <v>5.7699805068226127</v>
      </c>
      <c r="F32" s="94">
        <v>1.3227513227513228</v>
      </c>
      <c r="G32" s="94">
        <v>9.1200222779170144</v>
      </c>
      <c r="H32" s="94">
        <v>5.2798663324979112</v>
      </c>
      <c r="I32" s="94">
        <v>17.593984962406015</v>
      </c>
      <c r="J32" s="94">
        <v>16.05402394876079</v>
      </c>
      <c r="K32" s="94">
        <v>4.9094959621275418</v>
      </c>
      <c r="L32" s="94">
        <v>9.2926761347813986</v>
      </c>
      <c r="M32" s="94">
        <v>9.9081035923141165</v>
      </c>
      <c r="N32" s="94">
        <v>6.2183235867446394</v>
      </c>
      <c r="O32" s="94">
        <v>0.37037037037037041</v>
      </c>
      <c r="P32" s="94">
        <v>0</v>
      </c>
      <c r="Q32" s="94">
        <v>4.6666666666666661</v>
      </c>
      <c r="R32" s="97">
        <v>0</v>
      </c>
      <c r="S32" s="97">
        <v>3.2996632996632997</v>
      </c>
      <c r="T32" s="97">
        <v>10.148148148148149</v>
      </c>
      <c r="U32" s="97">
        <v>3.1515151515151518</v>
      </c>
      <c r="V32" s="97">
        <v>5.1178451178451185</v>
      </c>
      <c r="W32" s="97">
        <v>0</v>
      </c>
      <c r="X32" s="95">
        <v>19.966329966329965</v>
      </c>
      <c r="Y32" s="94">
        <v>15.265993265993266</v>
      </c>
      <c r="Z32" s="94">
        <v>6</v>
      </c>
      <c r="AA32" s="94">
        <v>6.6329966329966323</v>
      </c>
      <c r="AB32" s="94">
        <v>3.1515151515151518</v>
      </c>
      <c r="AC32" s="94">
        <v>20.45117845117845</v>
      </c>
      <c r="AD32" s="94">
        <v>0</v>
      </c>
      <c r="AE32" s="94">
        <v>2.1481481481481484</v>
      </c>
      <c r="AF32" s="86">
        <v>0</v>
      </c>
      <c r="AG32" s="86">
        <v>0</v>
      </c>
      <c r="AH32" s="86">
        <v>2.2222222222222223</v>
      </c>
      <c r="AI32" s="86">
        <v>4.4444444444444446</v>
      </c>
      <c r="AJ32" s="86">
        <v>0</v>
      </c>
      <c r="AK32" s="86">
        <v>0</v>
      </c>
      <c r="AL32" s="86">
        <v>2.2222222222222223</v>
      </c>
      <c r="AM32" s="86">
        <v>33.333333333333329</v>
      </c>
      <c r="AN32" s="86">
        <v>14.444444444444443</v>
      </c>
      <c r="AO32" s="86">
        <v>10</v>
      </c>
      <c r="AP32" s="86">
        <v>15.555555555555555</v>
      </c>
      <c r="AQ32" s="86">
        <v>0</v>
      </c>
      <c r="AR32" s="86">
        <v>17.777777777777775</v>
      </c>
      <c r="AS32" s="86">
        <v>0</v>
      </c>
      <c r="AT32" s="86">
        <v>0</v>
      </c>
    </row>
    <row r="33" spans="1:59" x14ac:dyDescent="0.25">
      <c r="A33" s="55">
        <v>41791</v>
      </c>
      <c r="B33" s="94">
        <v>5.5555555555555554</v>
      </c>
      <c r="C33" s="94">
        <v>0.74074074074074081</v>
      </c>
      <c r="D33" s="94">
        <v>1.1111111111111112</v>
      </c>
      <c r="E33" s="94">
        <v>4.8148148148148149</v>
      </c>
      <c r="F33" s="94">
        <v>2.592592592592593</v>
      </c>
      <c r="G33" s="94">
        <v>7.0370370370370363</v>
      </c>
      <c r="H33" s="94">
        <v>4.0740740740740744</v>
      </c>
      <c r="I33" s="94">
        <v>20.37037037037037</v>
      </c>
      <c r="J33" s="94">
        <v>17.037037037037038</v>
      </c>
      <c r="K33" s="94">
        <v>4.0740740740740744</v>
      </c>
      <c r="L33" s="94">
        <v>11.851851851851853</v>
      </c>
      <c r="M33" s="94">
        <v>6.666666666666667</v>
      </c>
      <c r="N33" s="94">
        <v>11.481481481481483</v>
      </c>
      <c r="O33" s="94">
        <v>0</v>
      </c>
      <c r="P33" s="94">
        <v>2.592592592592593</v>
      </c>
      <c r="Q33" s="94">
        <v>4.2424242424242422</v>
      </c>
      <c r="R33" s="97">
        <v>1.2121212121212122</v>
      </c>
      <c r="S33" s="97">
        <v>0</v>
      </c>
      <c r="T33" s="97">
        <v>8.4848484848484862</v>
      </c>
      <c r="U33" s="97">
        <v>10.909090909090908</v>
      </c>
      <c r="V33" s="97">
        <v>7.2727272727272725</v>
      </c>
      <c r="W33" s="97">
        <v>1.2121212121212122</v>
      </c>
      <c r="X33" s="95">
        <v>13.333333333333334</v>
      </c>
      <c r="Y33" s="94">
        <v>16.969696969696972</v>
      </c>
      <c r="Z33" s="94">
        <v>7.2727272727272725</v>
      </c>
      <c r="AA33" s="94">
        <v>3.0303030303030298</v>
      </c>
      <c r="AB33" s="94">
        <v>2.4242424242424243</v>
      </c>
      <c r="AC33" s="94">
        <v>21.212121212121211</v>
      </c>
      <c r="AD33" s="94">
        <v>0</v>
      </c>
      <c r="AE33" s="94">
        <v>2.4242424242424243</v>
      </c>
      <c r="AF33" s="86">
        <v>1.3333333333333333</v>
      </c>
      <c r="AG33" s="86">
        <v>1.3333333333333333</v>
      </c>
      <c r="AH33" s="86">
        <v>0</v>
      </c>
      <c r="AI33" s="86">
        <v>0</v>
      </c>
      <c r="AJ33" s="86">
        <v>0</v>
      </c>
      <c r="AK33" s="86">
        <v>0</v>
      </c>
      <c r="AL33" s="86">
        <v>3.9999999999999996</v>
      </c>
      <c r="AM33" s="86">
        <v>33.333333333333329</v>
      </c>
      <c r="AN33" s="86">
        <v>9.3333333333333321</v>
      </c>
      <c r="AO33" s="86">
        <v>12</v>
      </c>
      <c r="AP33" s="86">
        <v>14.666666666666666</v>
      </c>
      <c r="AQ33" s="86">
        <v>4</v>
      </c>
      <c r="AR33" s="86">
        <v>17.333333333333336</v>
      </c>
      <c r="AS33" s="86">
        <v>2.6666666666666665</v>
      </c>
      <c r="AT33" s="86">
        <v>0</v>
      </c>
    </row>
    <row r="34" spans="1:59" x14ac:dyDescent="0.25">
      <c r="A34" s="55">
        <v>41883</v>
      </c>
      <c r="B34" s="94">
        <v>1.6666666666666667</v>
      </c>
      <c r="C34" s="94">
        <v>0.41666666666666669</v>
      </c>
      <c r="D34" s="94">
        <v>1.6666666666666667</v>
      </c>
      <c r="E34" s="94">
        <v>6.25</v>
      </c>
      <c r="F34" s="94">
        <v>1.6666666666666667</v>
      </c>
      <c r="G34" s="94">
        <v>10</v>
      </c>
      <c r="H34" s="94">
        <v>7.083333333333333</v>
      </c>
      <c r="I34" s="94">
        <v>16.666666666666664</v>
      </c>
      <c r="J34" s="94">
        <v>15.833333333333336</v>
      </c>
      <c r="K34" s="94">
        <v>5.416666666666667</v>
      </c>
      <c r="L34" s="94">
        <v>7.9166666666666661</v>
      </c>
      <c r="M34" s="94">
        <v>12.5</v>
      </c>
      <c r="N34" s="94">
        <v>12.916666666666664</v>
      </c>
      <c r="O34" s="94">
        <v>0</v>
      </c>
      <c r="P34" s="94">
        <v>0</v>
      </c>
      <c r="Q34" s="94">
        <v>10</v>
      </c>
      <c r="R34" s="97">
        <v>1.4285714285714284</v>
      </c>
      <c r="S34" s="97">
        <v>5.7142857142857144</v>
      </c>
      <c r="T34" s="97">
        <v>10.952380952380954</v>
      </c>
      <c r="U34" s="97">
        <v>8.5714285714285694</v>
      </c>
      <c r="V34" s="97">
        <v>2.8571428571428572</v>
      </c>
      <c r="W34" s="97">
        <v>0.47619047619047616</v>
      </c>
      <c r="X34" s="95">
        <v>16.19047619047619</v>
      </c>
      <c r="Y34" s="94">
        <v>10</v>
      </c>
      <c r="Z34" s="94">
        <v>5.7142857142857135</v>
      </c>
      <c r="AA34" s="94">
        <v>8.5714285714285712</v>
      </c>
      <c r="AB34" s="94">
        <v>4.2857142857142847</v>
      </c>
      <c r="AC34" s="94">
        <v>11.904761904761905</v>
      </c>
      <c r="AD34" s="94">
        <v>2.3809523809523809</v>
      </c>
      <c r="AE34" s="94">
        <v>0.95238095238095233</v>
      </c>
      <c r="AF34" s="86">
        <v>1.6666666666666667</v>
      </c>
      <c r="AG34" s="86">
        <v>0</v>
      </c>
      <c r="AH34" s="86">
        <v>0</v>
      </c>
      <c r="AI34" s="86">
        <v>1.6666666666666667</v>
      </c>
      <c r="AJ34" s="86">
        <v>0</v>
      </c>
      <c r="AK34" s="86">
        <v>1.6666666666666667</v>
      </c>
      <c r="AL34" s="86">
        <v>0</v>
      </c>
      <c r="AM34" s="86">
        <v>33.333333333333329</v>
      </c>
      <c r="AN34" s="86">
        <v>16.666666666666668</v>
      </c>
      <c r="AO34" s="86">
        <v>11.666666666666666</v>
      </c>
      <c r="AP34" s="86">
        <v>21.666666666666668</v>
      </c>
      <c r="AQ34" s="86">
        <v>0</v>
      </c>
      <c r="AR34" s="86">
        <v>11.666666666666666</v>
      </c>
      <c r="AS34" s="86">
        <v>0</v>
      </c>
      <c r="AT34" s="86">
        <v>0</v>
      </c>
    </row>
    <row r="35" spans="1:59" x14ac:dyDescent="0.25">
      <c r="A35" s="55">
        <v>41974</v>
      </c>
      <c r="B35" s="94">
        <v>5.6410256410256405</v>
      </c>
      <c r="C35" s="94">
        <v>1.5384615384615385</v>
      </c>
      <c r="D35" s="94">
        <v>4.615384615384615</v>
      </c>
      <c r="E35" s="94">
        <v>2.0512820512820511</v>
      </c>
      <c r="F35" s="94">
        <v>1.5384615384615385</v>
      </c>
      <c r="G35" s="94">
        <v>8.717948717948719</v>
      </c>
      <c r="H35" s="94">
        <v>4.1025641025641022</v>
      </c>
      <c r="I35" s="94">
        <v>23.076923076923077</v>
      </c>
      <c r="J35" s="94">
        <v>15.384615384615383</v>
      </c>
      <c r="K35" s="94">
        <v>4.1025641025641022</v>
      </c>
      <c r="L35" s="94">
        <v>10.76923076923077</v>
      </c>
      <c r="M35" s="94">
        <v>6.1538461538461542</v>
      </c>
      <c r="N35" s="94">
        <v>11.794871794871794</v>
      </c>
      <c r="O35" s="94">
        <v>0.51282051282051277</v>
      </c>
      <c r="P35" s="94">
        <v>0</v>
      </c>
      <c r="Q35" s="94">
        <v>11.851851851851853</v>
      </c>
      <c r="R35" s="97">
        <v>0</v>
      </c>
      <c r="S35" s="97">
        <v>0</v>
      </c>
      <c r="T35" s="97">
        <v>11.851851851851853</v>
      </c>
      <c r="U35" s="97">
        <v>6.666666666666667</v>
      </c>
      <c r="V35" s="97">
        <v>1.4814814814814816</v>
      </c>
      <c r="W35" s="97">
        <v>0</v>
      </c>
      <c r="X35" s="95">
        <v>16.296296296296298</v>
      </c>
      <c r="Y35" s="94">
        <v>17.037037037037038</v>
      </c>
      <c r="Z35" s="94">
        <v>5.9259259259259265</v>
      </c>
      <c r="AA35" s="94">
        <v>8.148148148148147</v>
      </c>
      <c r="AB35" s="94">
        <v>2.2222222222222223</v>
      </c>
      <c r="AC35" s="94">
        <v>17.777777777777779</v>
      </c>
      <c r="AD35" s="94">
        <v>0.74074074074074081</v>
      </c>
      <c r="AE35" s="94">
        <v>0</v>
      </c>
      <c r="AF35" s="86">
        <v>0</v>
      </c>
      <c r="AG35" s="86">
        <v>0</v>
      </c>
      <c r="AH35" s="86">
        <v>3.3333333333333335</v>
      </c>
      <c r="AI35" s="86">
        <v>0</v>
      </c>
      <c r="AJ35" s="86">
        <v>0</v>
      </c>
      <c r="AK35" s="86">
        <v>0</v>
      </c>
      <c r="AL35" s="86">
        <v>3.3333333333333335</v>
      </c>
      <c r="AM35" s="86">
        <v>33.333333333333329</v>
      </c>
      <c r="AN35" s="86">
        <v>16.666666666666664</v>
      </c>
      <c r="AO35" s="86">
        <v>6.666666666666667</v>
      </c>
      <c r="AP35" s="86">
        <v>16.666666666666668</v>
      </c>
      <c r="AQ35" s="86">
        <v>1.6666666666666667</v>
      </c>
      <c r="AR35" s="86">
        <v>18.333333333333336</v>
      </c>
      <c r="AS35" s="86">
        <v>0</v>
      </c>
      <c r="AT35" s="86">
        <v>0</v>
      </c>
    </row>
    <row r="36" spans="1:59" x14ac:dyDescent="0.25">
      <c r="A36" s="55">
        <v>42064</v>
      </c>
      <c r="B36" s="94">
        <v>6.2222222222222223</v>
      </c>
      <c r="C36" s="94">
        <v>0</v>
      </c>
      <c r="D36" s="94">
        <v>2.6666666666666665</v>
      </c>
      <c r="E36" s="94">
        <v>4.4444444444444446</v>
      </c>
      <c r="F36" s="94">
        <v>3.1111111111111112</v>
      </c>
      <c r="G36" s="94">
        <v>5.7777777777777777</v>
      </c>
      <c r="H36" s="94">
        <v>2.2222222222222223</v>
      </c>
      <c r="I36" s="94">
        <v>20.888888888888889</v>
      </c>
      <c r="J36" s="94">
        <v>14.666666666666666</v>
      </c>
      <c r="K36" s="94">
        <v>6.666666666666667</v>
      </c>
      <c r="L36" s="94">
        <v>7.5555555555555554</v>
      </c>
      <c r="M36" s="94">
        <v>13.333333333333334</v>
      </c>
      <c r="N36" s="94">
        <v>12</v>
      </c>
      <c r="O36" s="94">
        <v>0.44444444444444442</v>
      </c>
      <c r="P36" s="94">
        <v>0</v>
      </c>
      <c r="Q36" s="94">
        <v>4.4444444444444438</v>
      </c>
      <c r="R36" s="97">
        <v>3.7037037037037033</v>
      </c>
      <c r="S36" s="97">
        <v>4.4444444444444438</v>
      </c>
      <c r="T36" s="97">
        <v>2.9629629629629632</v>
      </c>
      <c r="U36" s="97">
        <v>5.1851851851851851</v>
      </c>
      <c r="V36" s="97">
        <v>4.4444444444444446</v>
      </c>
      <c r="W36" s="97">
        <v>0</v>
      </c>
      <c r="X36" s="95">
        <v>21.481481481481481</v>
      </c>
      <c r="Y36" s="94">
        <v>15.555555555555555</v>
      </c>
      <c r="Z36" s="94">
        <v>7.4074074074074083</v>
      </c>
      <c r="AA36" s="94">
        <v>7.4074074074074066</v>
      </c>
      <c r="AB36" s="94">
        <v>6.666666666666667</v>
      </c>
      <c r="AC36" s="94">
        <v>14.814814814814813</v>
      </c>
      <c r="AD36" s="94">
        <v>1.4814814814814816</v>
      </c>
      <c r="AE36" s="94">
        <v>0</v>
      </c>
      <c r="AF36" s="86">
        <v>5</v>
      </c>
      <c r="AG36" s="86">
        <v>0</v>
      </c>
      <c r="AH36" s="86">
        <v>6.666666666666667</v>
      </c>
      <c r="AI36" s="86">
        <v>1.6666666666666667</v>
      </c>
      <c r="AJ36" s="86">
        <v>0</v>
      </c>
      <c r="AK36" s="86">
        <v>0</v>
      </c>
      <c r="AL36" s="86">
        <v>0</v>
      </c>
      <c r="AM36" s="86">
        <v>31.666666666666664</v>
      </c>
      <c r="AN36" s="86">
        <v>15</v>
      </c>
      <c r="AO36" s="86">
        <v>6.666666666666667</v>
      </c>
      <c r="AP36" s="86">
        <v>20</v>
      </c>
      <c r="AQ36" s="86">
        <v>1.6666666666666667</v>
      </c>
      <c r="AR36" s="86">
        <v>11.666666666666666</v>
      </c>
      <c r="AS36" s="86">
        <v>0</v>
      </c>
      <c r="AT36" s="86">
        <v>0</v>
      </c>
      <c r="AZ36" s="17" t="s">
        <v>30</v>
      </c>
    </row>
    <row r="37" spans="1:59" x14ac:dyDescent="0.25">
      <c r="A37" s="55">
        <v>42156</v>
      </c>
      <c r="B37" s="94">
        <v>7.4509803921568629</v>
      </c>
      <c r="C37" s="94">
        <v>0.39215686274509803</v>
      </c>
      <c r="D37" s="94">
        <v>0.39215686274509803</v>
      </c>
      <c r="E37" s="94">
        <v>8.6274509803921564</v>
      </c>
      <c r="F37" s="94">
        <v>0</v>
      </c>
      <c r="G37" s="94">
        <v>8.6274509803921564</v>
      </c>
      <c r="H37" s="94">
        <v>4.3137254901960782</v>
      </c>
      <c r="I37" s="94">
        <v>19.6078431372549</v>
      </c>
      <c r="J37" s="94">
        <v>14.901960784313726</v>
      </c>
      <c r="K37" s="94">
        <v>7.4509803921568629</v>
      </c>
      <c r="L37" s="94">
        <v>7.0588235294117645</v>
      </c>
      <c r="M37" s="94">
        <v>11.764705882352942</v>
      </c>
      <c r="N37" s="94">
        <v>9.4117647058823533</v>
      </c>
      <c r="O37" s="94">
        <v>0</v>
      </c>
      <c r="P37" s="94">
        <v>0</v>
      </c>
      <c r="Q37" s="94">
        <v>11.904761904761905</v>
      </c>
      <c r="R37" s="97">
        <v>4.2857142857142856</v>
      </c>
      <c r="S37" s="97">
        <v>3.8095238095238093</v>
      </c>
      <c r="T37" s="97">
        <v>10</v>
      </c>
      <c r="U37" s="97">
        <v>6.666666666666667</v>
      </c>
      <c r="V37" s="97">
        <v>6.1904761904761907</v>
      </c>
      <c r="W37" s="97">
        <v>0.95238095238095233</v>
      </c>
      <c r="X37" s="95">
        <v>12.38095238095238</v>
      </c>
      <c r="Y37" s="94">
        <v>12.857142857142859</v>
      </c>
      <c r="Z37" s="94">
        <v>4.7619047619047619</v>
      </c>
      <c r="AA37" s="94">
        <v>3.8095238095238093</v>
      </c>
      <c r="AB37" s="94">
        <v>4.7619047619047619</v>
      </c>
      <c r="AC37" s="94">
        <v>17.142857142857142</v>
      </c>
      <c r="AD37" s="94">
        <v>0</v>
      </c>
      <c r="AE37" s="94">
        <v>0.47619047619047616</v>
      </c>
      <c r="AF37" s="86">
        <v>0</v>
      </c>
      <c r="AG37" s="86">
        <v>6.666666666666667</v>
      </c>
      <c r="AH37" s="86">
        <v>1.3333333333333333</v>
      </c>
      <c r="AI37" s="86">
        <v>4</v>
      </c>
      <c r="AJ37" s="86">
        <v>0</v>
      </c>
      <c r="AK37" s="86">
        <v>1.3333333333333333</v>
      </c>
      <c r="AL37" s="86">
        <v>0</v>
      </c>
      <c r="AM37" s="86">
        <v>29.333333333333332</v>
      </c>
      <c r="AN37" s="86">
        <v>13.333333333333334</v>
      </c>
      <c r="AO37" s="86">
        <v>5.333333333333333</v>
      </c>
      <c r="AP37" s="86">
        <v>21.333333333333332</v>
      </c>
      <c r="AQ37" s="86">
        <v>2.6666666666666665</v>
      </c>
      <c r="AR37" s="86">
        <v>14.666666666666666</v>
      </c>
      <c r="AS37" s="86">
        <v>0</v>
      </c>
      <c r="AT37" s="86">
        <v>0</v>
      </c>
    </row>
    <row r="38" spans="1:59" x14ac:dyDescent="0.25">
      <c r="A38" s="55">
        <v>42248</v>
      </c>
      <c r="B38" s="94">
        <v>7.6190476190476195</v>
      </c>
      <c r="C38" s="94">
        <v>0</v>
      </c>
      <c r="D38" s="94">
        <v>3.8095238095238098</v>
      </c>
      <c r="E38" s="94">
        <v>2.3809523809523809</v>
      </c>
      <c r="F38" s="94">
        <v>0</v>
      </c>
      <c r="G38" s="94">
        <v>5.7142857142857144</v>
      </c>
      <c r="H38" s="94">
        <v>4.2857142857142856</v>
      </c>
      <c r="I38" s="94">
        <v>15.714285714285712</v>
      </c>
      <c r="J38" s="94">
        <v>16.666666666666664</v>
      </c>
      <c r="K38" s="94">
        <v>3.3333333333333335</v>
      </c>
      <c r="L38" s="94">
        <v>8.5714285714285712</v>
      </c>
      <c r="M38" s="94">
        <v>18.571428571428569</v>
      </c>
      <c r="N38" s="94">
        <v>12.857142857142859</v>
      </c>
      <c r="O38" s="94">
        <v>0.47619047619047616</v>
      </c>
      <c r="P38" s="94">
        <v>0</v>
      </c>
      <c r="Q38" s="94">
        <v>7.350427350427351</v>
      </c>
      <c r="R38" s="97">
        <v>2.5641025641025639</v>
      </c>
      <c r="S38" s="97">
        <v>1.4285714285714286</v>
      </c>
      <c r="T38" s="97">
        <v>6.6178266178266183</v>
      </c>
      <c r="U38" s="97">
        <v>4.1636141636141639</v>
      </c>
      <c r="V38" s="97">
        <v>2.2222222222222223</v>
      </c>
      <c r="W38" s="97">
        <v>1.4285714285714286</v>
      </c>
      <c r="X38" s="95">
        <v>19.035409035409035</v>
      </c>
      <c r="Y38" s="94">
        <v>19.780219780219781</v>
      </c>
      <c r="Z38" s="94">
        <v>6.0195360195360204</v>
      </c>
      <c r="AA38" s="94">
        <v>6.0439560439560447</v>
      </c>
      <c r="AB38" s="94">
        <v>6.1294261294261299</v>
      </c>
      <c r="AC38" s="94">
        <v>17.216117216117219</v>
      </c>
      <c r="AD38" s="94">
        <v>0</v>
      </c>
      <c r="AE38" s="94">
        <v>0</v>
      </c>
      <c r="AF38" s="86">
        <v>2.6666666666666665</v>
      </c>
      <c r="AG38" s="86">
        <v>0</v>
      </c>
      <c r="AH38" s="86">
        <v>1.3333333333333333</v>
      </c>
      <c r="AI38" s="86">
        <v>6.666666666666667</v>
      </c>
      <c r="AJ38" s="86">
        <v>0</v>
      </c>
      <c r="AK38" s="86">
        <v>0</v>
      </c>
      <c r="AL38" s="86">
        <v>1.3333333333333333</v>
      </c>
      <c r="AM38" s="86">
        <v>32</v>
      </c>
      <c r="AN38" s="86">
        <v>12</v>
      </c>
      <c r="AO38" s="86">
        <v>5.333333333333333</v>
      </c>
      <c r="AP38" s="86">
        <v>20</v>
      </c>
      <c r="AQ38" s="86">
        <v>0</v>
      </c>
      <c r="AR38" s="86">
        <v>18.666666666666668</v>
      </c>
      <c r="AS38" s="86">
        <v>0</v>
      </c>
      <c r="AT38" s="86">
        <v>0</v>
      </c>
    </row>
    <row r="39" spans="1:59" x14ac:dyDescent="0.25">
      <c r="A39" s="55">
        <v>42339</v>
      </c>
      <c r="B39" s="94">
        <v>6.2222222222222223</v>
      </c>
      <c r="C39" s="94">
        <v>0.44444444444444442</v>
      </c>
      <c r="D39" s="94">
        <v>2.2222222222222223</v>
      </c>
      <c r="E39" s="94">
        <v>6.666666666666667</v>
      </c>
      <c r="F39" s="94">
        <v>2.6666666666666665</v>
      </c>
      <c r="G39" s="94">
        <v>6.2222222222222223</v>
      </c>
      <c r="H39" s="94">
        <v>4.4444444444444446</v>
      </c>
      <c r="I39" s="94">
        <v>13.333333333333334</v>
      </c>
      <c r="J39" s="94">
        <v>15.111111111111111</v>
      </c>
      <c r="K39" s="94">
        <v>2.2222222222222223</v>
      </c>
      <c r="L39" s="94">
        <v>6.666666666666667</v>
      </c>
      <c r="M39" s="94">
        <v>19.111111111111111</v>
      </c>
      <c r="N39" s="94">
        <v>14.222222222222221</v>
      </c>
      <c r="O39" s="94">
        <v>0.44444444444444442</v>
      </c>
      <c r="P39" s="94">
        <v>0</v>
      </c>
      <c r="Q39" s="94">
        <v>6.141414141414141</v>
      </c>
      <c r="R39" s="97">
        <v>1.7777777777777777</v>
      </c>
      <c r="S39" s="97">
        <v>3.3333333333333335</v>
      </c>
      <c r="T39" s="98">
        <v>9.1111111111111107</v>
      </c>
      <c r="U39" s="98">
        <v>5.1111111111111116</v>
      </c>
      <c r="V39" s="98">
        <v>3.3333333333333335</v>
      </c>
      <c r="W39" s="98">
        <v>0.66666666666666663</v>
      </c>
      <c r="X39" s="94">
        <v>19.313131313131311</v>
      </c>
      <c r="Y39" s="94">
        <v>18.202020202020201</v>
      </c>
      <c r="Z39" s="94">
        <v>6.8888888888888893</v>
      </c>
      <c r="AA39" s="94">
        <v>3.0303030303030298</v>
      </c>
      <c r="AB39" s="94">
        <v>6.8888888888888893</v>
      </c>
      <c r="AC39" s="94">
        <v>15.535353535353536</v>
      </c>
      <c r="AD39" s="94">
        <v>0.66666666666666663</v>
      </c>
      <c r="AE39" s="94">
        <v>0</v>
      </c>
      <c r="AF39" s="86">
        <v>1.3333333333333333</v>
      </c>
      <c r="AG39" s="86">
        <v>0</v>
      </c>
      <c r="AH39" s="86">
        <v>0</v>
      </c>
      <c r="AI39" s="86">
        <v>0</v>
      </c>
      <c r="AJ39" s="86">
        <v>0</v>
      </c>
      <c r="AK39" s="86">
        <v>1.3333333333333333</v>
      </c>
      <c r="AL39" s="86">
        <v>2.6666666666666665</v>
      </c>
      <c r="AM39" s="86">
        <v>32</v>
      </c>
      <c r="AN39" s="86">
        <v>14.666666666666666</v>
      </c>
      <c r="AO39" s="86">
        <v>5.333333333333333</v>
      </c>
      <c r="AP39" s="86">
        <v>18.666666666666668</v>
      </c>
      <c r="AQ39" s="86">
        <v>5.333333333333333</v>
      </c>
      <c r="AR39" s="86">
        <v>18.666666666666664</v>
      </c>
      <c r="AS39" s="86">
        <v>0</v>
      </c>
      <c r="AT39" s="86">
        <v>0</v>
      </c>
    </row>
    <row r="40" spans="1:59" x14ac:dyDescent="0.25">
      <c r="A40" s="55">
        <v>42430</v>
      </c>
      <c r="B40" s="94">
        <v>8.2598039215686256</v>
      </c>
      <c r="C40" s="94">
        <v>0.41666666666666669</v>
      </c>
      <c r="D40" s="94">
        <v>4.0931372549019605</v>
      </c>
      <c r="E40" s="94">
        <v>10.602941176470589</v>
      </c>
      <c r="F40" s="94">
        <v>0.83333333333333337</v>
      </c>
      <c r="G40" s="94">
        <v>6.2875816993464051</v>
      </c>
      <c r="H40" s="94">
        <v>0.83333333333333337</v>
      </c>
      <c r="I40" s="94">
        <v>13.176470588235295</v>
      </c>
      <c r="J40" s="94">
        <v>14.168300653594773</v>
      </c>
      <c r="K40" s="94">
        <v>4.6209150326797381</v>
      </c>
      <c r="L40" s="94">
        <v>9.2892156862745097</v>
      </c>
      <c r="M40" s="94">
        <v>7.6486928104575167</v>
      </c>
      <c r="N40" s="94">
        <v>16.166666666666668</v>
      </c>
      <c r="O40" s="94">
        <v>1.1764705882352942</v>
      </c>
      <c r="P40" s="94">
        <v>2.4264705882352939</v>
      </c>
      <c r="Q40" s="94">
        <v>14.232804232804236</v>
      </c>
      <c r="R40" s="97">
        <v>5.3439153439153442</v>
      </c>
      <c r="S40" s="97">
        <v>8.306878306878307</v>
      </c>
      <c r="T40" s="98">
        <v>8.1481481481481488</v>
      </c>
      <c r="U40" s="98">
        <v>5.5026455026455023</v>
      </c>
      <c r="V40" s="98">
        <v>2.3809523809523809</v>
      </c>
      <c r="W40" s="98">
        <v>2.9629629629629632</v>
      </c>
      <c r="X40" s="94">
        <v>13.80952380952381</v>
      </c>
      <c r="Y40" s="94">
        <v>12.751322751322752</v>
      </c>
      <c r="Z40" s="94">
        <v>5.9259259259259265</v>
      </c>
      <c r="AA40" s="94">
        <v>6.2433862433862428</v>
      </c>
      <c r="AB40" s="94">
        <v>2.9629629629629632</v>
      </c>
      <c r="AC40" s="94">
        <v>9.9470899470899479</v>
      </c>
      <c r="AD40" s="94">
        <v>0</v>
      </c>
      <c r="AE40" s="94">
        <v>1.4814814814814816</v>
      </c>
      <c r="AF40" s="86">
        <v>0</v>
      </c>
      <c r="AG40" s="86">
        <v>0</v>
      </c>
      <c r="AH40" s="86">
        <v>1.3333333333333333</v>
      </c>
      <c r="AI40" s="86">
        <v>0</v>
      </c>
      <c r="AJ40" s="86">
        <v>0</v>
      </c>
      <c r="AK40" s="86">
        <v>0</v>
      </c>
      <c r="AL40" s="86">
        <v>1.3333333333333333</v>
      </c>
      <c r="AM40" s="86">
        <v>33.333333333333329</v>
      </c>
      <c r="AN40" s="86">
        <v>17.333333333333332</v>
      </c>
      <c r="AO40" s="86">
        <v>8</v>
      </c>
      <c r="AP40" s="86">
        <v>21.333333333333332</v>
      </c>
      <c r="AQ40" s="86">
        <v>0</v>
      </c>
      <c r="AR40" s="86">
        <v>17.333333333333332</v>
      </c>
      <c r="AS40" s="86">
        <v>0</v>
      </c>
      <c r="AT40" s="86">
        <v>0</v>
      </c>
    </row>
    <row r="41" spans="1:59" x14ac:dyDescent="0.25">
      <c r="A41" s="55">
        <v>42522</v>
      </c>
      <c r="B41" s="94">
        <v>13.142988189427818</v>
      </c>
      <c r="C41" s="94">
        <v>2.2657952069716778</v>
      </c>
      <c r="D41" s="94">
        <v>4.0442609792454984</v>
      </c>
      <c r="E41" s="94">
        <v>11.183350533195734</v>
      </c>
      <c r="F41" s="94">
        <v>2.2073156748079343</v>
      </c>
      <c r="G41" s="94">
        <v>3.420479302832244</v>
      </c>
      <c r="H41" s="94">
        <v>1.4230019493177388</v>
      </c>
      <c r="I41" s="94">
        <v>17.29044834307992</v>
      </c>
      <c r="J41" s="94">
        <v>12.207315674807937</v>
      </c>
      <c r="K41" s="94">
        <v>1.4814814814814816</v>
      </c>
      <c r="L41" s="94">
        <v>9.2730191491801399</v>
      </c>
      <c r="M41" s="94">
        <v>9.541337002637313</v>
      </c>
      <c r="N41" s="94">
        <v>12.148836142644191</v>
      </c>
      <c r="O41" s="94">
        <v>0</v>
      </c>
      <c r="P41" s="94">
        <v>0.37037037037037041</v>
      </c>
      <c r="Q41" s="94">
        <v>12.000000000000002</v>
      </c>
      <c r="R41" s="97">
        <v>2</v>
      </c>
      <c r="S41" s="97">
        <v>8.6666666666666661</v>
      </c>
      <c r="T41" s="98">
        <v>6</v>
      </c>
      <c r="U41" s="98">
        <v>3.9999999999999996</v>
      </c>
      <c r="V41" s="98">
        <v>1.3333333333333333</v>
      </c>
      <c r="W41" s="98">
        <v>0</v>
      </c>
      <c r="X41" s="94">
        <v>17.999999999999996</v>
      </c>
      <c r="Y41" s="94">
        <v>20</v>
      </c>
      <c r="Z41" s="94">
        <v>5.333333333333333</v>
      </c>
      <c r="AA41" s="94">
        <v>6.666666666666667</v>
      </c>
      <c r="AB41" s="94">
        <v>4</v>
      </c>
      <c r="AC41" s="94">
        <v>11.333333333333334</v>
      </c>
      <c r="AD41" s="94">
        <v>0</v>
      </c>
      <c r="AE41" s="94">
        <v>0.66666666666666663</v>
      </c>
      <c r="AF41" s="86">
        <v>2.6666666666666665</v>
      </c>
      <c r="AG41" s="86">
        <v>0</v>
      </c>
      <c r="AH41" s="86">
        <v>2.6666666666666665</v>
      </c>
      <c r="AI41" s="86">
        <v>2.6666666666666665</v>
      </c>
      <c r="AJ41" s="86">
        <v>0</v>
      </c>
      <c r="AK41" s="86">
        <v>0</v>
      </c>
      <c r="AL41" s="86">
        <v>0</v>
      </c>
      <c r="AM41" s="86">
        <v>30.666666666666664</v>
      </c>
      <c r="AN41" s="86">
        <v>10.666666666666666</v>
      </c>
      <c r="AO41" s="86">
        <v>3.9999999999999996</v>
      </c>
      <c r="AP41" s="86">
        <v>24</v>
      </c>
      <c r="AQ41" s="86">
        <v>0</v>
      </c>
      <c r="AR41" s="86">
        <v>22.666666666666668</v>
      </c>
      <c r="AS41" s="86">
        <v>0</v>
      </c>
      <c r="AT41" s="86">
        <v>0</v>
      </c>
    </row>
    <row r="42" spans="1:59" x14ac:dyDescent="0.25">
      <c r="A42" s="55">
        <v>42614</v>
      </c>
      <c r="B42" s="94">
        <v>9.2222222222222232</v>
      </c>
      <c r="C42" s="94">
        <v>0</v>
      </c>
      <c r="D42" s="94">
        <v>1.3333333333333333</v>
      </c>
      <c r="E42" s="94">
        <v>8.4920634920634921</v>
      </c>
      <c r="F42" s="94">
        <v>4.6031746031746037</v>
      </c>
      <c r="G42" s="94">
        <v>6.2222222222222223</v>
      </c>
      <c r="H42" s="94">
        <v>3.1111111111111112</v>
      </c>
      <c r="I42" s="94">
        <v>15.682539682539682</v>
      </c>
      <c r="J42" s="94">
        <v>15.444444444444445</v>
      </c>
      <c r="K42" s="94">
        <v>2.2222222222222223</v>
      </c>
      <c r="L42" s="94">
        <v>9.0476190476190474</v>
      </c>
      <c r="M42" s="94">
        <v>9.9841269841269842</v>
      </c>
      <c r="N42" s="94">
        <v>14.634920634920634</v>
      </c>
      <c r="O42" s="94">
        <v>0</v>
      </c>
      <c r="P42" s="94">
        <v>0</v>
      </c>
      <c r="Q42" s="94">
        <v>13.888888888888889</v>
      </c>
      <c r="R42" s="97">
        <v>2.7380952380952381</v>
      </c>
      <c r="S42" s="97">
        <v>7.5</v>
      </c>
      <c r="T42" s="98">
        <v>4.1269841269841265</v>
      </c>
      <c r="U42" s="98">
        <v>5</v>
      </c>
      <c r="V42" s="98">
        <v>5.5555555555555554</v>
      </c>
      <c r="W42" s="98">
        <v>0</v>
      </c>
      <c r="X42" s="94">
        <v>18.531746031746032</v>
      </c>
      <c r="Y42" s="94">
        <v>10.198412698412698</v>
      </c>
      <c r="Z42" s="94">
        <v>8.3333333333333321</v>
      </c>
      <c r="AA42" s="94">
        <v>2.2222222222222223</v>
      </c>
      <c r="AB42" s="94">
        <v>4.4444444444444446</v>
      </c>
      <c r="AC42" s="94">
        <v>14.404761904761903</v>
      </c>
      <c r="AD42" s="94">
        <v>0</v>
      </c>
      <c r="AE42" s="94">
        <v>3.0555555555555558</v>
      </c>
      <c r="AF42" s="86">
        <v>0</v>
      </c>
      <c r="AG42" s="86">
        <v>8.3333333333333321</v>
      </c>
      <c r="AH42" s="86">
        <v>0</v>
      </c>
      <c r="AI42" s="86">
        <v>0</v>
      </c>
      <c r="AJ42" s="86">
        <v>1.6666666666666667</v>
      </c>
      <c r="AK42" s="86">
        <v>0</v>
      </c>
      <c r="AL42" s="86">
        <v>0</v>
      </c>
      <c r="AM42" s="86">
        <v>31.666666666666664</v>
      </c>
      <c r="AN42" s="86">
        <v>20</v>
      </c>
      <c r="AO42" s="86">
        <v>5</v>
      </c>
      <c r="AP42" s="86">
        <v>16.666666666666668</v>
      </c>
      <c r="AQ42" s="86">
        <v>5</v>
      </c>
      <c r="AR42" s="86">
        <v>11.666666666666666</v>
      </c>
      <c r="AS42" s="86">
        <v>0</v>
      </c>
      <c r="AT42" s="86">
        <v>0</v>
      </c>
    </row>
    <row r="43" spans="1:59" x14ac:dyDescent="0.25">
      <c r="A43" s="55">
        <v>42705</v>
      </c>
      <c r="B43" s="94">
        <v>7.0357142857142865</v>
      </c>
      <c r="C43" s="94">
        <v>2.2222222222222219</v>
      </c>
      <c r="D43" s="94">
        <v>0.41666666666666669</v>
      </c>
      <c r="E43" s="94">
        <v>7.5912698412698401</v>
      </c>
      <c r="F43" s="94">
        <v>4.0634920634920633</v>
      </c>
      <c r="G43" s="94">
        <v>6.7936507936507935</v>
      </c>
      <c r="H43" s="94">
        <v>0.95238095238095233</v>
      </c>
      <c r="I43" s="94">
        <v>19.499999999999996</v>
      </c>
      <c r="J43" s="94">
        <v>12.96031746031746</v>
      </c>
      <c r="K43" s="94">
        <v>2.7023809523809521</v>
      </c>
      <c r="L43" s="94">
        <v>9.4047619047619051</v>
      </c>
      <c r="M43" s="94">
        <v>13.460317460317459</v>
      </c>
      <c r="N43" s="94">
        <v>10.702380952380951</v>
      </c>
      <c r="O43" s="94">
        <v>0.41666666666666669</v>
      </c>
      <c r="P43" s="94">
        <v>1.7777777777777777</v>
      </c>
      <c r="Q43" s="94">
        <v>10.363636363636363</v>
      </c>
      <c r="R43" s="97">
        <v>8.7407407407407405</v>
      </c>
      <c r="S43" s="97">
        <v>3.4074074074074074</v>
      </c>
      <c r="T43" s="98">
        <v>3.3333333333333335</v>
      </c>
      <c r="U43" s="98">
        <v>3.4074074074074074</v>
      </c>
      <c r="V43" s="98">
        <v>4.3636363636363633</v>
      </c>
      <c r="W43" s="98">
        <v>0</v>
      </c>
      <c r="X43" s="94">
        <v>19.454545454545453</v>
      </c>
      <c r="Y43" s="94">
        <v>13.771043771043773</v>
      </c>
      <c r="Z43" s="94">
        <v>10.666666666666666</v>
      </c>
      <c r="AA43" s="94">
        <v>9.0909090909090917</v>
      </c>
      <c r="AB43" s="94">
        <v>5.6296296296296298</v>
      </c>
      <c r="AC43" s="94">
        <v>7.7710437710437699</v>
      </c>
      <c r="AD43" s="94">
        <v>0</v>
      </c>
      <c r="AE43" s="94">
        <v>0</v>
      </c>
      <c r="AF43" s="86">
        <v>1.3333333333333333</v>
      </c>
      <c r="AG43" s="86">
        <v>1.3333333333333333</v>
      </c>
      <c r="AH43" s="86">
        <v>0</v>
      </c>
      <c r="AI43" s="86">
        <v>2.6666666666666665</v>
      </c>
      <c r="AJ43" s="86">
        <v>0</v>
      </c>
      <c r="AK43" s="86">
        <v>0</v>
      </c>
      <c r="AL43" s="86">
        <v>2.6666666666666665</v>
      </c>
      <c r="AM43" s="86">
        <v>32</v>
      </c>
      <c r="AN43" s="86">
        <v>9.3333333333333321</v>
      </c>
      <c r="AO43" s="86">
        <v>5.333333333333333</v>
      </c>
      <c r="AP43" s="86">
        <v>24.000000000000004</v>
      </c>
      <c r="AQ43" s="86">
        <v>2.6666666666666665</v>
      </c>
      <c r="AR43" s="86">
        <v>18.666666666666668</v>
      </c>
      <c r="AS43" s="86">
        <v>0</v>
      </c>
      <c r="AT43" s="86">
        <v>0</v>
      </c>
    </row>
    <row r="44" spans="1:59" x14ac:dyDescent="0.25">
      <c r="A44" s="55">
        <v>42795</v>
      </c>
      <c r="B44" s="94">
        <v>8.4960317460317452</v>
      </c>
      <c r="C44" s="94">
        <v>2.083333333333333</v>
      </c>
      <c r="D44" s="94">
        <v>3.1746031746031744</v>
      </c>
      <c r="E44" s="94">
        <v>6.5912698412698409</v>
      </c>
      <c r="F44" s="94">
        <v>3.4166666666666665</v>
      </c>
      <c r="G44" s="94">
        <v>3.5555555555555554</v>
      </c>
      <c r="H44" s="94">
        <v>3.1746031746031744</v>
      </c>
      <c r="I44" s="94">
        <v>19.611111111111114</v>
      </c>
      <c r="J44" s="94">
        <v>16.051587301587301</v>
      </c>
      <c r="K44" s="94">
        <v>2.666666666666667</v>
      </c>
      <c r="L44" s="94">
        <v>6.7936507936507935</v>
      </c>
      <c r="M44" s="94">
        <v>9.0793650793650791</v>
      </c>
      <c r="N44" s="94">
        <v>13.083333333333332</v>
      </c>
      <c r="O44" s="94">
        <v>0.44444444444444442</v>
      </c>
      <c r="P44" s="94">
        <v>1.7777777777777777</v>
      </c>
      <c r="Q44" s="94">
        <v>10</v>
      </c>
      <c r="R44" s="97">
        <v>1.3333333333333333</v>
      </c>
      <c r="S44" s="97">
        <v>0.66666666666666663</v>
      </c>
      <c r="T44" s="97">
        <v>6.666666666666667</v>
      </c>
      <c r="U44" s="97">
        <v>6</v>
      </c>
      <c r="V44" s="97">
        <v>3.3333333333333335</v>
      </c>
      <c r="W44" s="97">
        <v>0.66666666666666663</v>
      </c>
      <c r="X44" s="94">
        <v>18.666666666666664</v>
      </c>
      <c r="Y44" s="94">
        <v>18</v>
      </c>
      <c r="Z44" s="94">
        <v>7.333333333333333</v>
      </c>
      <c r="AA44" s="94">
        <v>5.333333333333333</v>
      </c>
      <c r="AB44" s="94">
        <v>6.666666666666667</v>
      </c>
      <c r="AC44" s="94">
        <v>14.666666666666664</v>
      </c>
      <c r="AD44" s="94">
        <v>0.66666666666666663</v>
      </c>
      <c r="AE44" s="94">
        <v>0</v>
      </c>
      <c r="AF44" s="86">
        <v>1.3333333333333333</v>
      </c>
      <c r="AG44" s="86">
        <v>0</v>
      </c>
      <c r="AH44" s="86">
        <v>5</v>
      </c>
      <c r="AI44" s="86">
        <v>0</v>
      </c>
      <c r="AJ44" s="86">
        <v>1.3333333333333333</v>
      </c>
      <c r="AK44" s="86">
        <v>0</v>
      </c>
      <c r="AL44" s="86">
        <v>0</v>
      </c>
      <c r="AM44" s="86">
        <v>28.333333333333332</v>
      </c>
      <c r="AN44" s="86">
        <v>17.777777777777779</v>
      </c>
      <c r="AO44" s="86">
        <v>6.666666666666667</v>
      </c>
      <c r="AP44" s="86">
        <v>13.333333333333334</v>
      </c>
      <c r="AQ44" s="86">
        <v>5</v>
      </c>
      <c r="AR44" s="86">
        <v>14.111111111111111</v>
      </c>
      <c r="AS44" s="86">
        <v>4.4444444444444446</v>
      </c>
      <c r="AT44" s="86">
        <v>2.6666666666666665</v>
      </c>
    </row>
    <row r="45" spans="1:59" x14ac:dyDescent="0.25">
      <c r="A45" s="55">
        <v>42887</v>
      </c>
      <c r="B45" s="94">
        <v>9.2690058479532169</v>
      </c>
      <c r="C45" s="98">
        <v>1.4692982456140351</v>
      </c>
      <c r="D45" s="98">
        <v>5.6700779727095512</v>
      </c>
      <c r="E45" s="98">
        <v>7.3489278752436649</v>
      </c>
      <c r="F45" s="98">
        <v>3.7841130604288495</v>
      </c>
      <c r="G45" s="98">
        <v>2.7192982456140351</v>
      </c>
      <c r="H45" s="97">
        <v>2.9385964912280702</v>
      </c>
      <c r="I45" s="94">
        <v>15.046296296296296</v>
      </c>
      <c r="J45" s="94">
        <v>13.238304093567251</v>
      </c>
      <c r="K45" s="94">
        <v>1.4692982456140351</v>
      </c>
      <c r="L45" s="94">
        <v>6.9322612085769979</v>
      </c>
      <c r="M45" s="94">
        <v>11.712962962962964</v>
      </c>
      <c r="N45" s="94">
        <v>15.484892787524368</v>
      </c>
      <c r="O45" s="94">
        <v>0.83333333333333337</v>
      </c>
      <c r="P45" s="94">
        <v>2.083333333333333</v>
      </c>
      <c r="Q45" s="94">
        <v>9.3333333333333339</v>
      </c>
      <c r="R45" s="97">
        <v>5.333333333333333</v>
      </c>
      <c r="S45" s="95">
        <v>6</v>
      </c>
      <c r="T45" s="95">
        <v>4.6666666666666661</v>
      </c>
      <c r="U45" s="95">
        <v>10</v>
      </c>
      <c r="V45" s="95">
        <v>0.66666666666666663</v>
      </c>
      <c r="W45" s="95">
        <v>2.6666666666666665</v>
      </c>
      <c r="X45" s="94">
        <v>17.333333333333332</v>
      </c>
      <c r="Y45" s="94">
        <v>10.666666666666668</v>
      </c>
      <c r="Z45" s="94">
        <v>4</v>
      </c>
      <c r="AA45" s="94">
        <v>6.666666666666667</v>
      </c>
      <c r="AB45" s="94">
        <v>4</v>
      </c>
      <c r="AC45" s="94">
        <v>13.999999999999998</v>
      </c>
      <c r="AD45" s="94">
        <v>0</v>
      </c>
      <c r="AE45" s="94">
        <v>4.6666666666666661</v>
      </c>
      <c r="AF45" s="86">
        <v>0</v>
      </c>
      <c r="AG45" s="86">
        <v>0</v>
      </c>
      <c r="AH45" s="86">
        <v>0</v>
      </c>
      <c r="AI45" s="86">
        <v>0</v>
      </c>
      <c r="AJ45" s="86">
        <v>0</v>
      </c>
      <c r="AK45" s="86">
        <v>0</v>
      </c>
      <c r="AL45" s="86">
        <v>1.6666666666666667</v>
      </c>
      <c r="AM45" s="86">
        <v>31.666666666666664</v>
      </c>
      <c r="AN45" s="86">
        <v>18.333333333333332</v>
      </c>
      <c r="AO45" s="86">
        <v>6.666666666666667</v>
      </c>
      <c r="AP45" s="86">
        <v>23.333333333333332</v>
      </c>
      <c r="AQ45" s="86">
        <v>0</v>
      </c>
      <c r="AR45" s="86">
        <v>15</v>
      </c>
      <c r="AS45" s="86">
        <v>0</v>
      </c>
      <c r="AT45" s="86">
        <v>3.3333333333333335</v>
      </c>
    </row>
    <row r="46" spans="1:59" x14ac:dyDescent="0.25">
      <c r="A46" s="55">
        <v>42979</v>
      </c>
      <c r="B46" s="94">
        <v>6.492374727668845</v>
      </c>
      <c r="C46" s="98">
        <v>0.39215686274509803</v>
      </c>
      <c r="D46" s="98">
        <v>5.0108932461873641</v>
      </c>
      <c r="E46" s="98">
        <v>5.5255991285403052</v>
      </c>
      <c r="F46" s="98">
        <v>3.1372549019607843</v>
      </c>
      <c r="G46" s="98">
        <v>5.2205882352941169</v>
      </c>
      <c r="H46" s="97">
        <v>4.9237472766884531</v>
      </c>
      <c r="I46" s="94">
        <v>16.996187363834423</v>
      </c>
      <c r="J46" s="94">
        <v>16.977124183006538</v>
      </c>
      <c r="K46" s="94">
        <v>3.0501089324618738</v>
      </c>
      <c r="L46" s="94">
        <v>9.1775599128540311</v>
      </c>
      <c r="M46" s="94">
        <v>10.144335511982572</v>
      </c>
      <c r="N46" s="94">
        <v>11.470588235294118</v>
      </c>
      <c r="O46" s="94">
        <v>1.4814814814814816</v>
      </c>
      <c r="P46" s="94">
        <v>0</v>
      </c>
      <c r="Q46" s="94">
        <v>6.6666666666666679</v>
      </c>
      <c r="R46" s="97">
        <v>3.7037037037037033</v>
      </c>
      <c r="S46" s="95">
        <v>8.1481481481481488</v>
      </c>
      <c r="T46" s="95">
        <v>5.9259259259259265</v>
      </c>
      <c r="U46" s="95">
        <v>4.4444444444444446</v>
      </c>
      <c r="V46" s="95">
        <v>2.2222222222222223</v>
      </c>
      <c r="W46" s="95">
        <v>0.74074074074074081</v>
      </c>
      <c r="X46" s="94">
        <v>19.25925925925926</v>
      </c>
      <c r="Y46" s="94">
        <v>14.074074074074074</v>
      </c>
      <c r="Z46" s="94">
        <v>7.4074074074074083</v>
      </c>
      <c r="AA46" s="94">
        <v>5.9259259259259265</v>
      </c>
      <c r="AB46" s="94">
        <v>6.666666666666667</v>
      </c>
      <c r="AC46" s="94">
        <v>14.074074074074074</v>
      </c>
      <c r="AD46" s="94">
        <v>0</v>
      </c>
      <c r="AE46" s="94">
        <v>0.74074074074074081</v>
      </c>
      <c r="AF46" s="86">
        <v>0</v>
      </c>
      <c r="AG46" s="86">
        <v>0</v>
      </c>
      <c r="AH46" s="86">
        <v>2.2222222222222223</v>
      </c>
      <c r="AI46" s="86">
        <v>4.4444444444444446</v>
      </c>
      <c r="AJ46" s="86">
        <v>0</v>
      </c>
      <c r="AK46" s="86">
        <v>0</v>
      </c>
      <c r="AL46" s="86">
        <v>0</v>
      </c>
      <c r="AM46" s="86">
        <v>33.333333333333329</v>
      </c>
      <c r="AN46" s="86">
        <v>13.333333333333334</v>
      </c>
      <c r="AO46" s="86">
        <v>4.4444444444444446</v>
      </c>
      <c r="AP46" s="86">
        <v>15.555555555555555</v>
      </c>
      <c r="AQ46" s="86">
        <v>4.4444444444444446</v>
      </c>
      <c r="AR46" s="86">
        <v>22.222222222222221</v>
      </c>
      <c r="AS46" s="86">
        <v>0</v>
      </c>
      <c r="AT46" s="86">
        <v>0</v>
      </c>
      <c r="BG46" s="120"/>
    </row>
    <row r="47" spans="1:59" x14ac:dyDescent="0.25">
      <c r="A47" s="55">
        <v>43070</v>
      </c>
      <c r="B47" s="94">
        <v>16.525252525252522</v>
      </c>
      <c r="C47" s="98">
        <v>2.2222222222222223</v>
      </c>
      <c r="D47" s="98">
        <v>5.8181818181818192</v>
      </c>
      <c r="E47" s="98">
        <v>8.7070707070707076</v>
      </c>
      <c r="F47" s="98">
        <v>6.4444444444444446</v>
      </c>
      <c r="G47" s="98">
        <v>5.1111111111111116</v>
      </c>
      <c r="H47" s="97">
        <v>0</v>
      </c>
      <c r="I47" s="94">
        <v>19.595959595959599</v>
      </c>
      <c r="J47" s="94">
        <v>4.0404040404040407</v>
      </c>
      <c r="K47" s="94">
        <v>0</v>
      </c>
      <c r="L47" s="94">
        <v>11.81818181818182</v>
      </c>
      <c r="M47" s="94">
        <v>8.3838383838383859</v>
      </c>
      <c r="N47" s="94">
        <v>11.333333333333334</v>
      </c>
      <c r="O47" s="94">
        <v>0</v>
      </c>
      <c r="P47" s="94">
        <v>0</v>
      </c>
      <c r="Q47" s="94">
        <v>1.9047619047619047</v>
      </c>
      <c r="R47" s="97">
        <v>4.7619047619047619</v>
      </c>
      <c r="S47" s="95">
        <v>3.8095238095238098</v>
      </c>
      <c r="T47" s="95">
        <v>1.9047619047619047</v>
      </c>
      <c r="U47" s="95">
        <v>0.95238095238095233</v>
      </c>
      <c r="V47" s="95">
        <v>3.8095238095238093</v>
      </c>
      <c r="W47" s="95">
        <v>0</v>
      </c>
      <c r="X47" s="94">
        <v>25.714285714285712</v>
      </c>
      <c r="Y47" s="94">
        <v>13.333333333333334</v>
      </c>
      <c r="Z47" s="94">
        <v>6.6666666666666652</v>
      </c>
      <c r="AA47" s="94">
        <v>6.666666666666667</v>
      </c>
      <c r="AB47" s="94">
        <v>8.5714285714285712</v>
      </c>
      <c r="AC47" s="94">
        <v>20</v>
      </c>
      <c r="AD47" s="94">
        <v>0</v>
      </c>
      <c r="AE47" s="94">
        <v>1.9047619047619047</v>
      </c>
      <c r="AF47" s="86">
        <v>0</v>
      </c>
      <c r="AG47" s="86">
        <v>0</v>
      </c>
      <c r="AH47" s="86">
        <v>0</v>
      </c>
      <c r="AI47" s="86">
        <v>1.6666666666666667</v>
      </c>
      <c r="AJ47" s="86">
        <v>1.6666666666666667</v>
      </c>
      <c r="AK47" s="86">
        <v>0</v>
      </c>
      <c r="AL47" s="86">
        <v>0</v>
      </c>
      <c r="AM47" s="86">
        <v>31.666666666666664</v>
      </c>
      <c r="AN47" s="86">
        <v>13.333333333333334</v>
      </c>
      <c r="AO47" s="86">
        <v>5</v>
      </c>
      <c r="AP47" s="86">
        <v>23.333333333333332</v>
      </c>
      <c r="AQ47" s="86">
        <v>6.666666666666667</v>
      </c>
      <c r="AR47" s="86">
        <v>16.666666666666668</v>
      </c>
      <c r="AS47" s="86">
        <v>0</v>
      </c>
      <c r="AT47" s="86">
        <v>0</v>
      </c>
      <c r="BG47" s="120"/>
    </row>
    <row r="48" spans="1:59" x14ac:dyDescent="0.25">
      <c r="A48" s="55">
        <v>43160</v>
      </c>
      <c r="B48" s="94">
        <v>12.769607843137255</v>
      </c>
      <c r="C48" s="98">
        <v>0</v>
      </c>
      <c r="D48" s="98">
        <v>2.4575163398692812</v>
      </c>
      <c r="E48" s="98">
        <v>12.019607843137255</v>
      </c>
      <c r="F48" s="98">
        <v>5.0277777777777786</v>
      </c>
      <c r="G48" s="98">
        <v>7.034313725490196</v>
      </c>
      <c r="H48" s="97">
        <v>5</v>
      </c>
      <c r="I48" s="94">
        <v>13.630718954248364</v>
      </c>
      <c r="J48" s="94">
        <v>14.513071895424837</v>
      </c>
      <c r="K48" s="94">
        <v>1.25</v>
      </c>
      <c r="L48" s="94">
        <v>4.6111111111111116</v>
      </c>
      <c r="M48" s="94">
        <v>5.0130718954248366</v>
      </c>
      <c r="N48" s="94">
        <v>16.673202614379086</v>
      </c>
      <c r="O48" s="94">
        <v>0</v>
      </c>
      <c r="P48" s="94">
        <v>0</v>
      </c>
      <c r="Q48" s="94">
        <v>9.6296296296296298</v>
      </c>
      <c r="R48" s="97">
        <v>4.4444444444444438</v>
      </c>
      <c r="S48" s="95">
        <v>8.1481481481481488</v>
      </c>
      <c r="T48" s="95">
        <v>7.4074074074074083</v>
      </c>
      <c r="U48" s="95">
        <v>4.4444444444444446</v>
      </c>
      <c r="V48" s="95">
        <v>4.4444444444444446</v>
      </c>
      <c r="W48" s="95">
        <v>0.74074074074074081</v>
      </c>
      <c r="X48" s="94">
        <v>17.777777777777779</v>
      </c>
      <c r="Y48" s="94">
        <v>7.4074074074074083</v>
      </c>
      <c r="Z48" s="94">
        <v>2.9629629629629632</v>
      </c>
      <c r="AA48" s="94">
        <v>5.185185185185186</v>
      </c>
      <c r="AB48" s="94">
        <v>7.4074074074074066</v>
      </c>
      <c r="AC48" s="94">
        <v>14.074074074074074</v>
      </c>
      <c r="AD48" s="94">
        <v>5.1851851851851851</v>
      </c>
      <c r="AE48" s="94">
        <v>0.74074074074074081</v>
      </c>
      <c r="AF48" s="86">
        <v>0</v>
      </c>
      <c r="AG48" s="86">
        <v>0</v>
      </c>
      <c r="AH48" s="86">
        <v>5</v>
      </c>
      <c r="AI48" s="86">
        <v>0</v>
      </c>
      <c r="AJ48" s="86">
        <v>1.6666666666666667</v>
      </c>
      <c r="AK48" s="86">
        <v>0</v>
      </c>
      <c r="AL48" s="86">
        <v>0</v>
      </c>
      <c r="AM48" s="86">
        <v>31.666666666666664</v>
      </c>
      <c r="AN48" s="86">
        <v>15</v>
      </c>
      <c r="AO48" s="86">
        <v>8.3333333333333339</v>
      </c>
      <c r="AP48" s="86">
        <v>16.666666666666664</v>
      </c>
      <c r="AQ48" s="86">
        <v>3.3333333333333335</v>
      </c>
      <c r="AR48" s="86">
        <v>16.666666666666664</v>
      </c>
      <c r="AS48" s="86">
        <v>0</v>
      </c>
      <c r="AT48" s="86">
        <v>1.6666666666666667</v>
      </c>
    </row>
    <row r="49" spans="1:53" ht="15" customHeight="1" x14ac:dyDescent="0.25">
      <c r="A49" s="55">
        <v>43252</v>
      </c>
      <c r="B49" s="23">
        <v>10.909090909090908</v>
      </c>
      <c r="C49" s="23">
        <v>0.60606060606060608</v>
      </c>
      <c r="D49" s="23">
        <v>1.2121212121212122</v>
      </c>
      <c r="E49" s="23">
        <v>10.303030303030303</v>
      </c>
      <c r="F49" s="23">
        <v>3.6363636363636362</v>
      </c>
      <c r="G49" s="23">
        <v>4.8484848484848495</v>
      </c>
      <c r="H49" s="23">
        <v>2.4242424242424243</v>
      </c>
      <c r="I49" s="23">
        <v>22.424242424242426</v>
      </c>
      <c r="J49" s="23">
        <v>10.909090909090908</v>
      </c>
      <c r="K49" s="23">
        <v>1.8181818181818181</v>
      </c>
      <c r="L49" s="23">
        <v>9.6969696969696972</v>
      </c>
      <c r="M49" s="23">
        <v>5.454545454545455</v>
      </c>
      <c r="N49" s="23">
        <v>13.939393939393941</v>
      </c>
      <c r="O49" s="23">
        <v>0</v>
      </c>
      <c r="P49" s="23">
        <v>1.8181818181818183</v>
      </c>
      <c r="Q49" s="23">
        <v>7.5</v>
      </c>
      <c r="R49" s="23">
        <v>4.1666666666666661</v>
      </c>
      <c r="S49" s="23">
        <v>7.5</v>
      </c>
      <c r="T49" s="23">
        <v>4.1666666666666661</v>
      </c>
      <c r="U49" s="23">
        <v>5.833333333333333</v>
      </c>
      <c r="V49" s="23">
        <v>4.1666666666666661</v>
      </c>
      <c r="W49" s="23">
        <v>0</v>
      </c>
      <c r="X49" s="23">
        <v>24.166666666666664</v>
      </c>
      <c r="Y49" s="23">
        <v>9.1666666666666679</v>
      </c>
      <c r="Z49" s="23">
        <v>4.166666666666667</v>
      </c>
      <c r="AA49" s="23">
        <v>6.666666666666667</v>
      </c>
      <c r="AB49" s="23">
        <v>6.666666666666667</v>
      </c>
      <c r="AC49" s="23">
        <v>15</v>
      </c>
      <c r="AD49" s="23">
        <v>0.83333333333333337</v>
      </c>
      <c r="AE49" s="23">
        <v>0</v>
      </c>
      <c r="AF49" s="23">
        <v>0</v>
      </c>
      <c r="AG49" s="23">
        <v>0</v>
      </c>
      <c r="AH49" s="23">
        <v>0</v>
      </c>
      <c r="AI49" s="23">
        <v>0</v>
      </c>
      <c r="AJ49" s="23">
        <v>1.6666666666666667</v>
      </c>
      <c r="AK49" s="23">
        <v>0</v>
      </c>
      <c r="AL49" s="23">
        <v>1.6666666666666667</v>
      </c>
      <c r="AM49" s="23">
        <v>31.666666666666664</v>
      </c>
      <c r="AN49" s="23">
        <v>13.333333333333334</v>
      </c>
      <c r="AO49" s="23">
        <v>3.3333333333333335</v>
      </c>
      <c r="AP49" s="23">
        <v>23.333333333333332</v>
      </c>
      <c r="AQ49" s="23">
        <v>5</v>
      </c>
      <c r="AR49" s="23">
        <v>18.333333333333336</v>
      </c>
      <c r="AS49" s="23">
        <v>0</v>
      </c>
      <c r="AT49" s="23">
        <v>1.6666666666666667</v>
      </c>
    </row>
    <row r="50" spans="1:53" x14ac:dyDescent="0.25">
      <c r="A50" s="55">
        <v>43344</v>
      </c>
      <c r="B50" s="23">
        <v>9.3589743589743595</v>
      </c>
      <c r="C50" s="23">
        <v>1.9047619047619047</v>
      </c>
      <c r="D50" s="23">
        <v>1.5384615384615385</v>
      </c>
      <c r="E50" s="23">
        <v>4.1452991452991448</v>
      </c>
      <c r="F50" s="23">
        <v>2.9304029304029302</v>
      </c>
      <c r="G50" s="23">
        <v>7.2222222222222214</v>
      </c>
      <c r="H50" s="23">
        <v>2.6068376068376069</v>
      </c>
      <c r="I50" s="23">
        <v>18.504273504273506</v>
      </c>
      <c r="J50" s="23">
        <v>17.551892551892553</v>
      </c>
      <c r="K50" s="23">
        <v>1.5384615384615385</v>
      </c>
      <c r="L50" s="23">
        <v>10.738705738705738</v>
      </c>
      <c r="M50" s="23">
        <v>8.101343101343101</v>
      </c>
      <c r="N50" s="23">
        <v>13.302808302808304</v>
      </c>
      <c r="O50" s="23">
        <v>0.55555555555555558</v>
      </c>
      <c r="P50" s="23">
        <v>0</v>
      </c>
      <c r="Q50" s="23">
        <v>4.8148148148148149</v>
      </c>
      <c r="R50" s="23">
        <v>0</v>
      </c>
      <c r="S50" s="23">
        <v>5.6481481481481479</v>
      </c>
      <c r="T50" s="23">
        <v>4.6296296296296298</v>
      </c>
      <c r="U50" s="23">
        <v>1.6666666666666667</v>
      </c>
      <c r="V50" s="23">
        <v>6.6666666666666679</v>
      </c>
      <c r="W50" s="23">
        <v>0</v>
      </c>
      <c r="X50" s="23">
        <v>23.703703703703702</v>
      </c>
      <c r="Y50" s="23">
        <v>13.333333333333334</v>
      </c>
      <c r="Z50" s="23">
        <v>3.0555555555555558</v>
      </c>
      <c r="AA50" s="23">
        <v>7.0370370370370363</v>
      </c>
      <c r="AB50" s="23">
        <v>11.481481481481481</v>
      </c>
      <c r="AC50" s="23">
        <v>14.629629629629632</v>
      </c>
      <c r="AD50" s="23">
        <v>0</v>
      </c>
      <c r="AE50" s="23">
        <v>3.3333333333333335</v>
      </c>
      <c r="AF50" s="23">
        <v>0</v>
      </c>
      <c r="AG50" s="23">
        <v>0</v>
      </c>
      <c r="AH50" s="23">
        <v>0</v>
      </c>
      <c r="AI50" s="23">
        <v>0</v>
      </c>
      <c r="AJ50" s="23">
        <v>0</v>
      </c>
      <c r="AK50" s="23">
        <v>0</v>
      </c>
      <c r="AL50" s="23">
        <v>1.6666666666666667</v>
      </c>
      <c r="AM50" s="23">
        <v>30</v>
      </c>
      <c r="AN50" s="23">
        <v>13.333333333333334</v>
      </c>
      <c r="AO50" s="23">
        <v>6.666666666666667</v>
      </c>
      <c r="AP50" s="23">
        <v>20</v>
      </c>
      <c r="AQ50" s="23">
        <v>0</v>
      </c>
      <c r="AR50" s="23">
        <v>15</v>
      </c>
      <c r="AS50" s="23">
        <v>0</v>
      </c>
      <c r="AT50" s="23">
        <v>13.333333333333334</v>
      </c>
    </row>
    <row r="51" spans="1:53" x14ac:dyDescent="0.25">
      <c r="A51" s="55">
        <v>43435</v>
      </c>
      <c r="B51" s="23">
        <v>12.5</v>
      </c>
      <c r="C51" s="23">
        <v>1.6666666666666667</v>
      </c>
      <c r="D51" s="23">
        <v>2.0833333333333335</v>
      </c>
      <c r="E51" s="23">
        <v>7.5</v>
      </c>
      <c r="F51" s="23">
        <v>5</v>
      </c>
      <c r="G51" s="23">
        <v>4.1666666666666661</v>
      </c>
      <c r="H51" s="23">
        <v>1.6666666666666667</v>
      </c>
      <c r="I51" s="23">
        <v>22.083333333333332</v>
      </c>
      <c r="J51" s="23">
        <v>14.166666666666666</v>
      </c>
      <c r="K51" s="23">
        <v>3.3333333333333335</v>
      </c>
      <c r="L51" s="23">
        <v>7.5000000000000009</v>
      </c>
      <c r="M51" s="23">
        <v>6.25</v>
      </c>
      <c r="N51" s="23">
        <v>9.1666666666666679</v>
      </c>
      <c r="O51" s="23">
        <v>0.41666666666666669</v>
      </c>
      <c r="P51" s="23">
        <v>2.5</v>
      </c>
      <c r="Q51" s="23">
        <v>4.1666666666666661</v>
      </c>
      <c r="R51" s="23">
        <v>4.1666666666666661</v>
      </c>
      <c r="S51" s="23">
        <v>7.5</v>
      </c>
      <c r="T51" s="23">
        <v>5.833333333333333</v>
      </c>
      <c r="U51" s="23">
        <v>0.83333333333333337</v>
      </c>
      <c r="V51" s="23">
        <v>6.666666666666667</v>
      </c>
      <c r="W51" s="23">
        <v>0</v>
      </c>
      <c r="X51" s="23">
        <v>19.166666666666664</v>
      </c>
      <c r="Y51" s="23">
        <v>13.333333333333334</v>
      </c>
      <c r="Z51" s="23">
        <v>4.166666666666667</v>
      </c>
      <c r="AA51" s="23">
        <v>3.3333333333333335</v>
      </c>
      <c r="AB51" s="23">
        <v>10.833333333333334</v>
      </c>
      <c r="AC51" s="23">
        <v>16.666666666666668</v>
      </c>
      <c r="AD51" s="23">
        <v>2.5</v>
      </c>
      <c r="AE51" s="23">
        <v>0.83333333333333337</v>
      </c>
      <c r="AF51" s="23">
        <v>0</v>
      </c>
      <c r="AG51" s="23">
        <v>0</v>
      </c>
      <c r="AH51" s="23">
        <v>1.6666666666666667</v>
      </c>
      <c r="AI51" s="23">
        <v>8.3333333333333339</v>
      </c>
      <c r="AJ51" s="23">
        <v>0</v>
      </c>
      <c r="AK51" s="23">
        <v>0</v>
      </c>
      <c r="AL51" s="23">
        <v>0</v>
      </c>
      <c r="AM51" s="23">
        <v>26.666666666666668</v>
      </c>
      <c r="AN51" s="23">
        <v>15</v>
      </c>
      <c r="AO51" s="23">
        <v>6.666666666666667</v>
      </c>
      <c r="AP51" s="23">
        <v>25</v>
      </c>
      <c r="AQ51" s="23">
        <v>0</v>
      </c>
      <c r="AR51" s="23">
        <v>16.666666666666668</v>
      </c>
      <c r="AS51" s="23">
        <v>0</v>
      </c>
      <c r="AT51" s="23">
        <v>0</v>
      </c>
    </row>
    <row r="52" spans="1:53" x14ac:dyDescent="0.25">
      <c r="A52" s="55">
        <v>43525</v>
      </c>
      <c r="B52" s="23">
        <v>10.48529411764706</v>
      </c>
      <c r="C52" s="23">
        <v>0</v>
      </c>
      <c r="D52" s="23">
        <v>3.3186274509803924</v>
      </c>
      <c r="E52" s="23">
        <v>9.235294117647058</v>
      </c>
      <c r="F52" s="23">
        <v>1.2009803921568627</v>
      </c>
      <c r="G52" s="23">
        <v>5.2696078431372539</v>
      </c>
      <c r="H52" s="23">
        <v>5.1176470588235299</v>
      </c>
      <c r="I52" s="23">
        <v>19.117647058823529</v>
      </c>
      <c r="J52" s="23">
        <v>15.102941176470589</v>
      </c>
      <c r="K52" s="23">
        <v>0.78431372549019607</v>
      </c>
      <c r="L52" s="23">
        <v>8.0833333333333339</v>
      </c>
      <c r="M52" s="23">
        <v>7.4509803921568629</v>
      </c>
      <c r="N52" s="23">
        <v>12.166666666666666</v>
      </c>
      <c r="O52" s="23">
        <v>0</v>
      </c>
      <c r="P52" s="23">
        <v>2.666666666666667</v>
      </c>
      <c r="Q52" s="23">
        <v>6.666666666666667</v>
      </c>
      <c r="R52" s="23">
        <v>4.1666666666666661</v>
      </c>
      <c r="S52" s="23">
        <v>4.1666666666666661</v>
      </c>
      <c r="T52" s="23">
        <v>10</v>
      </c>
      <c r="U52" s="23">
        <v>1.6666666666666667</v>
      </c>
      <c r="V52" s="23">
        <v>4.166666666666667</v>
      </c>
      <c r="W52" s="23">
        <v>0.83333333333333337</v>
      </c>
      <c r="X52" s="23">
        <v>23.333333333333332</v>
      </c>
      <c r="Y52" s="23">
        <v>15.000000000000002</v>
      </c>
      <c r="Z52" s="23">
        <v>5.833333333333333</v>
      </c>
      <c r="AA52" s="23">
        <v>5.833333333333333</v>
      </c>
      <c r="AB52" s="23">
        <v>5</v>
      </c>
      <c r="AC52" s="23">
        <v>13.333333333333334</v>
      </c>
      <c r="AD52" s="23">
        <v>0</v>
      </c>
      <c r="AE52" s="23">
        <v>0</v>
      </c>
      <c r="AF52" s="23">
        <v>1.3333333333333333</v>
      </c>
      <c r="AG52" s="23">
        <v>0</v>
      </c>
      <c r="AH52" s="23">
        <v>0</v>
      </c>
      <c r="AI52" s="23">
        <v>2.6666666666666665</v>
      </c>
      <c r="AJ52" s="23">
        <v>0</v>
      </c>
      <c r="AK52" s="23">
        <v>0</v>
      </c>
      <c r="AL52" s="23">
        <v>1.3333333333333333</v>
      </c>
      <c r="AM52" s="23">
        <v>29.333333333333332</v>
      </c>
      <c r="AN52" s="23">
        <v>14.666666666666666</v>
      </c>
      <c r="AO52" s="23">
        <v>2.6666666666666665</v>
      </c>
      <c r="AP52" s="23">
        <v>24</v>
      </c>
      <c r="AQ52" s="23">
        <v>2.6666666666666665</v>
      </c>
      <c r="AR52" s="23">
        <v>17.333333333333332</v>
      </c>
      <c r="AS52" s="23">
        <v>0</v>
      </c>
      <c r="AT52" s="23">
        <v>4</v>
      </c>
    </row>
    <row r="53" spans="1:53" x14ac:dyDescent="0.25">
      <c r="A53" s="55">
        <v>43617</v>
      </c>
      <c r="B53" s="23">
        <v>9.4047619047619051</v>
      </c>
      <c r="C53" s="23">
        <v>2.253968253968254</v>
      </c>
      <c r="D53" s="23">
        <v>5.6984126984126986</v>
      </c>
      <c r="E53" s="23">
        <v>6.2222222222222223</v>
      </c>
      <c r="F53" s="23">
        <v>4.3968253968253972</v>
      </c>
      <c r="G53" s="23">
        <v>4.666666666666667</v>
      </c>
      <c r="H53" s="23">
        <v>3.5555555555555554</v>
      </c>
      <c r="I53" s="23">
        <v>21.642857142857146</v>
      </c>
      <c r="J53" s="23">
        <v>8.3412698412698418</v>
      </c>
      <c r="K53" s="23">
        <v>0.47619047619047616</v>
      </c>
      <c r="L53" s="23">
        <v>6.6984126984126977</v>
      </c>
      <c r="M53" s="23">
        <v>7.0555555555555562</v>
      </c>
      <c r="N53" s="23">
        <v>15.111111111111111</v>
      </c>
      <c r="O53" s="23">
        <v>1.3333333333333335</v>
      </c>
      <c r="P53" s="23">
        <v>3.1428571428571432</v>
      </c>
      <c r="Q53" s="23">
        <v>4.7619047619047619</v>
      </c>
      <c r="R53" s="23">
        <v>5.7142857142857144</v>
      </c>
      <c r="S53" s="23">
        <v>5.7142857142857135</v>
      </c>
      <c r="T53" s="23">
        <v>5.7142857142857144</v>
      </c>
      <c r="U53" s="23">
        <v>4.7619047619047619</v>
      </c>
      <c r="V53" s="23">
        <v>0.95238095238095233</v>
      </c>
      <c r="W53" s="23">
        <v>0</v>
      </c>
      <c r="X53" s="23">
        <v>21.904761904761905</v>
      </c>
      <c r="Y53" s="23">
        <v>17.142857142857142</v>
      </c>
      <c r="Z53" s="23">
        <v>5.7142857142857144</v>
      </c>
      <c r="AA53" s="23">
        <v>3.8095238095238093</v>
      </c>
      <c r="AB53" s="23">
        <v>6.666666666666667</v>
      </c>
      <c r="AC53" s="23">
        <v>14.285714285714285</v>
      </c>
      <c r="AD53" s="23">
        <v>0</v>
      </c>
      <c r="AE53" s="23">
        <v>2.8571428571428572</v>
      </c>
      <c r="AF53" s="23">
        <v>0</v>
      </c>
      <c r="AG53" s="23">
        <v>0</v>
      </c>
      <c r="AH53" s="23">
        <v>0</v>
      </c>
      <c r="AI53" s="23">
        <v>2.6666666666666665</v>
      </c>
      <c r="AJ53" s="23">
        <v>0</v>
      </c>
      <c r="AK53" s="23">
        <v>0</v>
      </c>
      <c r="AL53" s="23">
        <v>0</v>
      </c>
      <c r="AM53" s="23">
        <v>28.000000000000004</v>
      </c>
      <c r="AN53" s="23">
        <v>14.666666666666666</v>
      </c>
      <c r="AO53" s="23">
        <v>2.6666666666666665</v>
      </c>
      <c r="AP53" s="23">
        <v>22.666666666666668</v>
      </c>
      <c r="AQ53" s="23">
        <v>5.333333333333333</v>
      </c>
      <c r="AR53" s="23">
        <v>20</v>
      </c>
      <c r="AS53" s="23">
        <v>0</v>
      </c>
      <c r="AT53" s="23">
        <v>4</v>
      </c>
    </row>
    <row r="54" spans="1:53" x14ac:dyDescent="0.25">
      <c r="A54" s="55">
        <v>43709</v>
      </c>
      <c r="B54" s="23">
        <v>16.666666666666664</v>
      </c>
      <c r="C54" s="23">
        <v>1.9047619047619047</v>
      </c>
      <c r="D54" s="23">
        <v>2.3809523809523809</v>
      </c>
      <c r="E54" s="23">
        <v>10.476190476190476</v>
      </c>
      <c r="F54" s="23">
        <v>3.3333333333333335</v>
      </c>
      <c r="G54" s="23">
        <v>6.666666666666667</v>
      </c>
      <c r="H54" s="23">
        <v>0.95238095238095233</v>
      </c>
      <c r="I54" s="23">
        <v>21.428571428571431</v>
      </c>
      <c r="J54" s="23">
        <v>12.38095238095238</v>
      </c>
      <c r="K54" s="23">
        <v>0.47619047619047616</v>
      </c>
      <c r="L54" s="23">
        <v>4.7619047619047619</v>
      </c>
      <c r="M54" s="23">
        <v>6.1904761904761898</v>
      </c>
      <c r="N54" s="23">
        <v>10.476190476190474</v>
      </c>
      <c r="O54" s="23">
        <v>0.47619047619047616</v>
      </c>
      <c r="P54" s="23">
        <v>1.4285714285714286</v>
      </c>
      <c r="Q54" s="23">
        <v>7.5000000000000009</v>
      </c>
      <c r="R54" s="23">
        <v>2.5</v>
      </c>
      <c r="S54" s="23">
        <v>5</v>
      </c>
      <c r="T54" s="23">
        <v>5</v>
      </c>
      <c r="U54" s="23">
        <v>5</v>
      </c>
      <c r="V54" s="23">
        <v>2.5</v>
      </c>
      <c r="W54" s="23">
        <v>0</v>
      </c>
      <c r="X54" s="23">
        <v>25.833333333333336</v>
      </c>
      <c r="Y54" s="23">
        <v>18.333333333333332</v>
      </c>
      <c r="Z54" s="23">
        <v>5</v>
      </c>
      <c r="AA54" s="23">
        <v>7.5</v>
      </c>
      <c r="AB54" s="23">
        <v>3.3333333333333335</v>
      </c>
      <c r="AC54" s="23">
        <v>12.5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  <c r="AI54" s="23">
        <v>1.6666666666666667</v>
      </c>
      <c r="AJ54" s="23">
        <v>0</v>
      </c>
      <c r="AK54" s="23">
        <v>0</v>
      </c>
      <c r="AL54" s="23">
        <v>0</v>
      </c>
      <c r="AM54" s="23">
        <v>31.666666666666664</v>
      </c>
      <c r="AN54" s="23">
        <v>21.666666666666668</v>
      </c>
      <c r="AO54" s="23">
        <v>1.6666666666666667</v>
      </c>
      <c r="AP54" s="23">
        <v>21.666666666666668</v>
      </c>
      <c r="AQ54" s="23">
        <v>5</v>
      </c>
      <c r="AR54" s="23">
        <v>16.666666666666664</v>
      </c>
      <c r="AS54" s="23">
        <v>0</v>
      </c>
      <c r="AT54" s="23">
        <v>0</v>
      </c>
    </row>
    <row r="55" spans="1:53" x14ac:dyDescent="0.25">
      <c r="A55" s="55">
        <v>43800</v>
      </c>
      <c r="B55" s="23">
        <v>11.6666666666667</v>
      </c>
      <c r="C55" s="23">
        <v>0</v>
      </c>
      <c r="D55" s="23">
        <v>2.7777777777777799</v>
      </c>
      <c r="E55" s="23">
        <v>7.2222222222222205</v>
      </c>
      <c r="F55" s="23">
        <v>3.3333333333333299</v>
      </c>
      <c r="G55" s="23">
        <v>5.5555555555555598</v>
      </c>
      <c r="H55" s="23">
        <v>2.2222222222222197</v>
      </c>
      <c r="I55" s="23">
        <v>26.6666666666667</v>
      </c>
      <c r="J55" s="23">
        <v>12.7777777777778</v>
      </c>
      <c r="K55" s="23">
        <v>1.6666666666666701</v>
      </c>
      <c r="L55" s="23">
        <v>5.5555555555555598</v>
      </c>
      <c r="M55" s="23">
        <v>2.7777777777777799</v>
      </c>
      <c r="N55" s="23">
        <v>15</v>
      </c>
      <c r="O55" s="23">
        <v>0</v>
      </c>
      <c r="P55" s="23">
        <v>2.7777777777777799</v>
      </c>
      <c r="Q55" s="23">
        <v>8.8888888888888911</v>
      </c>
      <c r="R55" s="23">
        <v>0</v>
      </c>
      <c r="S55" s="23">
        <v>7.7777777777777803</v>
      </c>
      <c r="T55" s="23">
        <v>11.1111111111111</v>
      </c>
      <c r="U55" s="23">
        <v>4.4444444444444393</v>
      </c>
      <c r="V55" s="23">
        <v>0</v>
      </c>
      <c r="W55" s="23">
        <v>0</v>
      </c>
      <c r="X55" s="23">
        <v>25.5555555555556</v>
      </c>
      <c r="Y55" s="23">
        <v>12.2222222222222</v>
      </c>
      <c r="Z55" s="23">
        <v>0</v>
      </c>
      <c r="AA55" s="23">
        <v>11.1111111111111</v>
      </c>
      <c r="AB55" s="23">
        <v>2.2222222222222197</v>
      </c>
      <c r="AC55" s="23">
        <v>15.5555555555556</v>
      </c>
      <c r="AD55" s="23">
        <v>1.1111111111111098</v>
      </c>
      <c r="AE55" s="23">
        <v>0</v>
      </c>
      <c r="AF55" s="23">
        <v>5</v>
      </c>
      <c r="AG55" s="23">
        <v>0</v>
      </c>
      <c r="AH55" s="23">
        <v>0</v>
      </c>
      <c r="AI55" s="23">
        <v>3.3333333333333299</v>
      </c>
      <c r="AJ55" s="23">
        <v>0</v>
      </c>
      <c r="AK55" s="23">
        <v>0</v>
      </c>
      <c r="AL55" s="23">
        <v>1.6666666666666701</v>
      </c>
      <c r="AM55" s="23">
        <v>31.6666666666667</v>
      </c>
      <c r="AN55" s="23">
        <v>16.6666666666667</v>
      </c>
      <c r="AO55" s="23">
        <v>5</v>
      </c>
      <c r="AP55" s="23">
        <v>11.6666666666667</v>
      </c>
      <c r="AQ55" s="23">
        <v>1.6666666666666701</v>
      </c>
      <c r="AR55" s="23">
        <v>23.3333333333333</v>
      </c>
      <c r="AS55" s="23">
        <v>0</v>
      </c>
      <c r="AT55" s="23">
        <v>0</v>
      </c>
    </row>
    <row r="56" spans="1:53" x14ac:dyDescent="0.25">
      <c r="A56" s="55">
        <v>43891</v>
      </c>
      <c r="B56" s="23">
        <v>0</v>
      </c>
      <c r="C56" s="23">
        <v>4</v>
      </c>
      <c r="D56" s="23">
        <v>5.7777777777777803</v>
      </c>
      <c r="E56" s="23">
        <v>4.4444444444444393</v>
      </c>
      <c r="F56" s="23">
        <v>0</v>
      </c>
      <c r="G56" s="23">
        <v>7.1111111111111098</v>
      </c>
      <c r="H56" s="23">
        <v>6.2222222222222197</v>
      </c>
      <c r="I56" s="23">
        <v>16.8888888888889</v>
      </c>
      <c r="J56" s="23">
        <v>14.6666666666667</v>
      </c>
      <c r="K56" s="23">
        <v>5.7777777777777803</v>
      </c>
      <c r="L56" s="23">
        <v>7.1111111111111098</v>
      </c>
      <c r="M56" s="23">
        <v>5.7777777777777803</v>
      </c>
      <c r="N56" s="23">
        <v>18.2222222222222</v>
      </c>
      <c r="O56" s="23">
        <v>0</v>
      </c>
      <c r="P56" s="23">
        <v>4</v>
      </c>
      <c r="Q56" s="23">
        <v>0</v>
      </c>
      <c r="R56" s="23">
        <v>4.92063492063492</v>
      </c>
      <c r="S56" s="23">
        <v>13.055555555555602</v>
      </c>
      <c r="T56" s="23">
        <v>3.8095238095238098</v>
      </c>
      <c r="U56" s="23">
        <v>0</v>
      </c>
      <c r="V56" s="23">
        <v>5.71428571428571</v>
      </c>
      <c r="W56" s="23">
        <v>0</v>
      </c>
      <c r="X56" s="23">
        <v>21.9444444444444</v>
      </c>
      <c r="Y56" s="23">
        <v>16.1904761904762</v>
      </c>
      <c r="Z56" s="23">
        <v>3.0158730158730203</v>
      </c>
      <c r="AA56" s="23">
        <v>6.6666666666666696</v>
      </c>
      <c r="AB56" s="23">
        <v>9.0873015873015905</v>
      </c>
      <c r="AC56" s="23">
        <v>13.6904761904762</v>
      </c>
      <c r="AD56" s="23">
        <v>1.9047619047619</v>
      </c>
      <c r="AE56" s="23">
        <v>0</v>
      </c>
      <c r="AF56" s="23">
        <v>0</v>
      </c>
      <c r="AG56" s="23">
        <v>0</v>
      </c>
      <c r="AH56" s="23">
        <v>0</v>
      </c>
      <c r="AI56" s="23">
        <v>6.6666666666666696</v>
      </c>
      <c r="AJ56" s="23">
        <v>0</v>
      </c>
      <c r="AK56" s="23">
        <v>0</v>
      </c>
      <c r="AL56" s="23">
        <v>10</v>
      </c>
      <c r="AM56" s="23">
        <v>33.3333333333333</v>
      </c>
      <c r="AN56" s="23">
        <v>26.6666666666667</v>
      </c>
      <c r="AO56" s="23">
        <v>0</v>
      </c>
      <c r="AP56" s="23">
        <v>6.6666666666666696</v>
      </c>
      <c r="AQ56" s="23">
        <v>3.3333333333333299</v>
      </c>
      <c r="AR56" s="23">
        <v>13.3333333333333</v>
      </c>
      <c r="AS56" s="23">
        <v>0</v>
      </c>
      <c r="AT56" s="23">
        <v>0</v>
      </c>
    </row>
    <row r="57" spans="1:53" x14ac:dyDescent="0.25">
      <c r="A57" s="55">
        <v>43983</v>
      </c>
      <c r="B57" s="23">
        <v>0</v>
      </c>
      <c r="C57" s="23">
        <v>0.66666666666666696</v>
      </c>
      <c r="D57" s="23">
        <v>3.3333333333333299</v>
      </c>
      <c r="E57" s="23">
        <v>6</v>
      </c>
      <c r="F57" s="23">
        <v>0</v>
      </c>
      <c r="G57" s="23">
        <v>6</v>
      </c>
      <c r="H57" s="23">
        <v>6</v>
      </c>
      <c r="I57" s="23">
        <v>24</v>
      </c>
      <c r="J57" s="23">
        <v>18.6666666666667</v>
      </c>
      <c r="K57" s="23">
        <v>0.66666666666666696</v>
      </c>
      <c r="L57" s="23">
        <v>5.3333333333333304</v>
      </c>
      <c r="M57" s="317">
        <v>7.3333333333333304</v>
      </c>
      <c r="N57" s="23">
        <v>18.6666666666667</v>
      </c>
      <c r="O57" s="23">
        <v>0</v>
      </c>
      <c r="P57" s="23">
        <v>3.3333333333333299</v>
      </c>
      <c r="Q57" s="23">
        <v>0</v>
      </c>
      <c r="R57" s="23">
        <v>3.7037037037037002</v>
      </c>
      <c r="S57" s="23">
        <v>9.3872053872053893</v>
      </c>
      <c r="T57" s="23">
        <v>2.9629629629629601</v>
      </c>
      <c r="U57" s="23">
        <v>0</v>
      </c>
      <c r="V57" s="23">
        <v>0</v>
      </c>
      <c r="W57" s="23">
        <v>0</v>
      </c>
      <c r="X57" s="23">
        <v>20.969696969697001</v>
      </c>
      <c r="Y57" s="23">
        <v>17.690235690235699</v>
      </c>
      <c r="Z57" s="23">
        <v>2</v>
      </c>
      <c r="AA57" s="317">
        <v>10.572390572390599</v>
      </c>
      <c r="AB57" s="23">
        <v>8.6464646464646489</v>
      </c>
      <c r="AC57" s="23">
        <v>14.390572390572402</v>
      </c>
      <c r="AD57" s="23">
        <v>5.0303030303030303</v>
      </c>
      <c r="AE57" s="23">
        <v>4.6464646464646497</v>
      </c>
      <c r="AF57" s="23">
        <v>0</v>
      </c>
      <c r="AG57" s="23">
        <v>4</v>
      </c>
      <c r="AH57" s="23">
        <v>0</v>
      </c>
      <c r="AI57" s="23">
        <v>0</v>
      </c>
      <c r="AJ57" s="23">
        <v>0</v>
      </c>
      <c r="AK57" s="23">
        <v>0</v>
      </c>
      <c r="AL57" s="23">
        <v>8.3333333333333304</v>
      </c>
      <c r="AM57" s="23">
        <v>27.3333333333333</v>
      </c>
      <c r="AN57" s="23">
        <v>21.6666666666667</v>
      </c>
      <c r="AO57" s="23">
        <v>7.3333333333333304</v>
      </c>
      <c r="AP57" s="317">
        <v>12.3333333333333</v>
      </c>
      <c r="AQ57" s="23">
        <v>1.6666666666666701</v>
      </c>
      <c r="AR57" s="23">
        <v>17.3333333333333</v>
      </c>
      <c r="AS57" s="23">
        <v>0</v>
      </c>
      <c r="AT57" s="23">
        <v>0</v>
      </c>
    </row>
    <row r="58" spans="1:53" x14ac:dyDescent="0.25">
      <c r="Q58" s="94"/>
      <c r="R58" s="94"/>
      <c r="S58" s="94"/>
      <c r="T58" s="94"/>
      <c r="U58" s="94"/>
      <c r="V58" s="94"/>
      <c r="W58" s="94"/>
      <c r="X58" s="94"/>
      <c r="Y58" s="94"/>
      <c r="Z58" s="94"/>
      <c r="AA58" s="94"/>
      <c r="AB58" s="94"/>
      <c r="AC58" s="94"/>
      <c r="AD58" s="94"/>
      <c r="AE58" s="94"/>
      <c r="AF58" s="94"/>
      <c r="AG58" s="94"/>
      <c r="AH58" s="94"/>
      <c r="AI58" s="94"/>
      <c r="AJ58" s="94"/>
      <c r="AK58" s="94"/>
      <c r="AL58" s="94"/>
      <c r="AM58" s="94"/>
      <c r="AN58" s="94"/>
      <c r="AO58" s="94"/>
      <c r="AP58" s="94"/>
      <c r="AQ58" s="94"/>
      <c r="AR58" s="94"/>
      <c r="AS58" s="94"/>
      <c r="AT58" s="94"/>
    </row>
    <row r="59" spans="1:53" x14ac:dyDescent="0.25">
      <c r="Q59" s="94"/>
      <c r="R59" s="94"/>
      <c r="S59" s="94"/>
      <c r="T59" s="94"/>
      <c r="U59" s="94"/>
      <c r="V59" s="94"/>
      <c r="W59" s="94"/>
      <c r="X59" s="94"/>
      <c r="Y59" s="94"/>
      <c r="Z59" s="94"/>
      <c r="AA59" s="94"/>
      <c r="AB59" s="94"/>
      <c r="AC59" s="94"/>
      <c r="AD59" s="94"/>
      <c r="AE59" s="94"/>
      <c r="AF59" s="94"/>
      <c r="AG59" s="94"/>
      <c r="AH59" s="94"/>
      <c r="AI59" s="94"/>
      <c r="AJ59" s="94"/>
      <c r="AK59" s="94"/>
      <c r="AL59" s="94"/>
      <c r="AM59" s="94"/>
      <c r="AN59" s="94"/>
      <c r="AO59" s="94"/>
      <c r="AP59" s="94"/>
      <c r="AQ59" s="94"/>
      <c r="AR59" s="94"/>
      <c r="AS59" s="94"/>
      <c r="AT59" s="94"/>
    </row>
    <row r="60" spans="1:53" x14ac:dyDescent="0.25">
      <c r="Q60" s="94"/>
      <c r="R60" s="94"/>
      <c r="S60" s="94"/>
      <c r="T60" s="94"/>
      <c r="U60" s="94"/>
      <c r="V60" s="94"/>
      <c r="W60" s="94"/>
      <c r="X60" s="94"/>
      <c r="Y60" s="94"/>
      <c r="Z60" s="94"/>
      <c r="AA60" s="94"/>
      <c r="AB60" s="94"/>
      <c r="AC60" s="94"/>
      <c r="AD60" s="94"/>
      <c r="AE60" s="94"/>
      <c r="AF60" s="94"/>
      <c r="AG60" s="94"/>
      <c r="AH60" s="94"/>
      <c r="AI60" s="94"/>
      <c r="AJ60" s="94"/>
      <c r="AK60" s="94"/>
      <c r="AL60" s="94"/>
      <c r="AM60" s="94"/>
      <c r="AN60" s="94"/>
      <c r="AO60" s="94"/>
      <c r="AP60" s="94"/>
      <c r="AQ60" s="94"/>
      <c r="AR60" s="94"/>
      <c r="AS60" s="94"/>
      <c r="AT60" s="94"/>
    </row>
    <row r="61" spans="1:53" x14ac:dyDescent="0.25">
      <c r="Q61" s="94"/>
      <c r="R61" s="94"/>
      <c r="S61" s="94"/>
      <c r="T61" s="94"/>
      <c r="U61" s="94"/>
      <c r="V61" s="94"/>
      <c r="W61" s="94"/>
      <c r="X61" s="94"/>
      <c r="Y61" s="94"/>
      <c r="Z61" s="94"/>
      <c r="AA61" s="94"/>
      <c r="AB61" s="94"/>
      <c r="AC61" s="94"/>
      <c r="AD61" s="94"/>
      <c r="AE61" s="94"/>
      <c r="AF61" s="94"/>
      <c r="AG61" s="94"/>
      <c r="AH61" s="94"/>
      <c r="AI61" s="94"/>
      <c r="AJ61" s="94"/>
      <c r="AK61" s="94"/>
      <c r="AL61" s="94"/>
      <c r="AM61" s="94"/>
      <c r="AN61" s="94"/>
      <c r="AO61" s="94"/>
      <c r="AP61" s="94"/>
      <c r="AQ61" s="94"/>
      <c r="AR61" s="94"/>
      <c r="AS61" s="94"/>
      <c r="AT61" s="94"/>
      <c r="BA61" s="54"/>
    </row>
    <row r="62" spans="1:53" x14ac:dyDescent="0.25"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</row>
    <row r="63" spans="1:53" x14ac:dyDescent="0.25">
      <c r="Q63" s="94"/>
      <c r="R63" s="94"/>
      <c r="S63" s="94"/>
      <c r="T63" s="94"/>
      <c r="U63" s="94"/>
      <c r="V63" s="94"/>
      <c r="W63" s="94"/>
      <c r="X63" s="94"/>
      <c r="Y63" s="94"/>
      <c r="Z63" s="94"/>
      <c r="AA63" s="94"/>
      <c r="AB63" s="94"/>
      <c r="AC63" s="94"/>
      <c r="AD63" s="94"/>
      <c r="AE63" s="94"/>
      <c r="AF63" s="94"/>
      <c r="AG63" s="94"/>
      <c r="AH63" s="94"/>
      <c r="AI63" s="94"/>
      <c r="AJ63" s="94"/>
      <c r="AK63" s="94"/>
      <c r="AL63" s="94"/>
      <c r="AM63" s="94"/>
      <c r="AN63" s="94"/>
      <c r="AO63" s="94"/>
      <c r="AP63" s="94"/>
      <c r="AQ63" s="94"/>
      <c r="AR63" s="94"/>
      <c r="AS63" s="94"/>
      <c r="AT63" s="94"/>
    </row>
    <row r="64" spans="1:53" x14ac:dyDescent="0.25">
      <c r="Q64" s="94"/>
      <c r="R64" s="94"/>
      <c r="S64" s="94"/>
      <c r="T64" s="94"/>
      <c r="U64" s="94"/>
      <c r="V64" s="94"/>
      <c r="W64" s="94"/>
      <c r="X64" s="94"/>
      <c r="Y64" s="94"/>
      <c r="Z64" s="94"/>
      <c r="AA64" s="94"/>
      <c r="AB64" s="94"/>
      <c r="AC64" s="94"/>
      <c r="AD64" s="94"/>
      <c r="AE64" s="94"/>
      <c r="AF64" s="94"/>
      <c r="AG64" s="94"/>
      <c r="AH64" s="94"/>
      <c r="AI64" s="94"/>
      <c r="AJ64" s="94"/>
      <c r="AK64" s="94"/>
      <c r="AL64" s="94"/>
      <c r="AM64" s="94"/>
      <c r="AN64" s="94"/>
      <c r="AO64" s="94"/>
      <c r="AP64" s="94"/>
      <c r="AQ64" s="94"/>
      <c r="AR64" s="94"/>
      <c r="AS64" s="94"/>
      <c r="AT64" s="94"/>
    </row>
    <row r="65" spans="17:46" x14ac:dyDescent="0.25">
      <c r="Q65" s="94"/>
      <c r="R65" s="94"/>
      <c r="S65" s="94"/>
      <c r="T65" s="94"/>
      <c r="U65" s="94"/>
      <c r="V65" s="94"/>
      <c r="W65" s="94"/>
      <c r="X65" s="94"/>
      <c r="Y65" s="94"/>
      <c r="Z65" s="94"/>
      <c r="AA65" s="94"/>
      <c r="AB65" s="94"/>
      <c r="AC65" s="94"/>
      <c r="AD65" s="94"/>
      <c r="AE65" s="94"/>
      <c r="AF65" s="94"/>
      <c r="AG65" s="94"/>
      <c r="AH65" s="94"/>
      <c r="AI65" s="94"/>
      <c r="AJ65" s="94"/>
      <c r="AK65" s="94"/>
      <c r="AL65" s="94"/>
      <c r="AM65" s="94"/>
      <c r="AN65" s="94"/>
      <c r="AO65" s="94"/>
      <c r="AP65" s="94"/>
      <c r="AQ65" s="94"/>
      <c r="AR65" s="94"/>
      <c r="AS65" s="94"/>
      <c r="AT65" s="94"/>
    </row>
    <row r="66" spans="17:46" x14ac:dyDescent="0.25">
      <c r="Q66" s="94"/>
      <c r="R66" s="94"/>
      <c r="S66" s="94"/>
      <c r="T66" s="94"/>
      <c r="U66" s="94"/>
      <c r="V66" s="94"/>
      <c r="W66" s="94"/>
      <c r="X66" s="94"/>
      <c r="Y66" s="94"/>
      <c r="Z66" s="94"/>
      <c r="AA66" s="94"/>
      <c r="AB66" s="94"/>
      <c r="AC66" s="94"/>
      <c r="AD66" s="94"/>
      <c r="AE66" s="94"/>
      <c r="AF66" s="94"/>
      <c r="AG66" s="94"/>
      <c r="AH66" s="94"/>
      <c r="AI66" s="94"/>
      <c r="AJ66" s="94"/>
      <c r="AK66" s="94"/>
      <c r="AL66" s="94"/>
      <c r="AM66" s="94"/>
      <c r="AN66" s="94"/>
      <c r="AO66" s="94"/>
      <c r="AP66" s="94"/>
      <c r="AQ66" s="94"/>
      <c r="AR66" s="94"/>
      <c r="AS66" s="94"/>
      <c r="AT66" s="94"/>
    </row>
    <row r="67" spans="17:46" x14ac:dyDescent="0.25">
      <c r="Q67" s="94"/>
      <c r="R67" s="94"/>
      <c r="S67" s="94"/>
      <c r="T67" s="94"/>
      <c r="U67" s="94"/>
      <c r="V67" s="94"/>
      <c r="W67" s="94"/>
      <c r="X67" s="94"/>
      <c r="Y67" s="94"/>
      <c r="Z67" s="94"/>
      <c r="AA67" s="94"/>
      <c r="AB67" s="94"/>
      <c r="AC67" s="94"/>
      <c r="AD67" s="94"/>
      <c r="AE67" s="94"/>
      <c r="AF67" s="94"/>
      <c r="AG67" s="94"/>
      <c r="AH67" s="94"/>
      <c r="AI67" s="94"/>
      <c r="AJ67" s="94"/>
      <c r="AK67" s="94"/>
      <c r="AL67" s="94"/>
      <c r="AM67" s="94"/>
      <c r="AN67" s="94"/>
      <c r="AO67" s="94"/>
      <c r="AP67" s="94"/>
      <c r="AQ67" s="94"/>
      <c r="AR67" s="94"/>
      <c r="AS67" s="94"/>
      <c r="AT67" s="94"/>
    </row>
    <row r="68" spans="17:46" x14ac:dyDescent="0.25"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94"/>
      <c r="AI68" s="94"/>
      <c r="AJ68" s="94"/>
      <c r="AK68" s="94"/>
      <c r="AL68" s="94"/>
      <c r="AM68" s="94"/>
      <c r="AN68" s="94"/>
      <c r="AO68" s="94"/>
      <c r="AP68" s="94"/>
      <c r="AQ68" s="94"/>
      <c r="AR68" s="94"/>
      <c r="AS68" s="94"/>
      <c r="AT68" s="94"/>
    </row>
    <row r="69" spans="17:46" x14ac:dyDescent="0.25">
      <c r="Q69" s="94"/>
      <c r="R69" s="94"/>
      <c r="S69" s="94"/>
      <c r="T69" s="94"/>
      <c r="U69" s="94"/>
      <c r="V69" s="94"/>
      <c r="W69" s="94"/>
      <c r="X69" s="94"/>
      <c r="Y69" s="94"/>
      <c r="Z69" s="94"/>
      <c r="AA69" s="94"/>
      <c r="AB69" s="94"/>
      <c r="AC69" s="94"/>
      <c r="AD69" s="94"/>
      <c r="AE69" s="94"/>
      <c r="AF69" s="94"/>
      <c r="AG69" s="94"/>
      <c r="AH69" s="94"/>
      <c r="AI69" s="94"/>
      <c r="AJ69" s="94"/>
      <c r="AK69" s="94"/>
      <c r="AL69" s="94"/>
      <c r="AM69" s="94"/>
      <c r="AN69" s="94"/>
      <c r="AO69" s="94"/>
      <c r="AP69" s="94"/>
      <c r="AQ69" s="94"/>
      <c r="AR69" s="94"/>
      <c r="AS69" s="94"/>
      <c r="AT69" s="94"/>
    </row>
    <row r="70" spans="17:46" x14ac:dyDescent="0.25">
      <c r="Q70" s="94"/>
      <c r="R70" s="94"/>
      <c r="S70" s="94"/>
      <c r="T70" s="94"/>
      <c r="U70" s="94"/>
      <c r="V70" s="94"/>
      <c r="W70" s="94"/>
      <c r="X70" s="94"/>
      <c r="Y70" s="94"/>
      <c r="Z70" s="94"/>
      <c r="AA70" s="94"/>
      <c r="AB70" s="94"/>
      <c r="AC70" s="94"/>
      <c r="AD70" s="94"/>
      <c r="AE70" s="94"/>
      <c r="AF70" s="94"/>
      <c r="AG70" s="94"/>
      <c r="AH70" s="94"/>
      <c r="AI70" s="94"/>
      <c r="AJ70" s="94"/>
      <c r="AK70" s="94"/>
      <c r="AL70" s="94"/>
      <c r="AM70" s="94"/>
      <c r="AN70" s="94"/>
      <c r="AO70" s="94"/>
      <c r="AP70" s="94"/>
      <c r="AQ70" s="94"/>
      <c r="AR70" s="94"/>
      <c r="AS70" s="94"/>
      <c r="AT70" s="94"/>
    </row>
    <row r="71" spans="17:46" x14ac:dyDescent="0.25"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</row>
    <row r="72" spans="17:46" x14ac:dyDescent="0.25">
      <c r="Q72" s="94"/>
      <c r="R72" s="94"/>
      <c r="S72" s="94"/>
      <c r="T72" s="94"/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94"/>
      <c r="AK72" s="94"/>
      <c r="AL72" s="94"/>
      <c r="AM72" s="94"/>
      <c r="AN72" s="94"/>
      <c r="AO72" s="94"/>
      <c r="AP72" s="94"/>
      <c r="AQ72" s="94"/>
      <c r="AR72" s="94"/>
      <c r="AS72" s="94"/>
      <c r="AT72" s="94"/>
    </row>
    <row r="73" spans="17:46" x14ac:dyDescent="0.25">
      <c r="Q73" s="94"/>
      <c r="R73" s="94"/>
      <c r="S73" s="94"/>
      <c r="T73" s="94"/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94"/>
      <c r="AK73" s="94"/>
      <c r="AL73" s="94"/>
      <c r="AM73" s="94"/>
      <c r="AN73" s="94"/>
      <c r="AO73" s="94"/>
      <c r="AP73" s="94"/>
      <c r="AQ73" s="94"/>
      <c r="AR73" s="94"/>
      <c r="AS73" s="94"/>
      <c r="AT73" s="94"/>
    </row>
    <row r="74" spans="17:46" x14ac:dyDescent="0.25">
      <c r="Q74" s="94"/>
      <c r="R74" s="94"/>
      <c r="S74" s="94"/>
      <c r="T74" s="94"/>
      <c r="U74" s="94"/>
      <c r="V74" s="94"/>
      <c r="W74" s="94"/>
      <c r="X74" s="94"/>
      <c r="Y74" s="94"/>
      <c r="Z74" s="94"/>
      <c r="AA74" s="94"/>
      <c r="AB74" s="94"/>
      <c r="AC74" s="94"/>
      <c r="AD74" s="94"/>
      <c r="AE74" s="94"/>
      <c r="AF74" s="94"/>
      <c r="AG74" s="94"/>
      <c r="AH74" s="94"/>
      <c r="AI74" s="94"/>
      <c r="AJ74" s="94"/>
      <c r="AK74" s="94"/>
      <c r="AL74" s="94"/>
      <c r="AM74" s="94"/>
      <c r="AN74" s="94"/>
      <c r="AO74" s="94"/>
      <c r="AP74" s="94"/>
      <c r="AQ74" s="94"/>
      <c r="AR74" s="94"/>
      <c r="AS74" s="94"/>
      <c r="AT74" s="94"/>
    </row>
    <row r="75" spans="17:46" x14ac:dyDescent="0.25">
      <c r="Q75" s="94"/>
      <c r="R75" s="94"/>
      <c r="S75" s="94"/>
      <c r="T75" s="94"/>
      <c r="U75" s="94"/>
      <c r="V75" s="94"/>
      <c r="W75" s="94"/>
      <c r="X75" s="94"/>
      <c r="Y75" s="94"/>
      <c r="Z75" s="94"/>
      <c r="AA75" s="94"/>
      <c r="AB75" s="94"/>
      <c r="AC75" s="94"/>
      <c r="AD75" s="94"/>
      <c r="AE75" s="94"/>
      <c r="AF75" s="94"/>
      <c r="AG75" s="94"/>
      <c r="AH75" s="94"/>
      <c r="AI75" s="94"/>
      <c r="AJ75" s="94"/>
      <c r="AK75" s="94"/>
      <c r="AL75" s="94"/>
      <c r="AM75" s="94"/>
      <c r="AN75" s="94"/>
      <c r="AO75" s="94"/>
      <c r="AP75" s="94"/>
      <c r="AQ75" s="94"/>
      <c r="AR75" s="94"/>
      <c r="AS75" s="94"/>
      <c r="AT75" s="94"/>
    </row>
    <row r="76" spans="17:46" x14ac:dyDescent="0.25">
      <c r="Q76" s="94"/>
      <c r="R76" s="94"/>
      <c r="S76" s="94"/>
      <c r="T76" s="94"/>
      <c r="U76" s="94"/>
      <c r="V76" s="94"/>
      <c r="W76" s="94"/>
      <c r="X76" s="94"/>
      <c r="Y76" s="94"/>
      <c r="Z76" s="94"/>
      <c r="AA76" s="94"/>
      <c r="AB76" s="94"/>
      <c r="AC76" s="94"/>
      <c r="AD76" s="94"/>
      <c r="AE76" s="94"/>
      <c r="AF76" s="94"/>
      <c r="AG76" s="94"/>
      <c r="AH76" s="94"/>
      <c r="AI76" s="94"/>
      <c r="AJ76" s="94"/>
      <c r="AK76" s="94"/>
      <c r="AL76" s="94"/>
      <c r="AM76" s="94"/>
      <c r="AN76" s="94"/>
      <c r="AO76" s="94"/>
      <c r="AP76" s="94"/>
      <c r="AQ76" s="94"/>
      <c r="AR76" s="94"/>
      <c r="AS76" s="94"/>
      <c r="AT76" s="94"/>
    </row>
    <row r="77" spans="17:46" x14ac:dyDescent="0.25"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  <c r="AJ77" s="94"/>
      <c r="AK77" s="94"/>
      <c r="AL77" s="94"/>
      <c r="AM77" s="94"/>
      <c r="AN77" s="94"/>
      <c r="AO77" s="94"/>
      <c r="AP77" s="94"/>
      <c r="AQ77" s="94"/>
      <c r="AR77" s="94"/>
      <c r="AS77" s="94"/>
      <c r="AT77" s="94"/>
    </row>
    <row r="78" spans="17:46" x14ac:dyDescent="0.25">
      <c r="Q78" s="94"/>
      <c r="R78" s="94"/>
      <c r="S78" s="94"/>
      <c r="T78" s="94"/>
      <c r="U78" s="94"/>
      <c r="V78" s="94"/>
      <c r="W78" s="94"/>
      <c r="X78" s="94"/>
      <c r="Y78" s="94"/>
      <c r="Z78" s="94"/>
      <c r="AA78" s="94"/>
      <c r="AB78" s="94"/>
      <c r="AC78" s="94"/>
      <c r="AD78" s="94"/>
      <c r="AE78" s="94"/>
      <c r="AF78" s="94"/>
      <c r="AG78" s="94"/>
      <c r="AH78" s="94"/>
      <c r="AI78" s="94"/>
      <c r="AJ78" s="94"/>
      <c r="AK78" s="94"/>
      <c r="AL78" s="94"/>
      <c r="AM78" s="94"/>
      <c r="AN78" s="94"/>
      <c r="AO78" s="94"/>
      <c r="AP78" s="94"/>
      <c r="AQ78" s="94"/>
      <c r="AR78" s="94"/>
      <c r="AS78" s="94"/>
      <c r="AT78" s="94"/>
    </row>
    <row r="79" spans="17:46" x14ac:dyDescent="0.25">
      <c r="Q79" s="94"/>
      <c r="R79" s="94"/>
      <c r="S79" s="94"/>
      <c r="T79" s="94"/>
      <c r="U79" s="94"/>
      <c r="V79" s="94"/>
      <c r="W79" s="94"/>
      <c r="X79" s="94"/>
      <c r="Y79" s="94"/>
      <c r="Z79" s="94"/>
      <c r="AA79" s="94"/>
      <c r="AB79" s="94"/>
      <c r="AC79" s="94"/>
      <c r="AD79" s="94"/>
      <c r="AE79" s="94"/>
      <c r="AF79" s="94"/>
      <c r="AG79" s="94"/>
      <c r="AH79" s="94"/>
      <c r="AI79" s="94"/>
      <c r="AJ79" s="94"/>
      <c r="AK79" s="94"/>
      <c r="AL79" s="94"/>
      <c r="AM79" s="94"/>
      <c r="AN79" s="94"/>
      <c r="AO79" s="94"/>
      <c r="AP79" s="94"/>
      <c r="AQ79" s="94"/>
      <c r="AR79" s="94"/>
      <c r="AS79" s="94"/>
      <c r="AT79" s="94"/>
    </row>
    <row r="80" spans="17:46" x14ac:dyDescent="0.25">
      <c r="Q80" s="94"/>
      <c r="R80" s="94"/>
      <c r="S80" s="94"/>
      <c r="T80" s="94"/>
      <c r="U80" s="94"/>
      <c r="V80" s="94"/>
      <c r="W80" s="94"/>
      <c r="X80" s="94"/>
      <c r="Y80" s="94"/>
      <c r="Z80" s="94"/>
      <c r="AA80" s="94"/>
      <c r="AB80" s="94"/>
      <c r="AC80" s="94"/>
      <c r="AD80" s="94"/>
      <c r="AE80" s="94"/>
      <c r="AF80" s="94"/>
      <c r="AG80" s="94"/>
      <c r="AH80" s="94"/>
      <c r="AI80" s="94"/>
      <c r="AJ80" s="94"/>
      <c r="AK80" s="94"/>
      <c r="AL80" s="94"/>
      <c r="AM80" s="94"/>
      <c r="AN80" s="94"/>
      <c r="AO80" s="94"/>
      <c r="AP80" s="94"/>
      <c r="AQ80" s="94"/>
      <c r="AR80" s="94"/>
      <c r="AS80" s="94"/>
      <c r="AT80" s="94"/>
    </row>
    <row r="81" spans="17:46" x14ac:dyDescent="0.25">
      <c r="Q81" s="94"/>
      <c r="R81" s="94"/>
      <c r="S81" s="94"/>
      <c r="T81" s="94"/>
      <c r="U81" s="94"/>
      <c r="V81" s="94"/>
      <c r="W81" s="94"/>
      <c r="X81" s="94"/>
      <c r="Y81" s="94"/>
      <c r="Z81" s="94"/>
      <c r="AA81" s="94"/>
      <c r="AB81" s="94"/>
      <c r="AC81" s="94"/>
      <c r="AD81" s="94"/>
      <c r="AE81" s="94"/>
      <c r="AF81" s="94"/>
      <c r="AG81" s="94"/>
      <c r="AH81" s="94"/>
      <c r="AI81" s="94"/>
      <c r="AJ81" s="94"/>
      <c r="AK81" s="94"/>
      <c r="AL81" s="94"/>
      <c r="AM81" s="94"/>
      <c r="AN81" s="94"/>
      <c r="AO81" s="94"/>
      <c r="AP81" s="94"/>
      <c r="AQ81" s="94"/>
      <c r="AR81" s="94"/>
      <c r="AS81" s="94"/>
      <c r="AT81" s="94"/>
    </row>
    <row r="82" spans="17:46" x14ac:dyDescent="0.25">
      <c r="Q82" s="94"/>
      <c r="R82" s="94"/>
      <c r="S82" s="94"/>
      <c r="T82" s="94"/>
      <c r="U82" s="94"/>
      <c r="V82" s="94"/>
      <c r="W82" s="94"/>
      <c r="X82" s="94"/>
      <c r="Y82" s="94"/>
      <c r="Z82" s="94"/>
      <c r="AA82" s="94"/>
      <c r="AB82" s="94"/>
      <c r="AC82" s="94"/>
      <c r="AD82" s="94"/>
      <c r="AE82" s="94"/>
      <c r="AF82" s="94"/>
      <c r="AG82" s="94"/>
      <c r="AH82" s="94"/>
      <c r="AI82" s="94"/>
      <c r="AJ82" s="94"/>
      <c r="AK82" s="94"/>
      <c r="AL82" s="94"/>
      <c r="AM82" s="94"/>
      <c r="AN82" s="94"/>
      <c r="AO82" s="94"/>
      <c r="AP82" s="94"/>
      <c r="AQ82" s="94"/>
      <c r="AR82" s="94"/>
      <c r="AS82" s="94"/>
      <c r="AT82" s="94"/>
    </row>
    <row r="83" spans="17:46" x14ac:dyDescent="0.25">
      <c r="Q83" s="94"/>
      <c r="R83" s="94"/>
      <c r="S83" s="94"/>
      <c r="T83" s="94"/>
      <c r="U83" s="94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4"/>
      <c r="AG83" s="94"/>
      <c r="AH83" s="94"/>
      <c r="AI83" s="94"/>
      <c r="AJ83" s="94"/>
      <c r="AK83" s="94"/>
      <c r="AL83" s="94"/>
      <c r="AM83" s="94"/>
      <c r="AN83" s="94"/>
      <c r="AO83" s="94"/>
      <c r="AP83" s="94"/>
      <c r="AQ83" s="94"/>
      <c r="AR83" s="94"/>
      <c r="AS83" s="94"/>
      <c r="AT83" s="94"/>
    </row>
    <row r="84" spans="17:46" x14ac:dyDescent="0.25">
      <c r="Q84" s="94"/>
      <c r="R84" s="94"/>
      <c r="S84" s="94"/>
      <c r="T84" s="94"/>
      <c r="U84" s="94"/>
      <c r="V84" s="94"/>
      <c r="W84" s="94"/>
      <c r="X84" s="94"/>
      <c r="Y84" s="94"/>
      <c r="Z84" s="94"/>
      <c r="AA84" s="94"/>
      <c r="AB84" s="94"/>
      <c r="AC84" s="94"/>
      <c r="AD84" s="94"/>
      <c r="AE84" s="94"/>
      <c r="AF84" s="94"/>
      <c r="AG84" s="94"/>
      <c r="AH84" s="94"/>
      <c r="AI84" s="94"/>
      <c r="AJ84" s="94"/>
      <c r="AK84" s="94"/>
      <c r="AL84" s="94"/>
      <c r="AM84" s="94"/>
      <c r="AN84" s="94"/>
      <c r="AO84" s="94"/>
      <c r="AP84" s="94"/>
      <c r="AQ84" s="94"/>
      <c r="AR84" s="94"/>
      <c r="AS84" s="94"/>
      <c r="AT84" s="94"/>
    </row>
    <row r="85" spans="17:46" x14ac:dyDescent="0.25"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94"/>
      <c r="AE85" s="94"/>
      <c r="AF85" s="94"/>
      <c r="AG85" s="94"/>
      <c r="AH85" s="94"/>
      <c r="AI85" s="94"/>
      <c r="AJ85" s="94"/>
      <c r="AK85" s="94"/>
      <c r="AL85" s="94"/>
      <c r="AM85" s="94"/>
      <c r="AN85" s="94"/>
      <c r="AO85" s="94"/>
      <c r="AP85" s="94"/>
      <c r="AQ85" s="94"/>
      <c r="AR85" s="94"/>
      <c r="AS85" s="94"/>
      <c r="AT85" s="94"/>
    </row>
    <row r="86" spans="17:46" x14ac:dyDescent="0.25">
      <c r="Q86" s="94"/>
      <c r="R86" s="94"/>
      <c r="S86" s="94"/>
      <c r="T86" s="94"/>
      <c r="U86" s="94"/>
      <c r="V86" s="94"/>
      <c r="W86" s="94"/>
      <c r="X86" s="94"/>
      <c r="Y86" s="94"/>
      <c r="Z86" s="94"/>
      <c r="AA86" s="94"/>
      <c r="AB86" s="94"/>
      <c r="AC86" s="94"/>
      <c r="AD86" s="94"/>
      <c r="AE86" s="94"/>
      <c r="AF86" s="94"/>
      <c r="AG86" s="94"/>
      <c r="AH86" s="94"/>
      <c r="AI86" s="94"/>
      <c r="AJ86" s="94"/>
      <c r="AK86" s="94"/>
      <c r="AL86" s="94"/>
      <c r="AM86" s="94"/>
      <c r="AN86" s="94"/>
      <c r="AO86" s="94"/>
      <c r="AP86" s="94"/>
      <c r="AQ86" s="94"/>
      <c r="AR86" s="94"/>
      <c r="AS86" s="94"/>
      <c r="AT86" s="94"/>
    </row>
    <row r="87" spans="17:46" x14ac:dyDescent="0.25">
      <c r="Q87" s="94"/>
      <c r="R87" s="94"/>
      <c r="S87" s="94"/>
      <c r="T87" s="94"/>
      <c r="U87" s="94"/>
      <c r="V87" s="94"/>
      <c r="W87" s="94"/>
      <c r="X87" s="94"/>
      <c r="Y87" s="94"/>
      <c r="Z87" s="94"/>
      <c r="AA87" s="94"/>
      <c r="AB87" s="94"/>
      <c r="AC87" s="94"/>
      <c r="AD87" s="94"/>
      <c r="AE87" s="94"/>
      <c r="AF87" s="94"/>
      <c r="AG87" s="94"/>
      <c r="AH87" s="94"/>
      <c r="AI87" s="94"/>
      <c r="AJ87" s="94"/>
      <c r="AK87" s="94"/>
      <c r="AL87" s="94"/>
      <c r="AM87" s="94"/>
      <c r="AN87" s="94"/>
      <c r="AO87" s="94"/>
      <c r="AP87" s="94"/>
      <c r="AQ87" s="94"/>
      <c r="AR87" s="94"/>
      <c r="AS87" s="94"/>
      <c r="AT87" s="94"/>
    </row>
    <row r="88" spans="17:46" x14ac:dyDescent="0.25"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94"/>
      <c r="AE88" s="94"/>
      <c r="AF88" s="94"/>
      <c r="AG88" s="94"/>
      <c r="AH88" s="94"/>
      <c r="AI88" s="94"/>
      <c r="AJ88" s="94"/>
      <c r="AK88" s="94"/>
      <c r="AL88" s="94"/>
      <c r="AM88" s="94"/>
      <c r="AN88" s="94"/>
      <c r="AO88" s="94"/>
      <c r="AP88" s="94"/>
      <c r="AQ88" s="94"/>
      <c r="AR88" s="94"/>
      <c r="AS88" s="94"/>
      <c r="AT88" s="94"/>
    </row>
    <row r="89" spans="17:46" x14ac:dyDescent="0.25">
      <c r="Q89" s="94"/>
      <c r="R89" s="94"/>
      <c r="S89" s="94"/>
      <c r="T89" s="94"/>
      <c r="U89" s="94"/>
      <c r="V89" s="94"/>
      <c r="W89" s="94"/>
      <c r="X89" s="94"/>
      <c r="Y89" s="94"/>
      <c r="Z89" s="94"/>
      <c r="AA89" s="94"/>
      <c r="AB89" s="94"/>
      <c r="AC89" s="94"/>
      <c r="AD89" s="94"/>
      <c r="AE89" s="94"/>
      <c r="AF89" s="94"/>
      <c r="AG89" s="94"/>
      <c r="AH89" s="94"/>
      <c r="AI89" s="94"/>
      <c r="AJ89" s="94"/>
      <c r="AK89" s="94"/>
      <c r="AL89" s="94"/>
      <c r="AM89" s="94"/>
      <c r="AN89" s="94"/>
      <c r="AO89" s="94"/>
      <c r="AP89" s="94"/>
      <c r="AQ89" s="94"/>
      <c r="AR89" s="94"/>
      <c r="AS89" s="94"/>
      <c r="AT89" s="94"/>
    </row>
    <row r="90" spans="17:46" x14ac:dyDescent="0.25"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94"/>
      <c r="AE90" s="94"/>
      <c r="AF90" s="94"/>
      <c r="AG90" s="94"/>
      <c r="AH90" s="94"/>
      <c r="AI90" s="94"/>
      <c r="AJ90" s="94"/>
      <c r="AK90" s="94"/>
      <c r="AL90" s="94"/>
      <c r="AM90" s="94"/>
      <c r="AN90" s="94"/>
      <c r="AO90" s="94"/>
      <c r="AP90" s="94"/>
      <c r="AQ90" s="94"/>
      <c r="AR90" s="94"/>
      <c r="AS90" s="94"/>
      <c r="AT90" s="94"/>
    </row>
    <row r="91" spans="17:46" x14ac:dyDescent="0.25">
      <c r="Q91" s="94"/>
      <c r="R91" s="94"/>
      <c r="S91" s="94"/>
      <c r="T91" s="94"/>
      <c r="U91" s="94"/>
      <c r="V91" s="94"/>
      <c r="W91" s="94"/>
      <c r="X91" s="94"/>
      <c r="Y91" s="94"/>
      <c r="Z91" s="94"/>
      <c r="AA91" s="94"/>
      <c r="AB91" s="94"/>
      <c r="AC91" s="94"/>
      <c r="AD91" s="94"/>
      <c r="AE91" s="94"/>
      <c r="AF91" s="94"/>
      <c r="AG91" s="94"/>
      <c r="AH91" s="94"/>
      <c r="AI91" s="94"/>
      <c r="AJ91" s="94"/>
      <c r="AK91" s="94"/>
      <c r="AL91" s="94"/>
      <c r="AM91" s="94"/>
      <c r="AN91" s="94"/>
      <c r="AO91" s="94"/>
      <c r="AP91" s="94"/>
      <c r="AQ91" s="94"/>
      <c r="AR91" s="94"/>
      <c r="AS91" s="94"/>
      <c r="AT91" s="94"/>
    </row>
    <row r="92" spans="17:46" x14ac:dyDescent="0.25"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4"/>
      <c r="AH92" s="94"/>
      <c r="AI92" s="94"/>
      <c r="AJ92" s="94"/>
      <c r="AK92" s="94"/>
      <c r="AL92" s="94"/>
      <c r="AM92" s="94"/>
      <c r="AN92" s="94"/>
      <c r="AO92" s="94"/>
      <c r="AP92" s="94"/>
      <c r="AQ92" s="94"/>
      <c r="AR92" s="94"/>
      <c r="AS92" s="94"/>
      <c r="AT92" s="94"/>
    </row>
    <row r="93" spans="17:46" x14ac:dyDescent="0.25">
      <c r="Q93" s="94"/>
      <c r="R93" s="94"/>
      <c r="S93" s="94"/>
      <c r="T93" s="94"/>
      <c r="U93" s="94"/>
      <c r="V93" s="94"/>
      <c r="W93" s="94"/>
      <c r="X93" s="94"/>
      <c r="Y93" s="94"/>
      <c r="Z93" s="94"/>
      <c r="AA93" s="94"/>
      <c r="AB93" s="94"/>
      <c r="AC93" s="94"/>
      <c r="AD93" s="94"/>
      <c r="AE93" s="94"/>
      <c r="AF93" s="94"/>
      <c r="AG93" s="94"/>
      <c r="AH93" s="94"/>
      <c r="AI93" s="94"/>
      <c r="AJ93" s="94"/>
      <c r="AK93" s="94"/>
      <c r="AL93" s="94"/>
      <c r="AM93" s="94"/>
      <c r="AN93" s="94"/>
      <c r="AO93" s="94"/>
      <c r="AP93" s="94"/>
      <c r="AQ93" s="94"/>
      <c r="AR93" s="94"/>
      <c r="AS93" s="94"/>
      <c r="AT93" s="94"/>
    </row>
    <row r="94" spans="17:46" x14ac:dyDescent="0.25"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</row>
    <row r="95" spans="17:46" x14ac:dyDescent="0.25">
      <c r="Q95" s="94"/>
      <c r="R95" s="94"/>
      <c r="S95" s="94"/>
      <c r="T95" s="94"/>
      <c r="U95" s="94"/>
      <c r="V95" s="94"/>
      <c r="W95" s="94"/>
      <c r="X95" s="94"/>
      <c r="Y95" s="94"/>
      <c r="Z95" s="94"/>
      <c r="AA95" s="94"/>
      <c r="AB95" s="94"/>
      <c r="AC95" s="94"/>
      <c r="AD95" s="94"/>
      <c r="AE95" s="94"/>
      <c r="AF95" s="94"/>
      <c r="AG95" s="94"/>
      <c r="AH95" s="94"/>
      <c r="AI95" s="94"/>
      <c r="AJ95" s="94"/>
      <c r="AK95" s="94"/>
      <c r="AL95" s="94"/>
      <c r="AM95" s="94"/>
      <c r="AN95" s="94"/>
      <c r="AO95" s="94"/>
      <c r="AP95" s="94"/>
      <c r="AQ95" s="94"/>
      <c r="AR95" s="94"/>
      <c r="AS95" s="94"/>
      <c r="AT95" s="94"/>
    </row>
    <row r="96" spans="17:46" x14ac:dyDescent="0.25"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</row>
    <row r="97" spans="1:46" x14ac:dyDescent="0.25"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</row>
    <row r="98" spans="1:46" x14ac:dyDescent="0.25"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</row>
    <row r="99" spans="1:46" x14ac:dyDescent="0.25"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</row>
    <row r="100" spans="1:46" x14ac:dyDescent="0.25"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</row>
    <row r="101" spans="1:46" x14ac:dyDescent="0.25">
      <c r="Q101" s="99"/>
      <c r="R101" s="99"/>
      <c r="S101" s="99"/>
      <c r="T101" s="99"/>
      <c r="U101" s="99"/>
      <c r="V101" s="99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R101" s="99"/>
      <c r="AS101" s="99"/>
      <c r="AT101" s="99"/>
    </row>
    <row r="103" spans="1:46" x14ac:dyDescent="0.25">
      <c r="A103" s="93"/>
      <c r="B103" s="93"/>
      <c r="C103" s="93"/>
    </row>
    <row r="105" spans="1:46" x14ac:dyDescent="0.25">
      <c r="Q105" s="86"/>
      <c r="R105" s="86"/>
      <c r="S105" s="86"/>
      <c r="T105" s="86"/>
      <c r="U105" s="86"/>
      <c r="V105" s="86"/>
      <c r="W105" s="86"/>
      <c r="X105" s="86"/>
      <c r="Y105" s="86"/>
      <c r="Z105" s="86"/>
      <c r="AA105" s="86"/>
      <c r="AB105" s="86"/>
      <c r="AC105" s="86"/>
      <c r="AD105" s="86"/>
      <c r="AE105" s="86"/>
      <c r="AF105" s="86"/>
      <c r="AG105" s="86"/>
      <c r="AH105" s="86"/>
      <c r="AI105" s="86"/>
      <c r="AJ105" s="86"/>
      <c r="AK105" s="86"/>
      <c r="AL105" s="86"/>
      <c r="AM105" s="86"/>
      <c r="AN105" s="86"/>
      <c r="AO105" s="86"/>
      <c r="AP105" s="86"/>
      <c r="AQ105" s="86"/>
      <c r="AR105" s="86"/>
      <c r="AS105" s="86"/>
      <c r="AT105" s="86"/>
    </row>
    <row r="106" spans="1:46" x14ac:dyDescent="0.25">
      <c r="Q106" s="86"/>
      <c r="R106" s="86"/>
      <c r="S106" s="86"/>
      <c r="T106" s="86"/>
      <c r="U106" s="86"/>
      <c r="V106" s="86"/>
      <c r="W106" s="86"/>
      <c r="X106" s="86"/>
      <c r="Y106" s="86"/>
      <c r="Z106" s="86"/>
      <c r="AA106" s="86"/>
      <c r="AB106" s="86"/>
      <c r="AC106" s="86"/>
      <c r="AD106" s="86"/>
      <c r="AE106" s="86"/>
      <c r="AF106" s="86"/>
      <c r="AG106" s="86"/>
      <c r="AH106" s="86"/>
      <c r="AI106" s="86"/>
      <c r="AJ106" s="86"/>
      <c r="AK106" s="86"/>
      <c r="AL106" s="86"/>
      <c r="AM106" s="86"/>
      <c r="AN106" s="86"/>
      <c r="AO106" s="86"/>
      <c r="AP106" s="86"/>
      <c r="AQ106" s="86"/>
      <c r="AR106" s="86"/>
      <c r="AS106" s="86"/>
      <c r="AT106" s="86"/>
    </row>
    <row r="107" spans="1:46" x14ac:dyDescent="0.25">
      <c r="Q107" s="86"/>
      <c r="R107" s="86"/>
      <c r="S107" s="86"/>
      <c r="T107" s="86"/>
      <c r="U107" s="86"/>
      <c r="V107" s="86"/>
      <c r="W107" s="86"/>
      <c r="X107" s="86"/>
      <c r="Y107" s="86"/>
      <c r="Z107" s="86"/>
      <c r="AA107" s="86"/>
      <c r="AB107" s="86"/>
      <c r="AC107" s="86"/>
      <c r="AD107" s="86"/>
      <c r="AE107" s="86"/>
      <c r="AF107" s="86"/>
      <c r="AG107" s="86"/>
      <c r="AH107" s="86"/>
      <c r="AI107" s="86"/>
      <c r="AJ107" s="86"/>
      <c r="AK107" s="86"/>
      <c r="AL107" s="86"/>
      <c r="AM107" s="86"/>
      <c r="AN107" s="86"/>
      <c r="AO107" s="86"/>
      <c r="AP107" s="86"/>
      <c r="AQ107" s="86"/>
      <c r="AR107" s="86"/>
      <c r="AS107" s="86"/>
      <c r="AT107" s="86"/>
    </row>
    <row r="108" spans="1:46" x14ac:dyDescent="0.25">
      <c r="Q108" s="86"/>
      <c r="R108" s="86"/>
      <c r="S108" s="86"/>
      <c r="T108" s="86"/>
      <c r="U108" s="86"/>
      <c r="V108" s="86"/>
      <c r="W108" s="86"/>
      <c r="X108" s="86"/>
      <c r="Y108" s="86"/>
      <c r="Z108" s="86"/>
      <c r="AA108" s="86"/>
      <c r="AB108" s="86"/>
      <c r="AC108" s="86"/>
      <c r="AD108" s="86"/>
      <c r="AE108" s="86"/>
      <c r="AF108" s="86"/>
      <c r="AG108" s="86"/>
      <c r="AH108" s="86"/>
      <c r="AI108" s="86"/>
      <c r="AJ108" s="86"/>
      <c r="AK108" s="86"/>
      <c r="AL108" s="86"/>
      <c r="AM108" s="86"/>
      <c r="AN108" s="86"/>
      <c r="AO108" s="86"/>
      <c r="AP108" s="86"/>
      <c r="AQ108" s="86"/>
      <c r="AR108" s="86"/>
      <c r="AS108" s="86"/>
      <c r="AT108" s="86"/>
    </row>
    <row r="109" spans="1:46" x14ac:dyDescent="0.25">
      <c r="Q109" s="86"/>
      <c r="R109" s="86"/>
      <c r="S109" s="86"/>
      <c r="T109" s="86"/>
      <c r="U109" s="86"/>
      <c r="V109" s="86"/>
      <c r="W109" s="86"/>
      <c r="X109" s="86"/>
      <c r="Y109" s="86"/>
      <c r="Z109" s="86"/>
      <c r="AA109" s="86"/>
      <c r="AB109" s="86"/>
      <c r="AC109" s="86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6"/>
      <c r="AQ109" s="86"/>
      <c r="AR109" s="86"/>
      <c r="AS109" s="86"/>
      <c r="AT109" s="86"/>
    </row>
    <row r="110" spans="1:46" x14ac:dyDescent="0.25">
      <c r="Q110" s="86"/>
      <c r="R110" s="86"/>
      <c r="S110" s="86"/>
      <c r="T110" s="86"/>
      <c r="U110" s="86"/>
      <c r="V110" s="86"/>
      <c r="W110" s="86"/>
      <c r="X110" s="86"/>
      <c r="Y110" s="86"/>
      <c r="Z110" s="86"/>
      <c r="AA110" s="86"/>
      <c r="AB110" s="86"/>
      <c r="AC110" s="86"/>
      <c r="AD110" s="86"/>
      <c r="AE110" s="86"/>
      <c r="AF110" s="86"/>
      <c r="AG110" s="86"/>
      <c r="AH110" s="86"/>
      <c r="AI110" s="86"/>
      <c r="AJ110" s="86"/>
      <c r="AK110" s="86"/>
      <c r="AL110" s="86"/>
      <c r="AM110" s="86"/>
      <c r="AN110" s="86"/>
      <c r="AO110" s="86"/>
      <c r="AP110" s="86"/>
      <c r="AQ110" s="86"/>
      <c r="AR110" s="86"/>
      <c r="AS110" s="86"/>
      <c r="AT110" s="86"/>
    </row>
    <row r="111" spans="1:46" x14ac:dyDescent="0.25">
      <c r="Q111" s="86"/>
      <c r="R111" s="86"/>
      <c r="S111" s="86"/>
      <c r="T111" s="86"/>
      <c r="U111" s="86"/>
      <c r="V111" s="86"/>
      <c r="W111" s="86"/>
      <c r="X111" s="86"/>
      <c r="Y111" s="86"/>
      <c r="Z111" s="86"/>
      <c r="AA111" s="86"/>
      <c r="AB111" s="86"/>
      <c r="AC111" s="86"/>
      <c r="AD111" s="86"/>
      <c r="AE111" s="86"/>
      <c r="AF111" s="86"/>
      <c r="AG111" s="86"/>
      <c r="AH111" s="86"/>
      <c r="AI111" s="86"/>
      <c r="AJ111" s="86"/>
      <c r="AK111" s="86"/>
      <c r="AL111" s="86"/>
      <c r="AM111" s="86"/>
      <c r="AN111" s="86"/>
      <c r="AO111" s="86"/>
      <c r="AP111" s="86"/>
      <c r="AQ111" s="86"/>
      <c r="AR111" s="86"/>
      <c r="AS111" s="86"/>
      <c r="AT111" s="86"/>
    </row>
    <row r="112" spans="1:46" x14ac:dyDescent="0.25">
      <c r="Q112" s="86"/>
      <c r="R112" s="86"/>
      <c r="S112" s="86"/>
      <c r="T112" s="86"/>
      <c r="U112" s="86"/>
      <c r="V112" s="86"/>
      <c r="W112" s="86"/>
      <c r="X112" s="86"/>
      <c r="Y112" s="86"/>
      <c r="Z112" s="86"/>
      <c r="AA112" s="86"/>
      <c r="AB112" s="86"/>
      <c r="AC112" s="86"/>
      <c r="AD112" s="86"/>
      <c r="AE112" s="86"/>
      <c r="AF112" s="86"/>
      <c r="AG112" s="86"/>
      <c r="AH112" s="86"/>
      <c r="AI112" s="86"/>
      <c r="AJ112" s="86"/>
      <c r="AK112" s="86"/>
      <c r="AL112" s="86"/>
      <c r="AM112" s="86"/>
      <c r="AN112" s="86"/>
      <c r="AO112" s="86"/>
      <c r="AP112" s="86"/>
      <c r="AQ112" s="86"/>
      <c r="AR112" s="86"/>
      <c r="AS112" s="86"/>
      <c r="AT112" s="86"/>
    </row>
    <row r="113" spans="17:46" x14ac:dyDescent="0.25">
      <c r="Q113" s="86"/>
      <c r="R113" s="86"/>
      <c r="S113" s="86"/>
      <c r="T113" s="86"/>
      <c r="U113" s="86"/>
      <c r="V113" s="86"/>
      <c r="W113" s="86"/>
      <c r="X113" s="86"/>
      <c r="Y113" s="86"/>
      <c r="Z113" s="86"/>
      <c r="AA113" s="86"/>
      <c r="AB113" s="86"/>
      <c r="AC113" s="86"/>
      <c r="AD113" s="86"/>
      <c r="AE113" s="86"/>
      <c r="AF113" s="86"/>
      <c r="AG113" s="86"/>
      <c r="AH113" s="86"/>
      <c r="AI113" s="86"/>
      <c r="AJ113" s="86"/>
      <c r="AK113" s="86"/>
      <c r="AL113" s="86"/>
      <c r="AM113" s="86"/>
      <c r="AN113" s="86"/>
      <c r="AO113" s="86"/>
      <c r="AP113" s="86"/>
      <c r="AQ113" s="86"/>
      <c r="AR113" s="86"/>
      <c r="AS113" s="86"/>
      <c r="AT113" s="86"/>
    </row>
    <row r="114" spans="17:46" x14ac:dyDescent="0.25">
      <c r="Q114" s="86"/>
      <c r="R114" s="86"/>
      <c r="S114" s="86"/>
      <c r="T114" s="86"/>
      <c r="U114" s="86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6"/>
      <c r="AK114" s="86"/>
      <c r="AL114" s="86"/>
      <c r="AM114" s="86"/>
      <c r="AN114" s="86"/>
      <c r="AO114" s="86"/>
      <c r="AP114" s="86"/>
      <c r="AQ114" s="86"/>
      <c r="AR114" s="86"/>
      <c r="AS114" s="86"/>
      <c r="AT114" s="86"/>
    </row>
    <row r="115" spans="17:46" x14ac:dyDescent="0.25">
      <c r="Q115" s="86"/>
      <c r="R115" s="86"/>
      <c r="S115" s="86"/>
      <c r="T115" s="86"/>
      <c r="U115" s="86"/>
      <c r="V115" s="86"/>
      <c r="W115" s="86"/>
      <c r="X115" s="86"/>
      <c r="Y115" s="86"/>
      <c r="Z115" s="86"/>
      <c r="AA115" s="86"/>
      <c r="AB115" s="86"/>
      <c r="AC115" s="86"/>
      <c r="AD115" s="86"/>
      <c r="AE115" s="86"/>
      <c r="AF115" s="86"/>
      <c r="AG115" s="86"/>
      <c r="AH115" s="86"/>
      <c r="AI115" s="86"/>
      <c r="AJ115" s="86"/>
      <c r="AK115" s="86"/>
      <c r="AL115" s="86"/>
      <c r="AM115" s="86"/>
      <c r="AN115" s="86"/>
      <c r="AO115" s="86"/>
      <c r="AP115" s="86"/>
      <c r="AQ115" s="86"/>
      <c r="AR115" s="86"/>
      <c r="AS115" s="86"/>
      <c r="AT115" s="86"/>
    </row>
    <row r="116" spans="17:46" x14ac:dyDescent="0.25">
      <c r="Q116" s="86"/>
      <c r="R116" s="86"/>
      <c r="S116" s="86"/>
      <c r="T116" s="86"/>
      <c r="U116" s="86"/>
      <c r="V116" s="86"/>
      <c r="W116" s="86"/>
      <c r="X116" s="86"/>
      <c r="Y116" s="86"/>
      <c r="Z116" s="86"/>
      <c r="AA116" s="86"/>
      <c r="AB116" s="86"/>
      <c r="AC116" s="86"/>
      <c r="AD116" s="86"/>
      <c r="AE116" s="86"/>
      <c r="AF116" s="86"/>
      <c r="AG116" s="86"/>
      <c r="AH116" s="86"/>
      <c r="AI116" s="86"/>
      <c r="AJ116" s="86"/>
      <c r="AK116" s="86"/>
      <c r="AL116" s="86"/>
      <c r="AM116" s="86"/>
      <c r="AN116" s="86"/>
      <c r="AO116" s="86"/>
      <c r="AP116" s="86"/>
      <c r="AQ116" s="86"/>
      <c r="AR116" s="86"/>
      <c r="AS116" s="86"/>
      <c r="AT116" s="86"/>
    </row>
    <row r="117" spans="17:46" x14ac:dyDescent="0.25">
      <c r="Q117" s="86"/>
      <c r="R117" s="86"/>
      <c r="S117" s="86"/>
      <c r="T117" s="86"/>
      <c r="U117" s="86"/>
      <c r="V117" s="86"/>
      <c r="W117" s="86"/>
      <c r="X117" s="86"/>
      <c r="Y117" s="86"/>
      <c r="Z117" s="86"/>
      <c r="AA117" s="86"/>
      <c r="AB117" s="86"/>
      <c r="AC117" s="86"/>
      <c r="AD117" s="86"/>
      <c r="AE117" s="86"/>
      <c r="AF117" s="86"/>
      <c r="AG117" s="86"/>
      <c r="AH117" s="86"/>
      <c r="AI117" s="86"/>
      <c r="AJ117" s="86"/>
      <c r="AK117" s="86"/>
      <c r="AL117" s="86"/>
      <c r="AM117" s="86"/>
      <c r="AN117" s="86"/>
      <c r="AO117" s="86"/>
      <c r="AP117" s="86"/>
      <c r="AQ117" s="86"/>
      <c r="AR117" s="86"/>
      <c r="AS117" s="86"/>
      <c r="AT117" s="86"/>
    </row>
    <row r="118" spans="17:46" x14ac:dyDescent="0.25">
      <c r="Q118" s="86"/>
      <c r="R118" s="86"/>
      <c r="S118" s="86"/>
      <c r="T118" s="86"/>
      <c r="U118" s="86"/>
      <c r="V118" s="86"/>
      <c r="W118" s="86"/>
      <c r="X118" s="86"/>
      <c r="Y118" s="86"/>
      <c r="Z118" s="86"/>
      <c r="AA118" s="86"/>
      <c r="AB118" s="86"/>
      <c r="AC118" s="86"/>
      <c r="AD118" s="86"/>
      <c r="AE118" s="86"/>
      <c r="AF118" s="86"/>
      <c r="AG118" s="86"/>
      <c r="AH118" s="86"/>
      <c r="AI118" s="86"/>
      <c r="AJ118" s="86"/>
      <c r="AK118" s="86"/>
      <c r="AL118" s="86"/>
      <c r="AM118" s="86"/>
      <c r="AN118" s="86"/>
      <c r="AO118" s="86"/>
      <c r="AP118" s="86"/>
      <c r="AQ118" s="86"/>
      <c r="AR118" s="86"/>
      <c r="AS118" s="86"/>
      <c r="AT118" s="86"/>
    </row>
    <row r="119" spans="17:46" x14ac:dyDescent="0.25">
      <c r="Q119" s="86"/>
      <c r="R119" s="86"/>
      <c r="S119" s="86"/>
      <c r="T119" s="86"/>
      <c r="U119" s="86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6"/>
      <c r="AK119" s="86"/>
      <c r="AL119" s="86"/>
      <c r="AM119" s="86"/>
      <c r="AN119" s="86"/>
      <c r="AO119" s="86"/>
      <c r="AP119" s="86"/>
      <c r="AQ119" s="86"/>
      <c r="AR119" s="86"/>
      <c r="AS119" s="86"/>
      <c r="AT119" s="86"/>
    </row>
    <row r="120" spans="17:46" x14ac:dyDescent="0.25">
      <c r="Q120" s="86"/>
      <c r="R120" s="86"/>
      <c r="S120" s="86"/>
      <c r="T120" s="86"/>
      <c r="U120" s="86"/>
      <c r="V120" s="86"/>
      <c r="W120" s="86"/>
      <c r="X120" s="86"/>
      <c r="Y120" s="86"/>
      <c r="Z120" s="86"/>
      <c r="AA120" s="86"/>
      <c r="AB120" s="86"/>
      <c r="AC120" s="86"/>
      <c r="AD120" s="86"/>
      <c r="AE120" s="86"/>
      <c r="AF120" s="86"/>
      <c r="AG120" s="86"/>
      <c r="AH120" s="86"/>
      <c r="AI120" s="86"/>
      <c r="AJ120" s="86"/>
      <c r="AK120" s="86"/>
      <c r="AL120" s="86"/>
      <c r="AM120" s="86"/>
      <c r="AN120" s="86"/>
      <c r="AO120" s="86"/>
      <c r="AP120" s="86"/>
      <c r="AQ120" s="86"/>
      <c r="AR120" s="86"/>
      <c r="AS120" s="86"/>
      <c r="AT120" s="86"/>
    </row>
    <row r="121" spans="17:46" x14ac:dyDescent="0.25">
      <c r="Q121" s="86"/>
      <c r="R121" s="86"/>
      <c r="S121" s="86"/>
      <c r="T121" s="86"/>
      <c r="U121" s="86"/>
      <c r="V121" s="86"/>
      <c r="W121" s="86"/>
      <c r="X121" s="86"/>
      <c r="Y121" s="86"/>
      <c r="Z121" s="86"/>
      <c r="AA121" s="86"/>
      <c r="AB121" s="86"/>
      <c r="AC121" s="86"/>
      <c r="AD121" s="86"/>
      <c r="AE121" s="86"/>
      <c r="AF121" s="86"/>
      <c r="AG121" s="86"/>
      <c r="AH121" s="86"/>
      <c r="AI121" s="86"/>
      <c r="AJ121" s="86"/>
      <c r="AK121" s="86"/>
      <c r="AL121" s="86"/>
      <c r="AM121" s="86"/>
      <c r="AN121" s="86"/>
      <c r="AO121" s="86"/>
      <c r="AP121" s="86"/>
      <c r="AQ121" s="86"/>
      <c r="AR121" s="86"/>
      <c r="AS121" s="86"/>
      <c r="AT121" s="86"/>
    </row>
    <row r="122" spans="17:46" x14ac:dyDescent="0.25">
      <c r="Q122" s="86"/>
      <c r="R122" s="86"/>
      <c r="S122" s="86"/>
      <c r="T122" s="86"/>
      <c r="U122" s="86"/>
      <c r="V122" s="86"/>
      <c r="W122" s="86"/>
      <c r="X122" s="86"/>
      <c r="Y122" s="86"/>
      <c r="Z122" s="86"/>
      <c r="AA122" s="86"/>
      <c r="AB122" s="86"/>
      <c r="AC122" s="86"/>
      <c r="AD122" s="86"/>
      <c r="AE122" s="86"/>
      <c r="AF122" s="86"/>
      <c r="AG122" s="86"/>
      <c r="AH122" s="86"/>
      <c r="AI122" s="86"/>
      <c r="AJ122" s="86"/>
      <c r="AK122" s="86"/>
      <c r="AL122" s="86"/>
      <c r="AM122" s="86"/>
      <c r="AN122" s="86"/>
      <c r="AO122" s="86"/>
      <c r="AP122" s="86"/>
      <c r="AQ122" s="86"/>
      <c r="AR122" s="86"/>
      <c r="AS122" s="86"/>
      <c r="AT122" s="86"/>
    </row>
    <row r="123" spans="17:46" x14ac:dyDescent="0.25">
      <c r="Q123" s="86"/>
      <c r="R123" s="86"/>
      <c r="S123" s="86"/>
      <c r="T123" s="86"/>
      <c r="U123" s="86"/>
      <c r="V123" s="86"/>
      <c r="W123" s="86"/>
      <c r="X123" s="86"/>
      <c r="Y123" s="86"/>
      <c r="Z123" s="86"/>
      <c r="AA123" s="86"/>
      <c r="AB123" s="86"/>
      <c r="AC123" s="86"/>
      <c r="AD123" s="86"/>
      <c r="AE123" s="86"/>
      <c r="AF123" s="86"/>
      <c r="AG123" s="86"/>
      <c r="AH123" s="86"/>
      <c r="AI123" s="86"/>
      <c r="AJ123" s="86"/>
      <c r="AK123" s="86"/>
      <c r="AL123" s="86"/>
      <c r="AM123" s="86"/>
      <c r="AN123" s="86"/>
      <c r="AO123" s="86"/>
      <c r="AP123" s="86"/>
      <c r="AQ123" s="86"/>
      <c r="AR123" s="86"/>
      <c r="AS123" s="86"/>
      <c r="AT123" s="86"/>
    </row>
    <row r="124" spans="17:46" x14ac:dyDescent="0.25">
      <c r="Q124" s="86"/>
      <c r="R124" s="86"/>
      <c r="S124" s="86"/>
      <c r="T124" s="86"/>
      <c r="U124" s="86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6"/>
      <c r="AK124" s="86"/>
      <c r="AL124" s="86"/>
      <c r="AM124" s="86"/>
      <c r="AN124" s="86"/>
      <c r="AO124" s="86"/>
      <c r="AP124" s="86"/>
      <c r="AQ124" s="86"/>
      <c r="AR124" s="86"/>
      <c r="AS124" s="86"/>
      <c r="AT124" s="86"/>
    </row>
    <row r="125" spans="17:46" x14ac:dyDescent="0.25">
      <c r="Q125" s="86"/>
      <c r="R125" s="86"/>
      <c r="S125" s="86"/>
      <c r="T125" s="86"/>
      <c r="U125" s="86"/>
      <c r="V125" s="86"/>
      <c r="W125" s="86"/>
      <c r="X125" s="86"/>
      <c r="Y125" s="86"/>
      <c r="Z125" s="86"/>
      <c r="AA125" s="86"/>
      <c r="AB125" s="86"/>
      <c r="AC125" s="86"/>
      <c r="AD125" s="86"/>
      <c r="AE125" s="86"/>
      <c r="AF125" s="86"/>
      <c r="AG125" s="86"/>
      <c r="AH125" s="86"/>
      <c r="AI125" s="86"/>
      <c r="AJ125" s="86"/>
      <c r="AK125" s="86"/>
      <c r="AL125" s="86"/>
      <c r="AM125" s="86"/>
      <c r="AN125" s="86"/>
      <c r="AO125" s="86"/>
      <c r="AP125" s="86"/>
      <c r="AQ125" s="86"/>
      <c r="AR125" s="86"/>
      <c r="AS125" s="86"/>
      <c r="AT125" s="86"/>
    </row>
    <row r="126" spans="17:46" x14ac:dyDescent="0.25">
      <c r="Q126" s="86"/>
      <c r="R126" s="86"/>
      <c r="S126" s="86"/>
      <c r="T126" s="86"/>
      <c r="U126" s="86"/>
      <c r="V126" s="86"/>
      <c r="W126" s="86"/>
      <c r="X126" s="86"/>
      <c r="Y126" s="86"/>
      <c r="Z126" s="86"/>
      <c r="AA126" s="86"/>
      <c r="AB126" s="86"/>
      <c r="AC126" s="86"/>
      <c r="AD126" s="86"/>
      <c r="AE126" s="86"/>
      <c r="AF126" s="86"/>
      <c r="AG126" s="86"/>
      <c r="AH126" s="86"/>
      <c r="AI126" s="86"/>
      <c r="AJ126" s="86"/>
      <c r="AK126" s="86"/>
      <c r="AL126" s="86"/>
      <c r="AM126" s="86"/>
      <c r="AN126" s="86"/>
      <c r="AO126" s="86"/>
      <c r="AP126" s="86"/>
      <c r="AQ126" s="86"/>
      <c r="AR126" s="86"/>
      <c r="AS126" s="86"/>
      <c r="AT126" s="86"/>
    </row>
    <row r="127" spans="17:46" x14ac:dyDescent="0.25">
      <c r="Q127" s="86"/>
      <c r="R127" s="86"/>
      <c r="S127" s="86"/>
      <c r="T127" s="86"/>
      <c r="U127" s="86"/>
      <c r="V127" s="86"/>
      <c r="W127" s="86"/>
      <c r="X127" s="86"/>
      <c r="Y127" s="86"/>
      <c r="Z127" s="86"/>
      <c r="AA127" s="86"/>
      <c r="AB127" s="86"/>
      <c r="AC127" s="86"/>
      <c r="AD127" s="86"/>
      <c r="AE127" s="86"/>
      <c r="AF127" s="86"/>
      <c r="AG127" s="86"/>
      <c r="AH127" s="86"/>
      <c r="AI127" s="86"/>
      <c r="AJ127" s="86"/>
      <c r="AK127" s="86"/>
      <c r="AL127" s="86"/>
      <c r="AM127" s="86"/>
      <c r="AN127" s="86"/>
      <c r="AO127" s="86"/>
      <c r="AP127" s="86"/>
      <c r="AQ127" s="86"/>
      <c r="AR127" s="86"/>
      <c r="AS127" s="86"/>
      <c r="AT127" s="86"/>
    </row>
    <row r="128" spans="17:46" x14ac:dyDescent="0.25">
      <c r="Q128" s="86"/>
      <c r="R128" s="86"/>
      <c r="S128" s="86"/>
      <c r="T128" s="86"/>
      <c r="U128" s="86"/>
      <c r="V128" s="86"/>
      <c r="W128" s="86"/>
      <c r="X128" s="86"/>
      <c r="Y128" s="86"/>
      <c r="Z128" s="86"/>
      <c r="AA128" s="86"/>
      <c r="AB128" s="86"/>
      <c r="AC128" s="86"/>
      <c r="AD128" s="86"/>
      <c r="AE128" s="86"/>
      <c r="AF128" s="86"/>
      <c r="AG128" s="86"/>
      <c r="AH128" s="86"/>
      <c r="AI128" s="86"/>
      <c r="AJ128" s="86"/>
      <c r="AK128" s="86"/>
      <c r="AL128" s="86"/>
      <c r="AM128" s="86"/>
      <c r="AN128" s="86"/>
      <c r="AO128" s="86"/>
      <c r="AP128" s="86"/>
      <c r="AQ128" s="86"/>
      <c r="AR128" s="86"/>
      <c r="AS128" s="86"/>
      <c r="AT128" s="86"/>
    </row>
    <row r="129" spans="17:46" x14ac:dyDescent="0.25">
      <c r="Q129" s="86"/>
      <c r="R129" s="86"/>
      <c r="S129" s="86"/>
      <c r="T129" s="86"/>
      <c r="U129" s="86"/>
      <c r="V129" s="86"/>
      <c r="W129" s="86"/>
      <c r="X129" s="86"/>
      <c r="Y129" s="86"/>
      <c r="Z129" s="86"/>
      <c r="AA129" s="86"/>
      <c r="AB129" s="86"/>
      <c r="AC129" s="86"/>
      <c r="AD129" s="86"/>
      <c r="AE129" s="86"/>
      <c r="AF129" s="86"/>
      <c r="AG129" s="86"/>
      <c r="AH129" s="86"/>
      <c r="AI129" s="86"/>
      <c r="AJ129" s="86"/>
      <c r="AK129" s="86"/>
      <c r="AL129" s="86"/>
      <c r="AM129" s="86"/>
      <c r="AN129" s="86"/>
      <c r="AO129" s="86"/>
      <c r="AP129" s="86"/>
      <c r="AQ129" s="86"/>
      <c r="AR129" s="86"/>
      <c r="AS129" s="86"/>
      <c r="AT129" s="86"/>
    </row>
    <row r="130" spans="17:46" x14ac:dyDescent="0.25">
      <c r="Q130" s="86"/>
      <c r="R130" s="86"/>
      <c r="S130" s="86"/>
      <c r="T130" s="86"/>
      <c r="U130" s="86"/>
      <c r="V130" s="86"/>
      <c r="W130" s="86"/>
      <c r="X130" s="86"/>
      <c r="Y130" s="86"/>
      <c r="Z130" s="86"/>
      <c r="AA130" s="86"/>
      <c r="AB130" s="86"/>
      <c r="AC130" s="86"/>
      <c r="AD130" s="86"/>
      <c r="AE130" s="86"/>
      <c r="AF130" s="86"/>
      <c r="AG130" s="86"/>
      <c r="AH130" s="86"/>
      <c r="AI130" s="86"/>
      <c r="AJ130" s="86"/>
      <c r="AK130" s="86"/>
      <c r="AL130" s="86"/>
      <c r="AM130" s="86"/>
      <c r="AN130" s="86"/>
      <c r="AO130" s="86"/>
      <c r="AP130" s="86"/>
      <c r="AQ130" s="86"/>
      <c r="AR130" s="86"/>
      <c r="AS130" s="86"/>
      <c r="AT130" s="86"/>
    </row>
    <row r="131" spans="17:46" x14ac:dyDescent="0.25">
      <c r="Q131" s="86"/>
      <c r="R131" s="86"/>
      <c r="S131" s="86"/>
      <c r="T131" s="86"/>
      <c r="U131" s="86"/>
      <c r="V131" s="86"/>
      <c r="W131" s="86"/>
      <c r="X131" s="86"/>
      <c r="Y131" s="86"/>
      <c r="Z131" s="86"/>
      <c r="AA131" s="86"/>
      <c r="AB131" s="86"/>
      <c r="AC131" s="86"/>
      <c r="AD131" s="86"/>
      <c r="AE131" s="86"/>
      <c r="AF131" s="86"/>
      <c r="AG131" s="86"/>
      <c r="AH131" s="86"/>
      <c r="AI131" s="86"/>
      <c r="AJ131" s="86"/>
      <c r="AK131" s="86"/>
      <c r="AL131" s="86"/>
      <c r="AM131" s="86"/>
      <c r="AN131" s="86"/>
      <c r="AO131" s="86"/>
      <c r="AP131" s="86"/>
      <c r="AQ131" s="86"/>
      <c r="AR131" s="86"/>
      <c r="AS131" s="86"/>
      <c r="AT131" s="86"/>
    </row>
    <row r="132" spans="17:46" x14ac:dyDescent="0.25">
      <c r="Q132" s="86"/>
      <c r="R132" s="86"/>
      <c r="S132" s="86"/>
      <c r="T132" s="86"/>
      <c r="U132" s="86"/>
      <c r="V132" s="86"/>
      <c r="W132" s="86"/>
      <c r="X132" s="86"/>
      <c r="Y132" s="86"/>
      <c r="Z132" s="86"/>
      <c r="AA132" s="86"/>
      <c r="AB132" s="86"/>
      <c r="AC132" s="86"/>
      <c r="AD132" s="86"/>
      <c r="AE132" s="86"/>
      <c r="AF132" s="86"/>
      <c r="AG132" s="86"/>
      <c r="AH132" s="86"/>
      <c r="AI132" s="86"/>
      <c r="AJ132" s="86"/>
      <c r="AK132" s="86"/>
      <c r="AL132" s="86"/>
      <c r="AM132" s="86"/>
      <c r="AN132" s="86"/>
      <c r="AO132" s="86"/>
      <c r="AP132" s="86"/>
      <c r="AQ132" s="86"/>
      <c r="AR132" s="86"/>
      <c r="AS132" s="86"/>
      <c r="AT132" s="86"/>
    </row>
    <row r="133" spans="17:46" x14ac:dyDescent="0.25">
      <c r="Q133" s="86"/>
      <c r="R133" s="86"/>
      <c r="S133" s="86"/>
      <c r="T133" s="86"/>
      <c r="U133" s="86"/>
      <c r="V133" s="86"/>
      <c r="W133" s="86"/>
      <c r="X133" s="86"/>
      <c r="Y133" s="86"/>
      <c r="Z133" s="86"/>
      <c r="AA133" s="86"/>
      <c r="AB133" s="86"/>
      <c r="AC133" s="86"/>
      <c r="AD133" s="86"/>
      <c r="AE133" s="86"/>
      <c r="AF133" s="86"/>
      <c r="AG133" s="86"/>
      <c r="AH133" s="86"/>
      <c r="AI133" s="86"/>
      <c r="AJ133" s="86"/>
      <c r="AK133" s="86"/>
      <c r="AL133" s="86"/>
      <c r="AM133" s="86"/>
      <c r="AN133" s="86"/>
      <c r="AO133" s="86"/>
      <c r="AP133" s="86"/>
      <c r="AQ133" s="86"/>
      <c r="AR133" s="86"/>
      <c r="AS133" s="86"/>
      <c r="AT133" s="86"/>
    </row>
    <row r="134" spans="17:46" x14ac:dyDescent="0.25">
      <c r="Q134" s="86"/>
      <c r="R134" s="86"/>
      <c r="S134" s="86"/>
      <c r="T134" s="86"/>
      <c r="U134" s="86"/>
      <c r="V134" s="86"/>
      <c r="W134" s="86"/>
      <c r="X134" s="86"/>
      <c r="Y134" s="86"/>
      <c r="Z134" s="86"/>
      <c r="AA134" s="86"/>
      <c r="AB134" s="86"/>
      <c r="AC134" s="86"/>
      <c r="AD134" s="86"/>
      <c r="AE134" s="86"/>
      <c r="AF134" s="86"/>
      <c r="AG134" s="86"/>
      <c r="AH134" s="86"/>
      <c r="AI134" s="86"/>
      <c r="AJ134" s="86"/>
      <c r="AK134" s="86"/>
      <c r="AL134" s="86"/>
      <c r="AM134" s="86"/>
      <c r="AN134" s="86"/>
      <c r="AO134" s="86"/>
      <c r="AP134" s="86"/>
      <c r="AQ134" s="86"/>
      <c r="AR134" s="86"/>
      <c r="AS134" s="86"/>
      <c r="AT134" s="86"/>
    </row>
    <row r="135" spans="17:46" x14ac:dyDescent="0.25">
      <c r="Q135" s="86"/>
      <c r="R135" s="86"/>
      <c r="S135" s="86"/>
      <c r="T135" s="86"/>
      <c r="U135" s="86"/>
      <c r="V135" s="86"/>
      <c r="W135" s="86"/>
      <c r="X135" s="86"/>
      <c r="Y135" s="86"/>
      <c r="Z135" s="86"/>
      <c r="AA135" s="86"/>
      <c r="AB135" s="86"/>
      <c r="AC135" s="86"/>
      <c r="AD135" s="86"/>
      <c r="AE135" s="86"/>
      <c r="AF135" s="86"/>
      <c r="AG135" s="86"/>
      <c r="AH135" s="86"/>
      <c r="AI135" s="86"/>
      <c r="AJ135" s="86"/>
      <c r="AK135" s="86"/>
      <c r="AL135" s="86"/>
      <c r="AM135" s="86"/>
      <c r="AN135" s="86"/>
      <c r="AO135" s="86"/>
      <c r="AP135" s="86"/>
      <c r="AQ135" s="86"/>
      <c r="AR135" s="86"/>
      <c r="AS135" s="86"/>
      <c r="AT135" s="86"/>
    </row>
    <row r="136" spans="17:46" x14ac:dyDescent="0.25">
      <c r="Q136" s="86"/>
      <c r="R136" s="86"/>
      <c r="S136" s="86"/>
      <c r="T136" s="86"/>
      <c r="U136" s="86"/>
      <c r="V136" s="86"/>
      <c r="W136" s="86"/>
      <c r="X136" s="86"/>
      <c r="Y136" s="86"/>
      <c r="Z136" s="86"/>
      <c r="AA136" s="86"/>
      <c r="AB136" s="86"/>
      <c r="AC136" s="86"/>
      <c r="AD136" s="86"/>
      <c r="AE136" s="86"/>
      <c r="AF136" s="86"/>
      <c r="AG136" s="86"/>
      <c r="AH136" s="86"/>
      <c r="AI136" s="86"/>
      <c r="AJ136" s="86"/>
      <c r="AK136" s="86"/>
      <c r="AL136" s="86"/>
      <c r="AM136" s="86"/>
      <c r="AN136" s="86"/>
      <c r="AO136" s="86"/>
      <c r="AP136" s="86"/>
      <c r="AQ136" s="86"/>
      <c r="AR136" s="86"/>
      <c r="AS136" s="86"/>
      <c r="AT136" s="86"/>
    </row>
    <row r="137" spans="17:46" x14ac:dyDescent="0.25">
      <c r="Q137" s="86"/>
      <c r="R137" s="86"/>
      <c r="S137" s="86"/>
      <c r="T137" s="86"/>
      <c r="U137" s="86"/>
      <c r="V137" s="86"/>
      <c r="W137" s="86"/>
      <c r="X137" s="86"/>
      <c r="Y137" s="86"/>
      <c r="Z137" s="86"/>
      <c r="AA137" s="86"/>
      <c r="AB137" s="86"/>
      <c r="AC137" s="86"/>
      <c r="AD137" s="86"/>
      <c r="AE137" s="86"/>
      <c r="AF137" s="86"/>
      <c r="AG137" s="86"/>
      <c r="AH137" s="86"/>
      <c r="AI137" s="86"/>
      <c r="AJ137" s="86"/>
      <c r="AK137" s="86"/>
      <c r="AL137" s="86"/>
      <c r="AM137" s="86"/>
      <c r="AN137" s="86"/>
      <c r="AO137" s="86"/>
      <c r="AP137" s="86"/>
      <c r="AQ137" s="86"/>
      <c r="AR137" s="86"/>
      <c r="AS137" s="86"/>
      <c r="AT137" s="86"/>
    </row>
    <row r="138" spans="17:46" x14ac:dyDescent="0.25">
      <c r="Q138" s="86"/>
      <c r="R138" s="86"/>
      <c r="S138" s="86"/>
      <c r="T138" s="86"/>
      <c r="U138" s="86"/>
      <c r="V138" s="86"/>
      <c r="W138" s="86"/>
      <c r="X138" s="86"/>
      <c r="Y138" s="86"/>
      <c r="Z138" s="86"/>
      <c r="AA138" s="86"/>
      <c r="AB138" s="86"/>
      <c r="AC138" s="86"/>
      <c r="AD138" s="86"/>
      <c r="AE138" s="86"/>
      <c r="AF138" s="86"/>
      <c r="AG138" s="86"/>
      <c r="AH138" s="86"/>
      <c r="AI138" s="86"/>
      <c r="AJ138" s="86"/>
      <c r="AK138" s="86"/>
      <c r="AL138" s="86"/>
      <c r="AM138" s="86"/>
      <c r="AN138" s="86"/>
      <c r="AO138" s="86"/>
      <c r="AP138" s="86"/>
      <c r="AQ138" s="86"/>
      <c r="AR138" s="86"/>
      <c r="AS138" s="86"/>
      <c r="AT138" s="86"/>
    </row>
    <row r="139" spans="17:46" x14ac:dyDescent="0.25">
      <c r="Q139" s="86"/>
      <c r="R139" s="86"/>
      <c r="S139" s="86"/>
      <c r="T139" s="86"/>
      <c r="U139" s="86"/>
      <c r="V139" s="86"/>
      <c r="W139" s="86"/>
      <c r="X139" s="86"/>
      <c r="Y139" s="86"/>
      <c r="Z139" s="86"/>
      <c r="AA139" s="86"/>
      <c r="AB139" s="86"/>
      <c r="AC139" s="86"/>
      <c r="AD139" s="86"/>
      <c r="AE139" s="86"/>
      <c r="AF139" s="86"/>
      <c r="AG139" s="86"/>
      <c r="AH139" s="86"/>
      <c r="AI139" s="86"/>
      <c r="AJ139" s="86"/>
      <c r="AK139" s="86"/>
      <c r="AL139" s="86"/>
      <c r="AM139" s="86"/>
      <c r="AN139" s="86"/>
      <c r="AO139" s="86"/>
      <c r="AP139" s="86"/>
      <c r="AQ139" s="86"/>
      <c r="AR139" s="86"/>
      <c r="AS139" s="86"/>
      <c r="AT139" s="86"/>
    </row>
    <row r="140" spans="17:46" x14ac:dyDescent="0.25">
      <c r="Q140" s="86"/>
      <c r="R140" s="86"/>
      <c r="S140" s="86"/>
      <c r="T140" s="86"/>
      <c r="U140" s="86"/>
      <c r="V140" s="86"/>
      <c r="W140" s="86"/>
      <c r="X140" s="86"/>
      <c r="Y140" s="86"/>
      <c r="Z140" s="86"/>
      <c r="AA140" s="86"/>
      <c r="AB140" s="86"/>
      <c r="AC140" s="86"/>
      <c r="AD140" s="86"/>
      <c r="AE140" s="86"/>
      <c r="AF140" s="86"/>
      <c r="AG140" s="86"/>
      <c r="AH140" s="86"/>
      <c r="AI140" s="86"/>
      <c r="AJ140" s="86"/>
      <c r="AK140" s="86"/>
      <c r="AL140" s="86"/>
      <c r="AM140" s="86"/>
      <c r="AN140" s="86"/>
      <c r="AO140" s="86"/>
      <c r="AP140" s="86"/>
      <c r="AQ140" s="86"/>
      <c r="AR140" s="86"/>
      <c r="AS140" s="86"/>
      <c r="AT140" s="86"/>
    </row>
    <row r="141" spans="17:46" x14ac:dyDescent="0.25">
      <c r="Q141" s="86"/>
      <c r="R141" s="86"/>
      <c r="S141" s="86"/>
      <c r="T141" s="86"/>
      <c r="U141" s="86"/>
      <c r="V141" s="86"/>
      <c r="W141" s="86"/>
      <c r="X141" s="86"/>
      <c r="Y141" s="86"/>
      <c r="Z141" s="86"/>
      <c r="AA141" s="86"/>
      <c r="AB141" s="86"/>
      <c r="AC141" s="86"/>
      <c r="AD141" s="86"/>
      <c r="AE141" s="86"/>
      <c r="AF141" s="86"/>
      <c r="AG141" s="86"/>
      <c r="AH141" s="86"/>
      <c r="AI141" s="86"/>
      <c r="AJ141" s="86"/>
      <c r="AK141" s="86"/>
      <c r="AL141" s="86"/>
      <c r="AM141" s="86"/>
      <c r="AN141" s="86"/>
      <c r="AO141" s="86"/>
      <c r="AP141" s="86"/>
      <c r="AQ141" s="86"/>
      <c r="AR141" s="86"/>
      <c r="AS141" s="86"/>
      <c r="AT141" s="86"/>
    </row>
    <row r="142" spans="17:46" x14ac:dyDescent="0.25">
      <c r="Q142" s="86"/>
      <c r="R142" s="86"/>
      <c r="S142" s="86"/>
      <c r="T142" s="86"/>
      <c r="U142" s="86"/>
      <c r="V142" s="86"/>
      <c r="W142" s="86"/>
      <c r="X142" s="86"/>
      <c r="Y142" s="86"/>
      <c r="Z142" s="86"/>
      <c r="AA142" s="86"/>
      <c r="AB142" s="86"/>
      <c r="AC142" s="86"/>
      <c r="AD142" s="86"/>
      <c r="AE142" s="86"/>
      <c r="AF142" s="86"/>
      <c r="AG142" s="86"/>
      <c r="AH142" s="86"/>
      <c r="AI142" s="86"/>
      <c r="AJ142" s="86"/>
      <c r="AK142" s="86"/>
      <c r="AL142" s="86"/>
      <c r="AM142" s="86"/>
      <c r="AN142" s="86"/>
      <c r="AO142" s="86"/>
      <c r="AP142" s="86"/>
      <c r="AQ142" s="86"/>
      <c r="AR142" s="86"/>
      <c r="AS142" s="86"/>
      <c r="AT142" s="86"/>
    </row>
    <row r="143" spans="17:46" x14ac:dyDescent="0.25">
      <c r="Q143" s="86"/>
      <c r="R143" s="86"/>
      <c r="S143" s="86"/>
      <c r="T143" s="86"/>
      <c r="U143" s="86"/>
      <c r="V143" s="86"/>
      <c r="W143" s="86"/>
      <c r="X143" s="86"/>
      <c r="Y143" s="86"/>
      <c r="Z143" s="86"/>
      <c r="AA143" s="86"/>
      <c r="AB143" s="86"/>
      <c r="AC143" s="86"/>
      <c r="AD143" s="86"/>
      <c r="AE143" s="86"/>
      <c r="AF143" s="86"/>
      <c r="AG143" s="86"/>
      <c r="AH143" s="86"/>
      <c r="AI143" s="86"/>
      <c r="AJ143" s="86"/>
      <c r="AK143" s="86"/>
      <c r="AL143" s="86"/>
      <c r="AM143" s="86"/>
      <c r="AN143" s="86"/>
      <c r="AO143" s="86"/>
      <c r="AP143" s="86"/>
      <c r="AQ143" s="86"/>
      <c r="AR143" s="86"/>
      <c r="AS143" s="86"/>
      <c r="AT143" s="86"/>
    </row>
    <row r="144" spans="17:46" x14ac:dyDescent="0.25">
      <c r="Q144" s="86"/>
      <c r="R144" s="86"/>
      <c r="S144" s="86"/>
      <c r="T144" s="86"/>
      <c r="U144" s="86"/>
      <c r="V144" s="86"/>
      <c r="W144" s="86"/>
      <c r="X144" s="86"/>
      <c r="Y144" s="86"/>
      <c r="Z144" s="86"/>
      <c r="AA144" s="86"/>
      <c r="AB144" s="86"/>
      <c r="AC144" s="86"/>
      <c r="AD144" s="86"/>
      <c r="AE144" s="86"/>
      <c r="AF144" s="86"/>
      <c r="AG144" s="86"/>
      <c r="AH144" s="86"/>
      <c r="AI144" s="86"/>
      <c r="AJ144" s="86"/>
      <c r="AK144" s="86"/>
      <c r="AL144" s="86"/>
      <c r="AM144" s="86"/>
      <c r="AN144" s="86"/>
      <c r="AO144" s="86"/>
      <c r="AP144" s="86"/>
      <c r="AQ144" s="86"/>
      <c r="AR144" s="86"/>
      <c r="AS144" s="86"/>
      <c r="AT144" s="86"/>
    </row>
    <row r="145" spans="1:46" x14ac:dyDescent="0.25"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</row>
    <row r="146" spans="1:46" x14ac:dyDescent="0.25"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</row>
    <row r="147" spans="1:46" x14ac:dyDescent="0.25"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</row>
    <row r="148" spans="1:46" x14ac:dyDescent="0.25"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</row>
    <row r="149" spans="1:46" x14ac:dyDescent="0.25"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</row>
    <row r="150" spans="1:46" x14ac:dyDescent="0.25">
      <c r="Q150" s="99"/>
      <c r="R150" s="99"/>
      <c r="S150" s="99"/>
      <c r="T150" s="99"/>
      <c r="U150" s="99"/>
      <c r="V150" s="99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R150" s="99"/>
      <c r="AS150" s="99"/>
      <c r="AT150" s="99"/>
    </row>
    <row r="151" spans="1:46" x14ac:dyDescent="0.25">
      <c r="A151" s="55"/>
      <c r="B151" s="86"/>
      <c r="C151" s="86"/>
      <c r="D151" s="86"/>
      <c r="E151" s="86"/>
      <c r="F151" s="86"/>
      <c r="G151" s="86"/>
      <c r="H151" s="86"/>
      <c r="I151" s="86"/>
      <c r="J151" s="86"/>
      <c r="K151" s="86"/>
      <c r="L151" s="86"/>
      <c r="M151" s="86"/>
      <c r="N151" s="86"/>
      <c r="O151" s="86"/>
      <c r="P151" s="86"/>
      <c r="Q151" s="86"/>
      <c r="R151" s="86"/>
      <c r="S151" s="86"/>
      <c r="T151" s="86"/>
      <c r="U151" s="86"/>
      <c r="V151" s="86"/>
      <c r="W151" s="86"/>
      <c r="X151" s="86"/>
      <c r="Y151" s="86"/>
      <c r="Z151" s="86"/>
      <c r="AA151" s="86"/>
      <c r="AB151" s="86"/>
      <c r="AC151" s="86"/>
      <c r="AD151" s="86"/>
      <c r="AE151" s="86"/>
      <c r="AF151" s="86"/>
      <c r="AG151" s="86"/>
      <c r="AH151" s="86"/>
      <c r="AI151" s="86"/>
      <c r="AJ151" s="86"/>
      <c r="AK151" s="86"/>
      <c r="AL151" s="86"/>
      <c r="AM151" s="86"/>
      <c r="AN151" s="86"/>
      <c r="AO151" s="86"/>
      <c r="AP151" s="86"/>
      <c r="AQ151" s="86"/>
      <c r="AR151" s="86"/>
      <c r="AS151" s="86"/>
      <c r="AT151" s="86"/>
    </row>
  </sheetData>
  <pageMargins left="0.7" right="0.7" top="0.75" bottom="0.75" header="0.3" footer="0.3"/>
  <pageSetup scale="4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57"/>
  <sheetViews>
    <sheetView zoomScale="77" zoomScaleNormal="77" zoomScaleSheetLayoutView="85" workbookViewId="0">
      <pane xSplit="1" ySplit="7" topLeftCell="H28" activePane="bottomRight" state="frozen"/>
      <selection pane="topRight" activeCell="B1" sqref="B1"/>
      <selection pane="bottomLeft" activeCell="A8" sqref="A8"/>
      <selection pane="bottomRight" activeCell="W57" sqref="W57"/>
    </sheetView>
  </sheetViews>
  <sheetFormatPr baseColWidth="10" defaultRowHeight="15" x14ac:dyDescent="0.25"/>
  <cols>
    <col min="1" max="1" width="15.85546875" style="17" bestFit="1" customWidth="1"/>
    <col min="2" max="4" width="11.42578125" style="17" bestFit="1" customWidth="1"/>
    <col min="5" max="5" width="14.7109375" style="17" bestFit="1" customWidth="1"/>
    <col min="6" max="6" width="15.140625" style="17" bestFit="1" customWidth="1"/>
    <col min="7" max="7" width="17.42578125" style="17" bestFit="1" customWidth="1"/>
    <col min="8" max="8" width="14.85546875" style="17" bestFit="1" customWidth="1"/>
    <col min="9" max="12" width="15" style="17" customWidth="1"/>
    <col min="13" max="47" width="13.7109375" style="17" customWidth="1"/>
    <col min="48" max="61" width="11.42578125" style="17"/>
    <col min="62" max="62" width="5.7109375" style="17" customWidth="1"/>
    <col min="63" max="16384" width="11.42578125" style="17"/>
  </cols>
  <sheetData>
    <row r="1" spans="1:75" x14ac:dyDescent="0.25">
      <c r="A1" s="17" t="s">
        <v>144</v>
      </c>
    </row>
    <row r="2" spans="1:75" x14ac:dyDescent="0.25">
      <c r="A2" s="55" t="s">
        <v>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</row>
    <row r="3" spans="1:75" x14ac:dyDescent="0.25">
      <c r="A3" s="108" t="s">
        <v>1</v>
      </c>
      <c r="B3" s="280" t="s">
        <v>270</v>
      </c>
      <c r="D3" s="108"/>
      <c r="E3" s="108"/>
      <c r="F3" s="108"/>
      <c r="G3" s="108"/>
      <c r="H3" s="108"/>
    </row>
    <row r="4" spans="1:75" ht="15" customHeight="1" x14ac:dyDescent="0.25">
      <c r="A4" s="17" t="s">
        <v>16</v>
      </c>
      <c r="B4" s="87"/>
    </row>
    <row r="6" spans="1:75" x14ac:dyDescent="0.25">
      <c r="A6" s="88"/>
      <c r="B6" s="17" t="s">
        <v>0</v>
      </c>
      <c r="M6" s="17" t="s">
        <v>1</v>
      </c>
      <c r="X6" s="17" t="s">
        <v>55</v>
      </c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X6" s="69"/>
    </row>
    <row r="7" spans="1:75" x14ac:dyDescent="0.25">
      <c r="B7" s="69" t="s">
        <v>6</v>
      </c>
      <c r="C7" s="69" t="s">
        <v>7</v>
      </c>
      <c r="D7" s="69" t="s">
        <v>8</v>
      </c>
      <c r="E7" s="69" t="s">
        <v>9</v>
      </c>
      <c r="F7" s="69" t="s">
        <v>10</v>
      </c>
      <c r="G7" s="69" t="s">
        <v>12</v>
      </c>
      <c r="H7" s="69" t="s">
        <v>11</v>
      </c>
      <c r="I7" s="69" t="s">
        <v>13</v>
      </c>
      <c r="J7" s="69" t="s">
        <v>97</v>
      </c>
      <c r="K7" s="69" t="s">
        <v>14</v>
      </c>
      <c r="L7" s="69" t="s">
        <v>15</v>
      </c>
      <c r="M7" s="69" t="s">
        <v>6</v>
      </c>
      <c r="N7" s="69" t="s">
        <v>7</v>
      </c>
      <c r="O7" s="69" t="s">
        <v>8</v>
      </c>
      <c r="P7" s="69" t="s">
        <v>9</v>
      </c>
      <c r="Q7" s="69" t="s">
        <v>10</v>
      </c>
      <c r="R7" s="69" t="s">
        <v>12</v>
      </c>
      <c r="S7" s="69" t="s">
        <v>11</v>
      </c>
      <c r="T7" s="69" t="s">
        <v>13</v>
      </c>
      <c r="U7" s="69" t="s">
        <v>97</v>
      </c>
      <c r="V7" s="69" t="s">
        <v>14</v>
      </c>
      <c r="W7" s="69" t="s">
        <v>15</v>
      </c>
      <c r="X7" s="69" t="s">
        <v>6</v>
      </c>
      <c r="Y7" s="69" t="s">
        <v>7</v>
      </c>
      <c r="Z7" s="69" t="s">
        <v>8</v>
      </c>
      <c r="AA7" s="69" t="s">
        <v>9</v>
      </c>
      <c r="AB7" s="69" t="s">
        <v>10</v>
      </c>
      <c r="AC7" s="69" t="s">
        <v>12</v>
      </c>
      <c r="AD7" s="69" t="s">
        <v>11</v>
      </c>
      <c r="AE7" s="69" t="s">
        <v>13</v>
      </c>
      <c r="AF7" s="69" t="s">
        <v>97</v>
      </c>
      <c r="AG7" s="69" t="s">
        <v>14</v>
      </c>
      <c r="AH7" s="69" t="s">
        <v>15</v>
      </c>
      <c r="AI7" s="90"/>
      <c r="BL7" s="54"/>
      <c r="BM7" s="54"/>
      <c r="BN7" s="54"/>
      <c r="BO7" s="54"/>
      <c r="BP7" s="54"/>
      <c r="BQ7" s="54"/>
      <c r="BR7" s="54"/>
      <c r="BS7" s="54"/>
      <c r="BT7" s="54"/>
      <c r="BU7" s="54"/>
      <c r="BV7" s="54"/>
      <c r="BW7" s="54"/>
    </row>
    <row r="8" spans="1:75" s="54" customFormat="1" x14ac:dyDescent="0.25">
      <c r="A8" s="89">
        <v>39539</v>
      </c>
      <c r="B8" s="114">
        <v>71.428571428571431</v>
      </c>
      <c r="C8" s="114">
        <v>42.857142857142854</v>
      </c>
      <c r="D8" s="114">
        <v>57.142857142857139</v>
      </c>
      <c r="E8" s="114">
        <v>71.428571428571431</v>
      </c>
      <c r="F8" s="114">
        <v>-71.428571428571431</v>
      </c>
      <c r="G8" s="114">
        <v>71.428571428571431</v>
      </c>
      <c r="H8" s="114">
        <v>-42.857142857142854</v>
      </c>
      <c r="I8" s="114">
        <v>42.857142857142854</v>
      </c>
      <c r="J8" s="114">
        <v>-28.571428571428569</v>
      </c>
      <c r="K8" s="114">
        <v>14.285714285714285</v>
      </c>
      <c r="L8" s="114">
        <v>-14.285714285714285</v>
      </c>
      <c r="M8" s="114">
        <v>93.75</v>
      </c>
      <c r="N8" s="114">
        <v>81.25</v>
      </c>
      <c r="O8" s="114">
        <v>75</v>
      </c>
      <c r="P8" s="114">
        <v>31.25</v>
      </c>
      <c r="Q8" s="114">
        <v>-6.25</v>
      </c>
      <c r="R8" s="114">
        <v>43.75</v>
      </c>
      <c r="S8" s="114">
        <v>-12.5</v>
      </c>
      <c r="T8" s="114">
        <v>56.25</v>
      </c>
      <c r="U8" s="114">
        <v>-31.25</v>
      </c>
      <c r="V8" s="114">
        <v>18.75</v>
      </c>
      <c r="W8" s="114">
        <v>-6.25</v>
      </c>
      <c r="X8" s="114">
        <v>50</v>
      </c>
      <c r="Y8" s="114">
        <v>25</v>
      </c>
      <c r="Z8" s="114">
        <v>50</v>
      </c>
      <c r="AA8" s="114">
        <v>50</v>
      </c>
      <c r="AB8" s="114">
        <v>-25</v>
      </c>
      <c r="AC8" s="114">
        <v>-75</v>
      </c>
      <c r="AD8" s="114">
        <v>-50</v>
      </c>
      <c r="AE8" s="114">
        <v>-50</v>
      </c>
      <c r="AF8" s="114">
        <v>-50</v>
      </c>
      <c r="AG8" s="114">
        <v>0</v>
      </c>
      <c r="AH8" s="114">
        <v>-25</v>
      </c>
      <c r="AI8" s="91"/>
      <c r="AJ8" s="112" t="s">
        <v>17</v>
      </c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V8" s="17"/>
      <c r="BW8" s="17"/>
    </row>
    <row r="9" spans="1:75" x14ac:dyDescent="0.25">
      <c r="A9" s="55">
        <v>39630</v>
      </c>
      <c r="B9" s="115">
        <v>46.666666666666664</v>
      </c>
      <c r="C9" s="115">
        <v>46.666666666666664</v>
      </c>
      <c r="D9" s="115">
        <v>60</v>
      </c>
      <c r="E9" s="115">
        <v>13.333333333333334</v>
      </c>
      <c r="F9" s="115">
        <v>-6.666666666666667</v>
      </c>
      <c r="G9" s="115">
        <v>73.333333333333329</v>
      </c>
      <c r="H9" s="115">
        <v>-20</v>
      </c>
      <c r="I9" s="115">
        <v>46.666666666666664</v>
      </c>
      <c r="J9" s="115">
        <v>13.333333333333334</v>
      </c>
      <c r="K9" s="115">
        <v>26.666666666666668</v>
      </c>
      <c r="L9" s="115">
        <v>-6.666666666666667</v>
      </c>
      <c r="M9" s="115">
        <v>63.157894736842103</v>
      </c>
      <c r="N9" s="115">
        <v>57.894736842105267</v>
      </c>
      <c r="O9" s="115">
        <v>52.631578947368418</v>
      </c>
      <c r="P9" s="115">
        <v>31.578947368421051</v>
      </c>
      <c r="Q9" s="115">
        <v>5.2631578947368416</v>
      </c>
      <c r="R9" s="115">
        <v>68.421052631578945</v>
      </c>
      <c r="S9" s="115">
        <v>-42.105263157894733</v>
      </c>
      <c r="T9" s="115">
        <v>15.789473684210526</v>
      </c>
      <c r="U9" s="115">
        <v>-15.789473684210526</v>
      </c>
      <c r="V9" s="115">
        <v>5.2631578947368416</v>
      </c>
      <c r="W9" s="115">
        <v>-5.2631578947368416</v>
      </c>
      <c r="X9" s="115">
        <v>40</v>
      </c>
      <c r="Y9" s="115">
        <v>60</v>
      </c>
      <c r="Z9" s="115">
        <v>80</v>
      </c>
      <c r="AA9" s="115">
        <v>20</v>
      </c>
      <c r="AB9" s="115">
        <v>-20</v>
      </c>
      <c r="AC9" s="115">
        <v>-20</v>
      </c>
      <c r="AD9" s="115">
        <v>-20</v>
      </c>
      <c r="AE9" s="115">
        <v>-40</v>
      </c>
      <c r="AF9" s="115">
        <v>20</v>
      </c>
      <c r="AG9" s="115">
        <v>100</v>
      </c>
      <c r="AH9" s="115">
        <v>0</v>
      </c>
      <c r="AI9" s="91"/>
      <c r="AJ9" s="57" t="s">
        <v>99</v>
      </c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BH9" s="54"/>
      <c r="BI9" s="54"/>
      <c r="BJ9" s="54"/>
      <c r="BK9" s="54"/>
    </row>
    <row r="10" spans="1:75" x14ac:dyDescent="0.25">
      <c r="A10" s="55">
        <v>39722</v>
      </c>
      <c r="B10" s="115">
        <v>76.470588235294116</v>
      </c>
      <c r="C10" s="115">
        <v>88.235294117647058</v>
      </c>
      <c r="D10" s="115">
        <v>58.82352941176471</v>
      </c>
      <c r="E10" s="115">
        <v>5.8823529411764701</v>
      </c>
      <c r="F10" s="115">
        <v>-41.17647058823529</v>
      </c>
      <c r="G10" s="115">
        <v>82.35294117647058</v>
      </c>
      <c r="H10" s="115">
        <v>-17.647058823529413</v>
      </c>
      <c r="I10" s="115">
        <v>52.941176470588239</v>
      </c>
      <c r="J10" s="115">
        <v>-17.647058823529413</v>
      </c>
      <c r="K10" s="115">
        <v>29.411764705882355</v>
      </c>
      <c r="L10" s="115">
        <v>5.8823529411764701</v>
      </c>
      <c r="M10" s="115">
        <v>66.666666666666657</v>
      </c>
      <c r="N10" s="115">
        <v>47.619047619047613</v>
      </c>
      <c r="O10" s="115">
        <v>42.857142857142854</v>
      </c>
      <c r="P10" s="115">
        <v>-4.7619047619047619</v>
      </c>
      <c r="Q10" s="115">
        <v>-14.285714285714285</v>
      </c>
      <c r="R10" s="115">
        <v>61.904761904761905</v>
      </c>
      <c r="S10" s="115">
        <v>-14.285714285714285</v>
      </c>
      <c r="T10" s="115">
        <v>14.285714285714285</v>
      </c>
      <c r="U10" s="115">
        <v>-14.285714285714285</v>
      </c>
      <c r="V10" s="115">
        <v>0</v>
      </c>
      <c r="W10" s="115">
        <v>0</v>
      </c>
      <c r="X10" s="115">
        <v>42.857142857142854</v>
      </c>
      <c r="Y10" s="115">
        <v>28.571428571428569</v>
      </c>
      <c r="Z10" s="115">
        <v>71.428571428571431</v>
      </c>
      <c r="AA10" s="115">
        <v>0</v>
      </c>
      <c r="AB10" s="115">
        <v>-28.571428571428569</v>
      </c>
      <c r="AC10" s="115">
        <v>14.285714285714285</v>
      </c>
      <c r="AD10" s="115">
        <v>-14.285714285714285</v>
      </c>
      <c r="AE10" s="115">
        <v>71.428571428571431</v>
      </c>
      <c r="AF10" s="115">
        <v>14.285714285714285</v>
      </c>
      <c r="AG10" s="115">
        <v>57.142857142857139</v>
      </c>
      <c r="AH10" s="115">
        <v>-14.285714285714285</v>
      </c>
      <c r="AI10" s="91"/>
      <c r="AJ10" s="55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</row>
    <row r="11" spans="1:75" x14ac:dyDescent="0.25">
      <c r="A11" s="55">
        <v>39783</v>
      </c>
      <c r="B11" s="115">
        <v>57.142857142857139</v>
      </c>
      <c r="C11" s="115">
        <v>50</v>
      </c>
      <c r="D11" s="115">
        <v>57.142857142857139</v>
      </c>
      <c r="E11" s="115">
        <v>0</v>
      </c>
      <c r="F11" s="115">
        <v>-28.571428571428569</v>
      </c>
      <c r="G11" s="115">
        <v>64.285714285714292</v>
      </c>
      <c r="H11" s="115">
        <v>-7.1428571428571423</v>
      </c>
      <c r="I11" s="115">
        <v>7.1428571428571423</v>
      </c>
      <c r="J11" s="115">
        <v>-21.428571428571427</v>
      </c>
      <c r="K11" s="115">
        <v>0</v>
      </c>
      <c r="L11" s="115">
        <v>0</v>
      </c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6"/>
      <c r="AB11" s="116"/>
      <c r="AC11" s="116"/>
      <c r="AD11" s="116"/>
      <c r="AE11" s="116"/>
      <c r="AF11" s="116"/>
      <c r="AG11" s="116"/>
      <c r="AH11" s="116"/>
      <c r="AI11" s="91"/>
    </row>
    <row r="12" spans="1:75" x14ac:dyDescent="0.25">
      <c r="A12" s="55">
        <v>39873</v>
      </c>
      <c r="B12" s="115">
        <v>55.555555555555557</v>
      </c>
      <c r="C12" s="115">
        <v>50</v>
      </c>
      <c r="D12" s="115">
        <v>44.444444444444443</v>
      </c>
      <c r="E12" s="115">
        <v>-27.777777777777779</v>
      </c>
      <c r="F12" s="115">
        <v>-27.777777777777779</v>
      </c>
      <c r="G12" s="115">
        <v>38.888888888888893</v>
      </c>
      <c r="H12" s="115">
        <v>-5.5555555555555554</v>
      </c>
      <c r="I12" s="115">
        <v>-5.5555555555555554</v>
      </c>
      <c r="J12" s="115">
        <v>-11.111111111111111</v>
      </c>
      <c r="K12" s="115">
        <v>-22.222222222222221</v>
      </c>
      <c r="L12" s="115">
        <v>-5.5555555555555554</v>
      </c>
      <c r="M12" s="115">
        <v>60</v>
      </c>
      <c r="N12" s="115">
        <v>65</v>
      </c>
      <c r="O12" s="115">
        <v>30</v>
      </c>
      <c r="P12" s="115">
        <v>-30</v>
      </c>
      <c r="Q12" s="115">
        <v>-25</v>
      </c>
      <c r="R12" s="115">
        <v>30</v>
      </c>
      <c r="S12" s="115">
        <v>-30</v>
      </c>
      <c r="T12" s="115">
        <v>-30</v>
      </c>
      <c r="U12" s="115">
        <v>-40</v>
      </c>
      <c r="V12" s="115">
        <v>0</v>
      </c>
      <c r="W12" s="115">
        <v>0</v>
      </c>
      <c r="X12" s="115">
        <v>57.142857142857139</v>
      </c>
      <c r="Y12" s="115">
        <v>57.142857142857139</v>
      </c>
      <c r="Z12" s="115">
        <v>42.857142857142854</v>
      </c>
      <c r="AA12" s="115">
        <v>-14.285714285714285</v>
      </c>
      <c r="AB12" s="115">
        <v>-42.857142857142854</v>
      </c>
      <c r="AC12" s="115">
        <v>14.285714285714285</v>
      </c>
      <c r="AD12" s="115">
        <v>0</v>
      </c>
      <c r="AE12" s="115">
        <v>14.285714285714285</v>
      </c>
      <c r="AF12" s="115">
        <v>-14.285714285714285</v>
      </c>
      <c r="AG12" s="115">
        <v>42.857142857142854</v>
      </c>
      <c r="AH12" s="115">
        <v>0</v>
      </c>
      <c r="AI12" s="91"/>
    </row>
    <row r="13" spans="1:75" x14ac:dyDescent="0.25">
      <c r="A13" s="55">
        <v>39965</v>
      </c>
      <c r="B13" s="115">
        <v>63.157894736842103</v>
      </c>
      <c r="C13" s="115">
        <v>63.157894736842103</v>
      </c>
      <c r="D13" s="115">
        <v>36.84210526315789</v>
      </c>
      <c r="E13" s="115">
        <v>10.526315789473683</v>
      </c>
      <c r="F13" s="115">
        <v>-31.578947368421051</v>
      </c>
      <c r="G13" s="115">
        <v>52.631578947368418</v>
      </c>
      <c r="H13" s="115">
        <v>21.052631578947366</v>
      </c>
      <c r="I13" s="115">
        <v>21.052631578947366</v>
      </c>
      <c r="J13" s="115">
        <v>-10.526315789473683</v>
      </c>
      <c r="K13" s="115">
        <v>-5.2631578947368416</v>
      </c>
      <c r="L13" s="115">
        <v>5.2631578947368416</v>
      </c>
      <c r="M13" s="115">
        <v>59.090909090909093</v>
      </c>
      <c r="N13" s="115">
        <v>68.181818181818173</v>
      </c>
      <c r="O13" s="115">
        <v>45.454545454545453</v>
      </c>
      <c r="P13" s="115">
        <v>-9.0909090909090917</v>
      </c>
      <c r="Q13" s="115">
        <v>-40.909090909090914</v>
      </c>
      <c r="R13" s="115">
        <v>45.454545454545453</v>
      </c>
      <c r="S13" s="115">
        <v>-59.090909090909093</v>
      </c>
      <c r="T13" s="115">
        <v>-31.818181818181817</v>
      </c>
      <c r="U13" s="115">
        <v>-18.181818181818183</v>
      </c>
      <c r="V13" s="115">
        <v>9.0909090909090917</v>
      </c>
      <c r="W13" s="115">
        <v>0</v>
      </c>
      <c r="X13" s="115">
        <v>28.571428571428569</v>
      </c>
      <c r="Y13" s="115">
        <v>14.285714285714285</v>
      </c>
      <c r="Z13" s="115">
        <v>0</v>
      </c>
      <c r="AA13" s="115">
        <v>-71.428571428571431</v>
      </c>
      <c r="AB13" s="115">
        <v>-57.142857142857139</v>
      </c>
      <c r="AC13" s="115">
        <v>0</v>
      </c>
      <c r="AD13" s="115">
        <v>-71.428571428571431</v>
      </c>
      <c r="AE13" s="115">
        <v>-42.857142857142854</v>
      </c>
      <c r="AF13" s="115">
        <v>-28.571428571428569</v>
      </c>
      <c r="AG13" s="115">
        <v>28.571428571428569</v>
      </c>
      <c r="AH13" s="115">
        <v>0</v>
      </c>
      <c r="AI13" s="91"/>
    </row>
    <row r="14" spans="1:75" x14ac:dyDescent="0.25">
      <c r="A14" s="55">
        <v>40057</v>
      </c>
      <c r="B14" s="115">
        <v>66.666666666666657</v>
      </c>
      <c r="C14" s="115">
        <v>77.777777777777786</v>
      </c>
      <c r="D14" s="115">
        <v>66.666666666666657</v>
      </c>
      <c r="E14" s="115">
        <v>50</v>
      </c>
      <c r="F14" s="115">
        <v>-33.333333333333329</v>
      </c>
      <c r="G14" s="115">
        <v>55.555555555555557</v>
      </c>
      <c r="H14" s="115">
        <v>5.5555555555555554</v>
      </c>
      <c r="I14" s="115">
        <v>16.666666666666664</v>
      </c>
      <c r="J14" s="115">
        <v>5.5555555555555554</v>
      </c>
      <c r="K14" s="115">
        <v>44.444444444444443</v>
      </c>
      <c r="L14" s="115">
        <v>0</v>
      </c>
      <c r="M14" s="115">
        <v>59.090909090909093</v>
      </c>
      <c r="N14" s="115">
        <v>68.181818181818173</v>
      </c>
      <c r="O14" s="115">
        <v>45.454545454545453</v>
      </c>
      <c r="P14" s="115">
        <v>-9.0909090909090917</v>
      </c>
      <c r="Q14" s="115">
        <v>-40.909090909090914</v>
      </c>
      <c r="R14" s="115">
        <v>45.454545454545453</v>
      </c>
      <c r="S14" s="115">
        <v>-59.090909090909093</v>
      </c>
      <c r="T14" s="115">
        <v>-31.818181818181817</v>
      </c>
      <c r="U14" s="115">
        <v>-18.181818181818183</v>
      </c>
      <c r="V14" s="115">
        <v>9.0909090909090917</v>
      </c>
      <c r="W14" s="115">
        <v>0</v>
      </c>
      <c r="X14" s="115">
        <v>33.333333333333329</v>
      </c>
      <c r="Y14" s="115">
        <v>33.3333333333333</v>
      </c>
      <c r="Z14" s="115">
        <v>33.333333333333329</v>
      </c>
      <c r="AA14" s="115">
        <v>-50</v>
      </c>
      <c r="AB14" s="115">
        <v>-50</v>
      </c>
      <c r="AC14" s="115">
        <v>16.666666666666664</v>
      </c>
      <c r="AD14" s="115">
        <v>-83.333333333333343</v>
      </c>
      <c r="AE14" s="115">
        <v>-33.333333333333329</v>
      </c>
      <c r="AF14" s="115">
        <v>-16.666666666666664</v>
      </c>
      <c r="AG14" s="115">
        <v>50</v>
      </c>
      <c r="AH14" s="115">
        <v>0</v>
      </c>
      <c r="AI14" s="91"/>
    </row>
    <row r="15" spans="1:75" x14ac:dyDescent="0.25">
      <c r="A15" s="55">
        <v>40148</v>
      </c>
      <c r="B15" s="115">
        <v>47.058823529411761</v>
      </c>
      <c r="C15" s="115">
        <v>58.82352941176471</v>
      </c>
      <c r="D15" s="115">
        <v>41.17647058823529</v>
      </c>
      <c r="E15" s="115">
        <v>29.411764705882355</v>
      </c>
      <c r="F15" s="115">
        <v>-52.941176470588239</v>
      </c>
      <c r="G15" s="115">
        <v>41.17647058823529</v>
      </c>
      <c r="H15" s="115">
        <v>0</v>
      </c>
      <c r="I15" s="115">
        <v>17.647058823529413</v>
      </c>
      <c r="J15" s="115">
        <v>35.294117647058826</v>
      </c>
      <c r="K15" s="115">
        <v>29.411764705882355</v>
      </c>
      <c r="L15" s="115">
        <v>-5.8823529411764701</v>
      </c>
      <c r="M15" s="115">
        <v>36.363636363636367</v>
      </c>
      <c r="N15" s="115">
        <v>50</v>
      </c>
      <c r="O15" s="115">
        <v>13.636363636363635</v>
      </c>
      <c r="P15" s="115">
        <v>0</v>
      </c>
      <c r="Q15" s="115">
        <v>-54.54545454545454</v>
      </c>
      <c r="R15" s="115">
        <v>36.363636363636367</v>
      </c>
      <c r="S15" s="115">
        <v>-50</v>
      </c>
      <c r="T15" s="115">
        <v>0</v>
      </c>
      <c r="U15" s="115">
        <v>-22.727272727272727</v>
      </c>
      <c r="V15" s="115">
        <v>9.0909090909090917</v>
      </c>
      <c r="W15" s="115">
        <v>0</v>
      </c>
      <c r="X15" s="115">
        <v>14.285714285714285</v>
      </c>
      <c r="Y15" s="115">
        <v>14.285714285714285</v>
      </c>
      <c r="Z15" s="115">
        <v>42.857142857142854</v>
      </c>
      <c r="AA15" s="115">
        <v>-14.285714285714285</v>
      </c>
      <c r="AB15" s="115">
        <v>-42.857142857142854</v>
      </c>
      <c r="AC15" s="115">
        <v>0</v>
      </c>
      <c r="AD15" s="115">
        <v>-85.714285714285708</v>
      </c>
      <c r="AE15" s="115">
        <v>-42.857142857142854</v>
      </c>
      <c r="AF15" s="115">
        <v>-28.571428571428569</v>
      </c>
      <c r="AG15" s="115">
        <v>-28.571428571428569</v>
      </c>
      <c r="AH15" s="115">
        <v>-14.285714285714285</v>
      </c>
      <c r="AI15" s="91"/>
    </row>
    <row r="16" spans="1:75" x14ac:dyDescent="0.25">
      <c r="A16" s="55">
        <v>40238</v>
      </c>
      <c r="B16" s="115">
        <v>72.222222222222214</v>
      </c>
      <c r="C16" s="115">
        <v>55.555555555555557</v>
      </c>
      <c r="D16" s="115">
        <v>50</v>
      </c>
      <c r="E16" s="115">
        <v>33.333333333333329</v>
      </c>
      <c r="F16" s="115">
        <v>-55.555555555555557</v>
      </c>
      <c r="G16" s="115">
        <v>72.222222222222214</v>
      </c>
      <c r="H16" s="115">
        <v>-5.5555555555555554</v>
      </c>
      <c r="I16" s="115">
        <v>33.333333333333329</v>
      </c>
      <c r="J16" s="115">
        <v>16.666666666666664</v>
      </c>
      <c r="K16" s="115">
        <v>33.333333333333329</v>
      </c>
      <c r="L16" s="115">
        <v>0</v>
      </c>
      <c r="M16" s="115">
        <v>50</v>
      </c>
      <c r="N16" s="115">
        <v>50</v>
      </c>
      <c r="O16" s="115">
        <v>40.909090909090914</v>
      </c>
      <c r="P16" s="115">
        <v>27.27272727272727</v>
      </c>
      <c r="Q16" s="115">
        <v>-31.818181818181817</v>
      </c>
      <c r="R16" s="115">
        <v>68.181818181818173</v>
      </c>
      <c r="S16" s="115">
        <v>-9.0909090909090917</v>
      </c>
      <c r="T16" s="115">
        <v>22.727272727272727</v>
      </c>
      <c r="U16" s="115">
        <v>-13.636363636363635</v>
      </c>
      <c r="V16" s="115">
        <v>31.818181818181817</v>
      </c>
      <c r="W16" s="115">
        <v>-4.5454545454545459</v>
      </c>
      <c r="X16" s="115">
        <v>0</v>
      </c>
      <c r="Y16" s="115">
        <v>42.857142857142854</v>
      </c>
      <c r="Z16" s="115">
        <v>42.857142857142854</v>
      </c>
      <c r="AA16" s="115">
        <v>0</v>
      </c>
      <c r="AB16" s="115">
        <v>-57.142857142857139</v>
      </c>
      <c r="AC16" s="115">
        <v>14.285714285714285</v>
      </c>
      <c r="AD16" s="115">
        <v>-57.142857142857139</v>
      </c>
      <c r="AE16" s="115">
        <v>-14.285714285714285</v>
      </c>
      <c r="AF16" s="115">
        <v>-28.571428571428569</v>
      </c>
      <c r="AG16" s="115">
        <v>57.142857142857139</v>
      </c>
      <c r="AH16" s="115">
        <v>0</v>
      </c>
      <c r="AI16" s="91"/>
    </row>
    <row r="17" spans="1:35" x14ac:dyDescent="0.25">
      <c r="A17" s="55">
        <v>40330</v>
      </c>
      <c r="B17" s="115">
        <v>88.888888888888886</v>
      </c>
      <c r="C17" s="115">
        <v>100</v>
      </c>
      <c r="D17" s="115">
        <v>66.666666666666657</v>
      </c>
      <c r="E17" s="115">
        <v>66.666666666666657</v>
      </c>
      <c r="F17" s="115">
        <v>-22.222222222222221</v>
      </c>
      <c r="G17" s="115">
        <v>77.777777777777786</v>
      </c>
      <c r="H17" s="115">
        <v>5.5555555555555554</v>
      </c>
      <c r="I17" s="115">
        <v>44.444444444444443</v>
      </c>
      <c r="J17" s="115">
        <v>27.777777777777779</v>
      </c>
      <c r="K17" s="115">
        <v>55.555555555555557</v>
      </c>
      <c r="L17" s="115">
        <v>11.111111111111111</v>
      </c>
      <c r="M17" s="115">
        <v>55.555555555555557</v>
      </c>
      <c r="N17" s="115">
        <v>72.222222222222214</v>
      </c>
      <c r="O17" s="115">
        <v>33.333333333333329</v>
      </c>
      <c r="P17" s="115">
        <v>5.5555555555555554</v>
      </c>
      <c r="Q17" s="115">
        <v>-55.555555555555557</v>
      </c>
      <c r="R17" s="115">
        <v>38.888888888888893</v>
      </c>
      <c r="S17" s="115">
        <v>-38.888888888888893</v>
      </c>
      <c r="T17" s="115">
        <v>-5.5555555555555554</v>
      </c>
      <c r="U17" s="115">
        <v>-16.666666666666664</v>
      </c>
      <c r="V17" s="115">
        <v>27.777777777777779</v>
      </c>
      <c r="W17" s="115">
        <v>-5.5555555555555554</v>
      </c>
      <c r="X17" s="115">
        <v>14.285714285714285</v>
      </c>
      <c r="Y17" s="115">
        <v>14.285714285714285</v>
      </c>
      <c r="Z17" s="115">
        <v>57.142857142857139</v>
      </c>
      <c r="AA17" s="115">
        <v>14.285714285714285</v>
      </c>
      <c r="AB17" s="115">
        <v>-57.142857142857139</v>
      </c>
      <c r="AC17" s="115">
        <v>-28.571428571428569</v>
      </c>
      <c r="AD17" s="115">
        <v>-57.142857142857139</v>
      </c>
      <c r="AE17" s="115">
        <v>-42.857142857142854</v>
      </c>
      <c r="AF17" s="115">
        <v>-14.285714285714285</v>
      </c>
      <c r="AG17" s="115">
        <v>57.142857142857139</v>
      </c>
      <c r="AH17" s="115">
        <v>0</v>
      </c>
      <c r="AI17" s="91"/>
    </row>
    <row r="18" spans="1:35" x14ac:dyDescent="0.25">
      <c r="A18" s="55">
        <v>40422</v>
      </c>
      <c r="B18" s="115">
        <v>84.210526315789465</v>
      </c>
      <c r="C18" s="115">
        <v>78.94736842105263</v>
      </c>
      <c r="D18" s="115">
        <v>78.94736842105263</v>
      </c>
      <c r="E18" s="115">
        <v>63.157894736842103</v>
      </c>
      <c r="F18" s="115">
        <v>-21.052631578947366</v>
      </c>
      <c r="G18" s="115">
        <v>68.421052631578945</v>
      </c>
      <c r="H18" s="115">
        <v>5.2631578947368416</v>
      </c>
      <c r="I18" s="115">
        <v>57.894736842105267</v>
      </c>
      <c r="J18" s="115">
        <v>21.052631578947366</v>
      </c>
      <c r="K18" s="115">
        <v>57.894736842105267</v>
      </c>
      <c r="L18" s="115">
        <v>0</v>
      </c>
      <c r="M18" s="115">
        <v>77.777777777777786</v>
      </c>
      <c r="N18" s="115">
        <v>72.222222222222214</v>
      </c>
      <c r="O18" s="115">
        <v>72.222222222222214</v>
      </c>
      <c r="P18" s="115">
        <v>33.333333333333329</v>
      </c>
      <c r="Q18" s="115">
        <v>-50</v>
      </c>
      <c r="R18" s="115">
        <v>50</v>
      </c>
      <c r="S18" s="115">
        <v>-33.333333333333329</v>
      </c>
      <c r="T18" s="115">
        <v>11.111111111111111</v>
      </c>
      <c r="U18" s="115">
        <v>-16.666666666666664</v>
      </c>
      <c r="V18" s="115">
        <v>44.444444444444443</v>
      </c>
      <c r="W18" s="115">
        <v>5.5555555555555554</v>
      </c>
      <c r="X18" s="115">
        <v>57.142857142857139</v>
      </c>
      <c r="Y18" s="115">
        <v>42.857142857142854</v>
      </c>
      <c r="Z18" s="115">
        <v>42.857142857142854</v>
      </c>
      <c r="AA18" s="115">
        <v>0</v>
      </c>
      <c r="AB18" s="115">
        <v>-57.142857142857139</v>
      </c>
      <c r="AC18" s="115">
        <v>-14.285714285714285</v>
      </c>
      <c r="AD18" s="115">
        <v>-57.142857142857139</v>
      </c>
      <c r="AE18" s="115">
        <v>-42.857142857142854</v>
      </c>
      <c r="AF18" s="115">
        <v>14.285714285714285</v>
      </c>
      <c r="AG18" s="115">
        <v>57.142857142857139</v>
      </c>
      <c r="AH18" s="115">
        <v>0</v>
      </c>
      <c r="AI18" s="91"/>
    </row>
    <row r="19" spans="1:35" x14ac:dyDescent="0.25">
      <c r="A19" s="55">
        <v>40513</v>
      </c>
      <c r="B19" s="115">
        <v>64.705882352941174</v>
      </c>
      <c r="C19" s="115">
        <v>82.35294117647058</v>
      </c>
      <c r="D19" s="115">
        <v>88.235294117647058</v>
      </c>
      <c r="E19" s="115">
        <v>64.705882352941174</v>
      </c>
      <c r="F19" s="115">
        <v>-52.941176470588239</v>
      </c>
      <c r="G19" s="115">
        <v>58.82352941176471</v>
      </c>
      <c r="H19" s="115">
        <v>-11.76470588235294</v>
      </c>
      <c r="I19" s="115">
        <v>35.294117647058826</v>
      </c>
      <c r="J19" s="115">
        <v>23.52941176470588</v>
      </c>
      <c r="K19" s="115">
        <v>88.235294117647058</v>
      </c>
      <c r="L19" s="115">
        <v>5.8823529411764701</v>
      </c>
      <c r="M19" s="115">
        <v>83.333333333333343</v>
      </c>
      <c r="N19" s="115">
        <v>88.888888888888886</v>
      </c>
      <c r="O19" s="115">
        <v>72.222222222222214</v>
      </c>
      <c r="P19" s="115">
        <v>50</v>
      </c>
      <c r="Q19" s="115">
        <v>-61.111111111111114</v>
      </c>
      <c r="R19" s="115">
        <v>50</v>
      </c>
      <c r="S19" s="115">
        <v>-50</v>
      </c>
      <c r="T19" s="115">
        <v>5.5555555555555554</v>
      </c>
      <c r="U19" s="115">
        <v>-16.666666666666664</v>
      </c>
      <c r="V19" s="115">
        <v>66.666666666666657</v>
      </c>
      <c r="W19" s="115">
        <v>5.5555555555555554</v>
      </c>
      <c r="X19" s="115">
        <v>33.333333333333329</v>
      </c>
      <c r="Y19" s="115">
        <v>66.666666666666657</v>
      </c>
      <c r="Z19" s="115">
        <v>83.333333333333343</v>
      </c>
      <c r="AA19" s="115">
        <v>33.333333333333329</v>
      </c>
      <c r="AB19" s="115">
        <v>0</v>
      </c>
      <c r="AC19" s="115">
        <v>83.333333333333343</v>
      </c>
      <c r="AD19" s="115">
        <v>-33.333333333333329</v>
      </c>
      <c r="AE19" s="115">
        <v>16.666666666666664</v>
      </c>
      <c r="AF19" s="115">
        <v>16.666666666666664</v>
      </c>
      <c r="AG19" s="115">
        <v>100</v>
      </c>
      <c r="AH19" s="115">
        <v>0</v>
      </c>
      <c r="AI19" s="91"/>
    </row>
    <row r="20" spans="1:35" x14ac:dyDescent="0.25">
      <c r="A20" s="55">
        <v>40603</v>
      </c>
      <c r="B20" s="115">
        <v>78.94736842105263</v>
      </c>
      <c r="C20" s="115">
        <v>78.94736842105263</v>
      </c>
      <c r="D20" s="115">
        <v>63.157894736842103</v>
      </c>
      <c r="E20" s="115">
        <v>78.94736842105263</v>
      </c>
      <c r="F20" s="115">
        <v>-5.2631578947368416</v>
      </c>
      <c r="G20" s="115">
        <v>57.894736842105267</v>
      </c>
      <c r="H20" s="115">
        <v>21.052631578947366</v>
      </c>
      <c r="I20" s="115">
        <v>57.894736842105267</v>
      </c>
      <c r="J20" s="115">
        <v>15.789473684210526</v>
      </c>
      <c r="K20" s="115">
        <v>57.894736842105267</v>
      </c>
      <c r="L20" s="115">
        <v>10.526315789473683</v>
      </c>
      <c r="M20" s="115">
        <v>93.75</v>
      </c>
      <c r="N20" s="115">
        <v>81.25</v>
      </c>
      <c r="O20" s="115">
        <v>62.5</v>
      </c>
      <c r="P20" s="115">
        <v>43.75</v>
      </c>
      <c r="Q20" s="115">
        <v>-68.75</v>
      </c>
      <c r="R20" s="115">
        <v>37.5</v>
      </c>
      <c r="S20" s="115">
        <v>25</v>
      </c>
      <c r="T20" s="115">
        <v>31.25</v>
      </c>
      <c r="U20" s="115">
        <v>-18.75</v>
      </c>
      <c r="V20" s="115">
        <v>62.5</v>
      </c>
      <c r="W20" s="115">
        <v>0</v>
      </c>
      <c r="X20" s="115">
        <v>14.285714285714285</v>
      </c>
      <c r="Y20" s="115">
        <v>28.571428571428569</v>
      </c>
      <c r="Z20" s="115">
        <v>85.714285714285708</v>
      </c>
      <c r="AA20" s="115">
        <v>14.285714285714285</v>
      </c>
      <c r="AB20" s="115">
        <v>-28.571428571428569</v>
      </c>
      <c r="AC20" s="115">
        <v>14.285714285714285</v>
      </c>
      <c r="AD20" s="115">
        <v>-42.857142857142854</v>
      </c>
      <c r="AE20" s="115">
        <v>-14.285714285714285</v>
      </c>
      <c r="AF20" s="115">
        <v>-42.857142857142854</v>
      </c>
      <c r="AG20" s="115">
        <v>42.857142857142854</v>
      </c>
      <c r="AH20" s="115">
        <v>0</v>
      </c>
      <c r="AI20" s="91"/>
    </row>
    <row r="21" spans="1:35" x14ac:dyDescent="0.25">
      <c r="A21" s="55">
        <v>40695</v>
      </c>
      <c r="B21" s="115">
        <v>77.777777777777786</v>
      </c>
      <c r="C21" s="115">
        <v>55.555555555555557</v>
      </c>
      <c r="D21" s="115">
        <v>55.555555555555557</v>
      </c>
      <c r="E21" s="115">
        <v>83.333333333333343</v>
      </c>
      <c r="F21" s="115">
        <v>-27.777777777777779</v>
      </c>
      <c r="G21" s="115">
        <v>61.111111111111114</v>
      </c>
      <c r="H21" s="115">
        <v>22.222222222222221</v>
      </c>
      <c r="I21" s="115">
        <v>66.666666666666657</v>
      </c>
      <c r="J21" s="115">
        <v>22.222222222222221</v>
      </c>
      <c r="K21" s="115">
        <v>44.444444444444443</v>
      </c>
      <c r="L21" s="115">
        <v>0</v>
      </c>
      <c r="M21" s="115">
        <v>93.75</v>
      </c>
      <c r="N21" s="115">
        <v>93.75</v>
      </c>
      <c r="O21" s="115">
        <v>68.75</v>
      </c>
      <c r="P21" s="115">
        <v>43.75</v>
      </c>
      <c r="Q21" s="115">
        <v>-62.5</v>
      </c>
      <c r="R21" s="115">
        <v>68.75</v>
      </c>
      <c r="S21" s="115">
        <v>-25</v>
      </c>
      <c r="T21" s="115">
        <v>25</v>
      </c>
      <c r="U21" s="115">
        <v>-25</v>
      </c>
      <c r="V21" s="115">
        <v>75</v>
      </c>
      <c r="W21" s="115">
        <v>0</v>
      </c>
      <c r="X21" s="115">
        <v>16.666666666666664</v>
      </c>
      <c r="Y21" s="115">
        <v>33.333333333333329</v>
      </c>
      <c r="Z21" s="115">
        <v>50</v>
      </c>
      <c r="AA21" s="115">
        <v>-16.666666666666664</v>
      </c>
      <c r="AB21" s="115">
        <v>-83.333333333333343</v>
      </c>
      <c r="AC21" s="115">
        <v>0</v>
      </c>
      <c r="AD21" s="115">
        <v>-33.333333333333329</v>
      </c>
      <c r="AE21" s="115">
        <v>16.666666666666664</v>
      </c>
      <c r="AF21" s="115">
        <v>-50</v>
      </c>
      <c r="AG21" s="115">
        <v>83.333333333333343</v>
      </c>
      <c r="AH21" s="115">
        <v>0</v>
      </c>
      <c r="AI21" s="91"/>
    </row>
    <row r="22" spans="1:35" x14ac:dyDescent="0.25">
      <c r="A22" s="55">
        <v>40787</v>
      </c>
      <c r="B22" s="115">
        <v>76.19047619047619</v>
      </c>
      <c r="C22" s="115">
        <v>71.428571428571431</v>
      </c>
      <c r="D22" s="115">
        <v>52.380952380952387</v>
      </c>
      <c r="E22" s="115">
        <v>61.904761904761905</v>
      </c>
      <c r="F22" s="115">
        <v>-28.571428571428569</v>
      </c>
      <c r="G22" s="115">
        <v>52.380952380952387</v>
      </c>
      <c r="H22" s="115">
        <v>-9.5238095238095237</v>
      </c>
      <c r="I22" s="115">
        <v>52.380952380952387</v>
      </c>
      <c r="J22" s="115">
        <v>4.7619047619047619</v>
      </c>
      <c r="K22" s="115">
        <v>61.904761904761905</v>
      </c>
      <c r="L22" s="115">
        <v>0</v>
      </c>
      <c r="M22" s="115">
        <v>100</v>
      </c>
      <c r="N22" s="115">
        <v>92.857142857142861</v>
      </c>
      <c r="O22" s="115">
        <v>78.571428571428569</v>
      </c>
      <c r="P22" s="115">
        <v>57.142857142857139</v>
      </c>
      <c r="Q22" s="115">
        <v>-57.142857142857139</v>
      </c>
      <c r="R22" s="115">
        <v>57.142857142857139</v>
      </c>
      <c r="S22" s="115">
        <v>28.571428571428569</v>
      </c>
      <c r="T22" s="115">
        <v>64.285714285714292</v>
      </c>
      <c r="U22" s="115">
        <v>-21.428571428571427</v>
      </c>
      <c r="V22" s="115">
        <v>64.285714285714292</v>
      </c>
      <c r="W22" s="115">
        <v>0</v>
      </c>
      <c r="X22" s="115">
        <v>57.142857142857139</v>
      </c>
      <c r="Y22" s="115">
        <v>42.857142857142854</v>
      </c>
      <c r="Z22" s="115">
        <v>57.142857142857139</v>
      </c>
      <c r="AA22" s="115">
        <v>14.285714285714285</v>
      </c>
      <c r="AB22" s="115">
        <v>-42.857142857142854</v>
      </c>
      <c r="AC22" s="115">
        <v>14.285714285714285</v>
      </c>
      <c r="AD22" s="115">
        <v>-71.428571428571431</v>
      </c>
      <c r="AE22" s="115">
        <v>28.571428571428569</v>
      </c>
      <c r="AF22" s="115">
        <v>14.285714285714285</v>
      </c>
      <c r="AG22" s="115">
        <v>57.142857142857139</v>
      </c>
      <c r="AH22" s="115">
        <v>0</v>
      </c>
      <c r="AI22" s="91"/>
    </row>
    <row r="23" spans="1:35" x14ac:dyDescent="0.25">
      <c r="A23" s="55">
        <v>40878</v>
      </c>
      <c r="B23" s="115">
        <v>71.428571428571431</v>
      </c>
      <c r="C23" s="115">
        <v>61.904761904761905</v>
      </c>
      <c r="D23" s="115">
        <v>71.428571428571431</v>
      </c>
      <c r="E23" s="115">
        <v>57.142857142857139</v>
      </c>
      <c r="F23" s="115">
        <v>-47.619047619047613</v>
      </c>
      <c r="G23" s="115">
        <v>61.904761904761905</v>
      </c>
      <c r="H23" s="115">
        <v>4.7619047619047619</v>
      </c>
      <c r="I23" s="115">
        <v>52.380952380952387</v>
      </c>
      <c r="J23" s="115">
        <v>19.047619047619047</v>
      </c>
      <c r="K23" s="115">
        <v>52.380952380952387</v>
      </c>
      <c r="L23" s="115">
        <v>0</v>
      </c>
      <c r="M23" s="115">
        <v>78.571428571428569</v>
      </c>
      <c r="N23" s="115">
        <v>78.571428571428569</v>
      </c>
      <c r="O23" s="115">
        <v>85.714285714285708</v>
      </c>
      <c r="P23" s="115">
        <v>14.285714285714285</v>
      </c>
      <c r="Q23" s="115">
        <v>-57.142857142857139</v>
      </c>
      <c r="R23" s="115">
        <v>35.714285714285715</v>
      </c>
      <c r="S23" s="115">
        <v>-7.1428571428571423</v>
      </c>
      <c r="T23" s="115">
        <v>42.857142857142854</v>
      </c>
      <c r="U23" s="115">
        <v>-21.428571428571427</v>
      </c>
      <c r="V23" s="115">
        <v>71.428571428571431</v>
      </c>
      <c r="W23" s="115">
        <v>-7.1428571428571423</v>
      </c>
      <c r="X23" s="115">
        <v>57.142857142857139</v>
      </c>
      <c r="Y23" s="115">
        <v>57.142857142857139</v>
      </c>
      <c r="Z23" s="115">
        <v>85.714285714285708</v>
      </c>
      <c r="AA23" s="115">
        <v>28.571428571428569</v>
      </c>
      <c r="AB23" s="115">
        <v>-57.142857142857139</v>
      </c>
      <c r="AC23" s="115">
        <v>14.285714285714285</v>
      </c>
      <c r="AD23" s="115">
        <v>-71.428571428571431</v>
      </c>
      <c r="AE23" s="115">
        <v>-14.285714285714285</v>
      </c>
      <c r="AF23" s="115">
        <v>-14.285714285714285</v>
      </c>
      <c r="AG23" s="115">
        <v>71.428571428571431</v>
      </c>
      <c r="AH23" s="115">
        <v>0</v>
      </c>
      <c r="AI23" s="91"/>
    </row>
    <row r="24" spans="1:35" x14ac:dyDescent="0.25">
      <c r="A24" s="55">
        <v>40969</v>
      </c>
      <c r="B24" s="115">
        <v>90.476190476190482</v>
      </c>
      <c r="C24" s="115">
        <v>76.19047619047619</v>
      </c>
      <c r="D24" s="115">
        <v>66.666666666666657</v>
      </c>
      <c r="E24" s="115">
        <v>47.619047619047613</v>
      </c>
      <c r="F24" s="115">
        <v>-23.809523809523807</v>
      </c>
      <c r="G24" s="115">
        <v>76</v>
      </c>
      <c r="H24" s="115">
        <v>28.999999999999996</v>
      </c>
      <c r="I24" s="115">
        <v>42.857142857142854</v>
      </c>
      <c r="J24" s="115">
        <v>0</v>
      </c>
      <c r="K24" s="115">
        <v>57.142857142857139</v>
      </c>
      <c r="L24" s="115">
        <v>0</v>
      </c>
      <c r="M24" s="115">
        <v>80</v>
      </c>
      <c r="N24" s="115">
        <v>80</v>
      </c>
      <c r="O24" s="115">
        <v>73.333333333333329</v>
      </c>
      <c r="P24" s="115">
        <v>20</v>
      </c>
      <c r="Q24" s="115">
        <v>-53.333333333333336</v>
      </c>
      <c r="R24" s="115">
        <v>40</v>
      </c>
      <c r="S24" s="115">
        <v>-20</v>
      </c>
      <c r="T24" s="115">
        <v>40</v>
      </c>
      <c r="U24" s="115">
        <v>-26.666666666666668</v>
      </c>
      <c r="V24" s="115">
        <v>66.666666666666657</v>
      </c>
      <c r="W24" s="115">
        <v>0</v>
      </c>
      <c r="X24" s="115">
        <v>42.857142857142854</v>
      </c>
      <c r="Y24" s="115">
        <v>42.857142857142854</v>
      </c>
      <c r="Z24" s="115">
        <v>57.142857142857139</v>
      </c>
      <c r="AA24" s="115">
        <v>14.285714285714285</v>
      </c>
      <c r="AB24" s="115">
        <v>-71.428571428571431</v>
      </c>
      <c r="AC24" s="115">
        <v>-28.999999999999996</v>
      </c>
      <c r="AD24" s="115">
        <v>-86</v>
      </c>
      <c r="AE24" s="115">
        <v>28.571428571428569</v>
      </c>
      <c r="AF24" s="115">
        <v>28.571428571428569</v>
      </c>
      <c r="AG24" s="115">
        <v>85.714285714285708</v>
      </c>
      <c r="AH24" s="115">
        <v>0</v>
      </c>
      <c r="AI24" s="91"/>
    </row>
    <row r="25" spans="1:35" x14ac:dyDescent="0.25">
      <c r="A25" s="55">
        <v>41061</v>
      </c>
      <c r="B25" s="115">
        <v>65</v>
      </c>
      <c r="C25" s="115">
        <v>75</v>
      </c>
      <c r="D25" s="115">
        <v>35</v>
      </c>
      <c r="E25" s="115">
        <v>65</v>
      </c>
      <c r="F25" s="115">
        <v>-55.000000000000007</v>
      </c>
      <c r="G25" s="115">
        <v>55.000000000000007</v>
      </c>
      <c r="H25" s="115">
        <v>45</v>
      </c>
      <c r="I25" s="115">
        <v>50</v>
      </c>
      <c r="J25" s="115" t="s">
        <v>98</v>
      </c>
      <c r="K25" s="115">
        <v>35</v>
      </c>
      <c r="L25" s="115">
        <v>0</v>
      </c>
      <c r="M25" s="115">
        <v>86.666666666666671</v>
      </c>
      <c r="N25" s="115">
        <v>73.333333333333329</v>
      </c>
      <c r="O25" s="115">
        <v>60</v>
      </c>
      <c r="P25" s="115">
        <v>40</v>
      </c>
      <c r="Q25" s="115">
        <v>-66.666666666666657</v>
      </c>
      <c r="R25" s="115">
        <v>40</v>
      </c>
      <c r="S25" s="115">
        <v>0</v>
      </c>
      <c r="T25" s="115">
        <v>13.333333333333334</v>
      </c>
      <c r="U25" s="115">
        <v>6.666666666666667</v>
      </c>
      <c r="V25" s="115">
        <v>66.666666666666657</v>
      </c>
      <c r="W25" s="115">
        <v>0</v>
      </c>
      <c r="X25" s="115">
        <v>0</v>
      </c>
      <c r="Y25" s="115">
        <v>14.285714285714285</v>
      </c>
      <c r="Z25" s="115">
        <v>42.857142857142854</v>
      </c>
      <c r="AA25" s="115">
        <v>0</v>
      </c>
      <c r="AB25" s="115">
        <v>-42.857142857142854</v>
      </c>
      <c r="AC25" s="115">
        <v>14.285714285714285</v>
      </c>
      <c r="AD25" s="115">
        <v>-42.857142857142854</v>
      </c>
      <c r="AE25" s="115">
        <v>0</v>
      </c>
      <c r="AF25" s="115">
        <v>-28.571428571428569</v>
      </c>
      <c r="AG25" s="115">
        <v>14.285714285714285</v>
      </c>
      <c r="AH25" s="115">
        <v>-14.285714285714285</v>
      </c>
      <c r="AI25" s="91"/>
    </row>
    <row r="26" spans="1:35" x14ac:dyDescent="0.25">
      <c r="A26" s="55">
        <v>41153</v>
      </c>
      <c r="B26" s="115">
        <v>85.714285714285708</v>
      </c>
      <c r="C26" s="115">
        <v>85.714285714285708</v>
      </c>
      <c r="D26" s="115">
        <v>76.19047619047619</v>
      </c>
      <c r="E26" s="115">
        <v>66.666666666666657</v>
      </c>
      <c r="F26" s="115">
        <v>-52.380952380952387</v>
      </c>
      <c r="G26" s="115">
        <v>61.904761904761905</v>
      </c>
      <c r="H26" s="115">
        <v>23.809523809523807</v>
      </c>
      <c r="I26" s="115">
        <v>57.142857142857139</v>
      </c>
      <c r="J26" s="115">
        <v>0</v>
      </c>
      <c r="K26" s="115">
        <v>61.904761904761905</v>
      </c>
      <c r="L26" s="115">
        <v>0</v>
      </c>
      <c r="M26" s="115">
        <v>92.307692307692307</v>
      </c>
      <c r="N26" s="115">
        <v>84.615384615384613</v>
      </c>
      <c r="O26" s="115">
        <v>76.923076923076934</v>
      </c>
      <c r="P26" s="115">
        <v>46.153846153846153</v>
      </c>
      <c r="Q26" s="115">
        <v>-69.230769230769226</v>
      </c>
      <c r="R26" s="115">
        <v>46</v>
      </c>
      <c r="S26" s="115">
        <v>7.6923076923076925</v>
      </c>
      <c r="T26" s="115">
        <v>61.53846153846154</v>
      </c>
      <c r="U26" s="115">
        <v>7.6923076923076925</v>
      </c>
      <c r="V26" s="115">
        <v>61.53846153846154</v>
      </c>
      <c r="W26" s="115">
        <v>0</v>
      </c>
      <c r="X26" s="115">
        <v>16.666666666666664</v>
      </c>
      <c r="Y26" s="115">
        <v>0</v>
      </c>
      <c r="Z26" s="115">
        <v>16.666666666666664</v>
      </c>
      <c r="AA26" s="115">
        <v>-33.333333333333329</v>
      </c>
      <c r="AB26" s="115">
        <v>-50</v>
      </c>
      <c r="AC26" s="115">
        <v>-17</v>
      </c>
      <c r="AD26" s="115">
        <v>-50</v>
      </c>
      <c r="AE26" s="115">
        <v>-33.333333333333329</v>
      </c>
      <c r="AF26" s="115">
        <v>-33.333333333333329</v>
      </c>
      <c r="AG26" s="115">
        <v>16.666666666666664</v>
      </c>
      <c r="AH26" s="115">
        <v>0</v>
      </c>
      <c r="AI26" s="91"/>
    </row>
    <row r="27" spans="1:35" x14ac:dyDescent="0.25">
      <c r="A27" s="55">
        <v>41244</v>
      </c>
      <c r="B27" s="115">
        <v>65.217391304347828</v>
      </c>
      <c r="C27" s="115">
        <v>69.565217391304344</v>
      </c>
      <c r="D27" s="115">
        <v>43.478260869565219</v>
      </c>
      <c r="E27" s="115">
        <v>47.826086956521742</v>
      </c>
      <c r="F27" s="115">
        <v>-69.565217391304344</v>
      </c>
      <c r="G27" s="115">
        <v>39.130434782608695</v>
      </c>
      <c r="H27" s="115">
        <v>13.043478260869565</v>
      </c>
      <c r="I27" s="115">
        <v>34.782608695652172</v>
      </c>
      <c r="J27" s="115">
        <v>-21.739130434782609</v>
      </c>
      <c r="K27" s="115">
        <v>52.173913043478258</v>
      </c>
      <c r="L27" s="115">
        <v>0</v>
      </c>
      <c r="M27" s="115">
        <v>93.333333333333329</v>
      </c>
      <c r="N27" s="115">
        <v>100</v>
      </c>
      <c r="O27" s="115">
        <v>80</v>
      </c>
      <c r="P27" s="115">
        <v>53.333333333333336</v>
      </c>
      <c r="Q27" s="115">
        <v>-60</v>
      </c>
      <c r="R27" s="115">
        <v>40</v>
      </c>
      <c r="S27" s="115">
        <v>13.333333333333334</v>
      </c>
      <c r="T27" s="115">
        <v>46.666666666666664</v>
      </c>
      <c r="U27" s="115">
        <v>-20</v>
      </c>
      <c r="V27" s="115">
        <v>60</v>
      </c>
      <c r="W27" s="115">
        <v>0</v>
      </c>
      <c r="X27" s="115">
        <v>57.142857142857139</v>
      </c>
      <c r="Y27" s="115">
        <v>57.142857142857139</v>
      </c>
      <c r="Z27" s="115">
        <v>85.714285714285708</v>
      </c>
      <c r="AA27" s="115">
        <v>14.285714285714285</v>
      </c>
      <c r="AB27" s="115">
        <v>-71.428571428571431</v>
      </c>
      <c r="AC27" s="115">
        <v>0</v>
      </c>
      <c r="AD27" s="115">
        <v>-57.142857142857139</v>
      </c>
      <c r="AE27" s="115">
        <v>0</v>
      </c>
      <c r="AF27" s="115">
        <v>0</v>
      </c>
      <c r="AG27" s="115">
        <v>28.571428571428569</v>
      </c>
      <c r="AH27" s="115">
        <v>0</v>
      </c>
      <c r="AI27" s="91"/>
    </row>
    <row r="28" spans="1:35" x14ac:dyDescent="0.25">
      <c r="A28" s="55">
        <v>41334</v>
      </c>
      <c r="B28" s="115">
        <v>36.363636363636367</v>
      </c>
      <c r="C28" s="115">
        <v>52.380952380952387</v>
      </c>
      <c r="D28" s="115">
        <v>57.142857142857139</v>
      </c>
      <c r="E28" s="115">
        <v>31.818181818181817</v>
      </c>
      <c r="F28" s="115">
        <v>-45.454545454545453</v>
      </c>
      <c r="G28" s="115">
        <v>31.818181818181817</v>
      </c>
      <c r="H28" s="115">
        <v>-9.0909090909090917</v>
      </c>
      <c r="I28" s="115">
        <v>36.363636363636367</v>
      </c>
      <c r="J28" s="115">
        <v>-9.0909090909090917</v>
      </c>
      <c r="K28" s="115">
        <v>36.363636363636367</v>
      </c>
      <c r="L28" s="115">
        <v>0</v>
      </c>
      <c r="M28" s="115">
        <v>75</v>
      </c>
      <c r="N28" s="115">
        <v>93.75</v>
      </c>
      <c r="O28" s="115">
        <v>100</v>
      </c>
      <c r="P28" s="115">
        <v>43.75</v>
      </c>
      <c r="Q28" s="115">
        <v>-56.25</v>
      </c>
      <c r="R28" s="115">
        <v>68.75</v>
      </c>
      <c r="S28" s="115">
        <v>0</v>
      </c>
      <c r="T28" s="115">
        <v>50</v>
      </c>
      <c r="U28" s="115">
        <v>31.25</v>
      </c>
      <c r="V28" s="115">
        <v>50</v>
      </c>
      <c r="W28" s="115">
        <v>0</v>
      </c>
      <c r="X28" s="115">
        <v>14.285714285714285</v>
      </c>
      <c r="Y28" s="115">
        <v>42.857142857142854</v>
      </c>
      <c r="Z28" s="115">
        <v>85.714285714285708</v>
      </c>
      <c r="AA28" s="115">
        <v>14.285714285714285</v>
      </c>
      <c r="AB28" s="115">
        <v>-71.428571428571431</v>
      </c>
      <c r="AC28" s="115">
        <v>28.571428571428569</v>
      </c>
      <c r="AD28" s="115">
        <v>-71.428571428571431</v>
      </c>
      <c r="AE28" s="115">
        <v>0</v>
      </c>
      <c r="AF28" s="115">
        <v>0</v>
      </c>
      <c r="AG28" s="115">
        <v>71.428571428571431</v>
      </c>
      <c r="AH28" s="115">
        <v>0</v>
      </c>
      <c r="AI28" s="91"/>
    </row>
    <row r="29" spans="1:35" x14ac:dyDescent="0.25">
      <c r="A29" s="55">
        <v>41426</v>
      </c>
      <c r="B29" s="115">
        <v>73.68421052631578</v>
      </c>
      <c r="C29" s="115">
        <v>68.421052631578945</v>
      </c>
      <c r="D29" s="115">
        <v>61.111111111111114</v>
      </c>
      <c r="E29" s="115">
        <v>47.368421052631575</v>
      </c>
      <c r="F29" s="115">
        <v>-47.368421052631575</v>
      </c>
      <c r="G29" s="115">
        <v>68.421052631578945</v>
      </c>
      <c r="H29" s="115">
        <v>10.526315789473683</v>
      </c>
      <c r="I29" s="115">
        <v>36.84210526315789</v>
      </c>
      <c r="J29" s="115">
        <v>5.2631578947368416</v>
      </c>
      <c r="K29" s="115">
        <v>42.105263157894733</v>
      </c>
      <c r="L29" s="115">
        <v>100</v>
      </c>
      <c r="M29" s="115">
        <v>73.333333333333329</v>
      </c>
      <c r="N29" s="115">
        <v>73.333333333333329</v>
      </c>
      <c r="O29" s="115">
        <v>66.666666666666657</v>
      </c>
      <c r="P29" s="115">
        <v>26.666666666666668</v>
      </c>
      <c r="Q29" s="115">
        <v>-53.333333333333336</v>
      </c>
      <c r="R29" s="115">
        <v>33.333333333333329</v>
      </c>
      <c r="S29" s="115">
        <v>6.666666666666667</v>
      </c>
      <c r="T29" s="115">
        <v>26.666666666666668</v>
      </c>
      <c r="U29" s="115">
        <v>-13.333333333333334</v>
      </c>
      <c r="V29" s="115">
        <v>40</v>
      </c>
      <c r="W29" s="115">
        <v>0</v>
      </c>
      <c r="X29" s="115">
        <v>-14.285714285714285</v>
      </c>
      <c r="Y29" s="115">
        <v>42.857142857142854</v>
      </c>
      <c r="Z29" s="115">
        <v>57.142857142857139</v>
      </c>
      <c r="AA29" s="115">
        <v>57.142857142857139</v>
      </c>
      <c r="AB29" s="115">
        <v>-85.714285714285708</v>
      </c>
      <c r="AC29" s="115">
        <v>0</v>
      </c>
      <c r="AD29" s="115">
        <v>-50</v>
      </c>
      <c r="AE29" s="115">
        <v>-28.571428571428569</v>
      </c>
      <c r="AF29" s="115">
        <v>14.285714285714285</v>
      </c>
      <c r="AG29" s="115">
        <v>57.142857142857139</v>
      </c>
      <c r="AH29" s="115">
        <v>-100</v>
      </c>
      <c r="AI29" s="91"/>
    </row>
    <row r="30" spans="1:35" x14ac:dyDescent="0.25">
      <c r="A30" s="55">
        <v>41518</v>
      </c>
      <c r="B30" s="115">
        <v>66.666666666666657</v>
      </c>
      <c r="C30" s="115">
        <v>76.19047619047619</v>
      </c>
      <c r="D30" s="115">
        <v>47.619047619047613</v>
      </c>
      <c r="E30" s="115">
        <v>38.095238095238095</v>
      </c>
      <c r="F30" s="115">
        <v>-61.904761904761905</v>
      </c>
      <c r="G30" s="115">
        <v>47.619047619047613</v>
      </c>
      <c r="H30" s="115">
        <v>14.285714285714285</v>
      </c>
      <c r="I30" s="115">
        <v>50</v>
      </c>
      <c r="J30" s="115">
        <v>9.5238095238095237</v>
      </c>
      <c r="K30" s="115">
        <v>42.857142857142854</v>
      </c>
      <c r="L30" s="115">
        <v>0</v>
      </c>
      <c r="M30" s="115">
        <v>52.941176470588239</v>
      </c>
      <c r="N30" s="115">
        <v>64.705882352941174</v>
      </c>
      <c r="O30" s="115">
        <v>70.588235294117652</v>
      </c>
      <c r="P30" s="115">
        <v>47.058823529411761</v>
      </c>
      <c r="Q30" s="115">
        <v>-58.82352941176471</v>
      </c>
      <c r="R30" s="115">
        <v>52.941176470588239</v>
      </c>
      <c r="S30" s="115">
        <v>0</v>
      </c>
      <c r="T30" s="115">
        <v>29.411764705882355</v>
      </c>
      <c r="U30" s="115">
        <v>-17.647058823529413</v>
      </c>
      <c r="V30" s="115">
        <v>47.058823529411761</v>
      </c>
      <c r="W30" s="115">
        <v>0</v>
      </c>
      <c r="X30" s="115">
        <v>14.285714285714285</v>
      </c>
      <c r="Y30" s="115">
        <v>42.857142857142854</v>
      </c>
      <c r="Z30" s="115">
        <v>57.142857142857139</v>
      </c>
      <c r="AA30" s="115">
        <v>14.285714285714285</v>
      </c>
      <c r="AB30" s="115">
        <v>-57.142857142857096</v>
      </c>
      <c r="AC30" s="115">
        <v>0</v>
      </c>
      <c r="AD30" s="115">
        <v>-71.428571428571431</v>
      </c>
      <c r="AE30" s="115">
        <v>0</v>
      </c>
      <c r="AF30" s="115">
        <v>0</v>
      </c>
      <c r="AG30" s="115">
        <v>57.142857142857139</v>
      </c>
      <c r="AH30" s="115">
        <v>100</v>
      </c>
      <c r="AI30" s="91"/>
    </row>
    <row r="31" spans="1:35" x14ac:dyDescent="0.25">
      <c r="A31" s="55">
        <v>41609</v>
      </c>
      <c r="B31" s="115">
        <v>77.777777777777786</v>
      </c>
      <c r="C31" s="115">
        <v>72.222222222222214</v>
      </c>
      <c r="D31" s="115">
        <v>50</v>
      </c>
      <c r="E31" s="115">
        <v>44.444444444444443</v>
      </c>
      <c r="F31" s="115">
        <v>-61.111111111111114</v>
      </c>
      <c r="G31" s="115">
        <v>50</v>
      </c>
      <c r="H31" s="115">
        <v>38.888888888888893</v>
      </c>
      <c r="I31" s="115">
        <v>44.444444444444443</v>
      </c>
      <c r="J31" s="115">
        <v>23.52941176470588</v>
      </c>
      <c r="K31" s="115">
        <v>47.058823529411761</v>
      </c>
      <c r="L31" s="115">
        <v>0</v>
      </c>
      <c r="M31" s="115">
        <v>14.285714285714285</v>
      </c>
      <c r="N31" s="115">
        <v>42.857142857142854</v>
      </c>
      <c r="O31" s="115">
        <v>21.428571428571427</v>
      </c>
      <c r="P31" s="115">
        <v>50</v>
      </c>
      <c r="Q31" s="115">
        <v>-50</v>
      </c>
      <c r="R31" s="115">
        <v>7.1428571428571423</v>
      </c>
      <c r="S31" s="115">
        <v>0</v>
      </c>
      <c r="T31" s="115">
        <v>46.153846153846153</v>
      </c>
      <c r="U31" s="115">
        <v>-7.1428571428571423</v>
      </c>
      <c r="V31" s="115">
        <v>50</v>
      </c>
      <c r="W31" s="115">
        <v>0</v>
      </c>
      <c r="X31" s="115">
        <v>14.285714285714285</v>
      </c>
      <c r="Y31" s="115">
        <v>71.428571428571431</v>
      </c>
      <c r="Z31" s="115">
        <v>71.428571428571431</v>
      </c>
      <c r="AA31" s="115">
        <v>0</v>
      </c>
      <c r="AB31" s="115">
        <v>-100</v>
      </c>
      <c r="AC31" s="115">
        <v>28.571428571428569</v>
      </c>
      <c r="AD31" s="115">
        <v>-28.571428571428569</v>
      </c>
      <c r="AE31" s="115">
        <v>-14.285714285714285</v>
      </c>
      <c r="AF31" s="115">
        <v>-14.285714285714285</v>
      </c>
      <c r="AG31" s="115">
        <v>42.857142857142854</v>
      </c>
      <c r="AH31" s="115">
        <v>0</v>
      </c>
      <c r="AI31" s="91"/>
    </row>
    <row r="32" spans="1:35" x14ac:dyDescent="0.25">
      <c r="A32" s="55">
        <v>41699</v>
      </c>
      <c r="B32" s="115">
        <v>68.421052631578945</v>
      </c>
      <c r="C32" s="115">
        <v>73.68421052631578</v>
      </c>
      <c r="D32" s="115">
        <v>78.94736842105263</v>
      </c>
      <c r="E32" s="115">
        <v>57.894736842105267</v>
      </c>
      <c r="F32" s="115">
        <v>-36.84210526315789</v>
      </c>
      <c r="G32" s="115">
        <v>68.421052631578945</v>
      </c>
      <c r="H32" s="115">
        <v>44.444444444444443</v>
      </c>
      <c r="I32" s="115">
        <v>52.631578947368418</v>
      </c>
      <c r="J32" s="115">
        <v>10.526315789473683</v>
      </c>
      <c r="K32" s="115">
        <v>47.368421052631575</v>
      </c>
      <c r="L32" s="115">
        <v>0</v>
      </c>
      <c r="M32" s="115">
        <v>30</v>
      </c>
      <c r="N32" s="115">
        <v>70</v>
      </c>
      <c r="O32" s="115">
        <v>80</v>
      </c>
      <c r="P32" s="115">
        <v>30</v>
      </c>
      <c r="Q32" s="115">
        <v>-80</v>
      </c>
      <c r="R32" s="115">
        <v>30</v>
      </c>
      <c r="S32" s="115">
        <v>-30</v>
      </c>
      <c r="T32" s="115">
        <v>0</v>
      </c>
      <c r="U32" s="115">
        <v>-30</v>
      </c>
      <c r="V32" s="115">
        <v>60</v>
      </c>
      <c r="W32" s="115">
        <v>0</v>
      </c>
      <c r="X32" s="115">
        <v>0</v>
      </c>
      <c r="Y32" s="115">
        <v>50</v>
      </c>
      <c r="Z32" s="115">
        <v>50</v>
      </c>
      <c r="AA32" s="115">
        <v>16.666666666666664</v>
      </c>
      <c r="AB32" s="115">
        <v>-33.333333333333329</v>
      </c>
      <c r="AC32" s="115">
        <v>16.666666666666664</v>
      </c>
      <c r="AD32" s="115">
        <v>-16.666666666666664</v>
      </c>
      <c r="AE32" s="115">
        <v>0</v>
      </c>
      <c r="AF32" s="115">
        <v>16.666666666666664</v>
      </c>
      <c r="AG32" s="115">
        <v>50</v>
      </c>
      <c r="AH32" s="115">
        <v>0</v>
      </c>
      <c r="AI32" s="91"/>
    </row>
    <row r="33" spans="1:47" x14ac:dyDescent="0.25">
      <c r="A33" s="55">
        <v>41791</v>
      </c>
      <c r="B33" s="115">
        <v>61.111111111111114</v>
      </c>
      <c r="C33" s="115">
        <v>72.222222222222214</v>
      </c>
      <c r="D33" s="115">
        <v>66.666666666666657</v>
      </c>
      <c r="E33" s="115">
        <v>61.111111111111114</v>
      </c>
      <c r="F33" s="115">
        <v>-22.222222222222221</v>
      </c>
      <c r="G33" s="115">
        <v>66.666666666666657</v>
      </c>
      <c r="H33" s="115">
        <v>22.222222222222221</v>
      </c>
      <c r="I33" s="115">
        <v>38.888888888888893</v>
      </c>
      <c r="J33" s="115">
        <v>5.5555555555555554</v>
      </c>
      <c r="K33" s="115">
        <v>44.444444444444443</v>
      </c>
      <c r="L33" s="115">
        <v>0</v>
      </c>
      <c r="M33" s="115">
        <v>27.27272727272727</v>
      </c>
      <c r="N33" s="115">
        <v>81.818181818181827</v>
      </c>
      <c r="O33" s="115">
        <v>54.54545454545454</v>
      </c>
      <c r="P33" s="115">
        <v>36.363636363636367</v>
      </c>
      <c r="Q33" s="115">
        <v>-72.727272727272734</v>
      </c>
      <c r="R33" s="115">
        <v>27.27272727272727</v>
      </c>
      <c r="S33" s="115">
        <v>-9.0909090909090917</v>
      </c>
      <c r="T33" s="115">
        <v>9.0909090909090917</v>
      </c>
      <c r="U33" s="115">
        <v>-27.27272727272727</v>
      </c>
      <c r="V33" s="115">
        <v>63.636363636363633</v>
      </c>
      <c r="W33" s="115">
        <v>0</v>
      </c>
      <c r="X33" s="115">
        <v>40</v>
      </c>
      <c r="Y33" s="115">
        <v>60</v>
      </c>
      <c r="Z33" s="115">
        <v>80</v>
      </c>
      <c r="AA33" s="115">
        <v>40</v>
      </c>
      <c r="AB33" s="115">
        <v>-60</v>
      </c>
      <c r="AC33" s="115">
        <v>0</v>
      </c>
      <c r="AD33" s="115">
        <v>0</v>
      </c>
      <c r="AE33" s="115">
        <v>20</v>
      </c>
      <c r="AF33" s="115">
        <v>0</v>
      </c>
      <c r="AG33" s="115">
        <v>40</v>
      </c>
      <c r="AH33" s="115">
        <v>0</v>
      </c>
      <c r="AI33" s="91"/>
    </row>
    <row r="34" spans="1:47" x14ac:dyDescent="0.25">
      <c r="A34" s="55">
        <v>41883</v>
      </c>
      <c r="B34" s="115">
        <v>62.5</v>
      </c>
      <c r="C34" s="115">
        <v>81.25</v>
      </c>
      <c r="D34" s="115">
        <v>43.75</v>
      </c>
      <c r="E34" s="115">
        <v>50</v>
      </c>
      <c r="F34" s="115">
        <v>-37.5</v>
      </c>
      <c r="G34" s="115">
        <v>56.25</v>
      </c>
      <c r="H34" s="115">
        <v>37.5</v>
      </c>
      <c r="I34" s="115">
        <v>50</v>
      </c>
      <c r="J34" s="115">
        <v>26.666666666666668</v>
      </c>
      <c r="K34" s="115">
        <v>56.25</v>
      </c>
      <c r="L34" s="115">
        <v>100</v>
      </c>
      <c r="M34" s="115">
        <v>57.142857142857139</v>
      </c>
      <c r="N34" s="115">
        <v>57.142857142857139</v>
      </c>
      <c r="O34" s="115">
        <v>57.142857142857139</v>
      </c>
      <c r="P34" s="115">
        <v>64.285714285714292</v>
      </c>
      <c r="Q34" s="115">
        <v>-50</v>
      </c>
      <c r="R34" s="115">
        <v>28.571428571428569</v>
      </c>
      <c r="S34" s="115">
        <v>14.285714285714285</v>
      </c>
      <c r="T34" s="115">
        <v>35.714285714285715</v>
      </c>
      <c r="U34" s="115">
        <v>0</v>
      </c>
      <c r="V34" s="115">
        <v>64.285714285714292</v>
      </c>
      <c r="W34" s="115">
        <v>-7.1428571428571423</v>
      </c>
      <c r="X34" s="115">
        <v>0</v>
      </c>
      <c r="Y34" s="115">
        <v>50</v>
      </c>
      <c r="Z34" s="115">
        <v>50</v>
      </c>
      <c r="AA34" s="115">
        <v>25</v>
      </c>
      <c r="AB34" s="115">
        <v>-100</v>
      </c>
      <c r="AC34" s="115">
        <v>0</v>
      </c>
      <c r="AD34" s="115">
        <v>-25</v>
      </c>
      <c r="AE34" s="115">
        <v>-25</v>
      </c>
      <c r="AF34" s="115">
        <v>0</v>
      </c>
      <c r="AG34" s="115">
        <v>25</v>
      </c>
      <c r="AH34" s="115">
        <v>0</v>
      </c>
      <c r="AI34" s="91"/>
    </row>
    <row r="35" spans="1:47" x14ac:dyDescent="0.25">
      <c r="A35" s="55">
        <v>41974</v>
      </c>
      <c r="B35" s="115">
        <v>46.153846153846153</v>
      </c>
      <c r="C35" s="115">
        <v>61.53846153846154</v>
      </c>
      <c r="D35" s="115">
        <v>38.461538461538467</v>
      </c>
      <c r="E35" s="115">
        <v>61.53846153846154</v>
      </c>
      <c r="F35" s="115">
        <v>-69.230769230769226</v>
      </c>
      <c r="G35" s="115">
        <v>46.153846153846153</v>
      </c>
      <c r="H35" s="115">
        <v>69.230769230769226</v>
      </c>
      <c r="I35" s="115">
        <v>46.153846153846153</v>
      </c>
      <c r="J35" s="115">
        <v>15.384615384615385</v>
      </c>
      <c r="K35" s="115">
        <v>53.846153846153847</v>
      </c>
      <c r="L35" s="115">
        <v>0</v>
      </c>
      <c r="M35" s="115">
        <v>44.444444444444443</v>
      </c>
      <c r="N35" s="114">
        <v>66.666666666666657</v>
      </c>
      <c r="O35" s="115">
        <v>66.666666666666657</v>
      </c>
      <c r="P35" s="115">
        <v>66.666666666666657</v>
      </c>
      <c r="Q35" s="115">
        <v>-77.777777777777786</v>
      </c>
      <c r="R35" s="115">
        <v>66.666666666666657</v>
      </c>
      <c r="S35" s="115">
        <v>22.222222222222221</v>
      </c>
      <c r="T35" s="115">
        <v>22.222222222222221</v>
      </c>
      <c r="U35" s="115">
        <v>0</v>
      </c>
      <c r="V35" s="115">
        <v>66.666666666666657</v>
      </c>
      <c r="W35" s="115">
        <v>-22.222222222222221</v>
      </c>
      <c r="X35" s="115">
        <v>25</v>
      </c>
      <c r="Y35" s="115">
        <v>100</v>
      </c>
      <c r="Z35" s="115">
        <v>100</v>
      </c>
      <c r="AA35" s="115">
        <v>0</v>
      </c>
      <c r="AB35" s="115">
        <v>-50</v>
      </c>
      <c r="AC35" s="115">
        <v>0</v>
      </c>
      <c r="AD35" s="115">
        <v>0</v>
      </c>
      <c r="AE35" s="115">
        <v>-75</v>
      </c>
      <c r="AF35" s="115">
        <v>0</v>
      </c>
      <c r="AG35" s="115">
        <v>75</v>
      </c>
      <c r="AH35" s="115">
        <v>0</v>
      </c>
      <c r="AI35" s="65"/>
    </row>
    <row r="36" spans="1:47" x14ac:dyDescent="0.25">
      <c r="A36" s="55">
        <v>42064</v>
      </c>
      <c r="B36" s="115">
        <v>78.571428571428569</v>
      </c>
      <c r="C36" s="115">
        <v>71.428571428571431</v>
      </c>
      <c r="D36" s="115">
        <v>64.285714285714292</v>
      </c>
      <c r="E36" s="115">
        <v>71.428571428571431</v>
      </c>
      <c r="F36" s="115">
        <v>-85.714285714285708</v>
      </c>
      <c r="G36" s="115">
        <v>57.142857142857139</v>
      </c>
      <c r="H36" s="115">
        <v>85.714285714285708</v>
      </c>
      <c r="I36" s="115">
        <v>14.285714285714285</v>
      </c>
      <c r="J36" s="115">
        <v>50</v>
      </c>
      <c r="K36" s="115">
        <v>57.142857142857139</v>
      </c>
      <c r="L36" s="115">
        <v>0</v>
      </c>
      <c r="M36" s="115">
        <v>66.666666666666657</v>
      </c>
      <c r="N36" s="114">
        <v>77.777777777777786</v>
      </c>
      <c r="O36" s="115">
        <v>66.666666666666657</v>
      </c>
      <c r="P36" s="115">
        <v>22.222222222222221</v>
      </c>
      <c r="Q36" s="115">
        <v>-77.777777777777786</v>
      </c>
      <c r="R36" s="115">
        <v>55.555555555555557</v>
      </c>
      <c r="S36" s="115">
        <v>44.444444444444443</v>
      </c>
      <c r="T36" s="115">
        <v>-11.111111111111111</v>
      </c>
      <c r="U36" s="115">
        <v>-22.222222222222221</v>
      </c>
      <c r="V36" s="115">
        <v>77.777777777777786</v>
      </c>
      <c r="W36" s="115">
        <v>-11.111111111111111</v>
      </c>
      <c r="X36" s="115">
        <v>75</v>
      </c>
      <c r="Y36" s="115">
        <v>100</v>
      </c>
      <c r="Z36" s="115">
        <v>75</v>
      </c>
      <c r="AA36" s="115">
        <v>25</v>
      </c>
      <c r="AB36" s="115">
        <v>-50</v>
      </c>
      <c r="AC36" s="115">
        <v>25</v>
      </c>
      <c r="AD36" s="115">
        <v>25</v>
      </c>
      <c r="AE36" s="115">
        <v>-25</v>
      </c>
      <c r="AF36" s="115">
        <v>0</v>
      </c>
      <c r="AG36" s="115">
        <v>100</v>
      </c>
      <c r="AH36" s="115">
        <v>0</v>
      </c>
      <c r="AI36" s="65"/>
    </row>
    <row r="37" spans="1:47" x14ac:dyDescent="0.25">
      <c r="A37" s="55">
        <v>42156</v>
      </c>
      <c r="B37" s="115">
        <v>82.35294117647058</v>
      </c>
      <c r="C37" s="115">
        <v>70.588235294117652</v>
      </c>
      <c r="D37" s="115">
        <v>58.82352941176471</v>
      </c>
      <c r="E37" s="115">
        <v>82.35294117647058</v>
      </c>
      <c r="F37" s="115">
        <v>-64.705882352941174</v>
      </c>
      <c r="G37" s="115">
        <v>58.82352941176471</v>
      </c>
      <c r="H37" s="115">
        <v>52.941176470588239</v>
      </c>
      <c r="I37" s="115">
        <v>23.52941176470588</v>
      </c>
      <c r="J37" s="115">
        <v>35.294117647058826</v>
      </c>
      <c r="K37" s="115">
        <v>70.588235294117652</v>
      </c>
      <c r="L37" s="115">
        <v>0</v>
      </c>
      <c r="M37" s="115">
        <v>42.857142857142854</v>
      </c>
      <c r="N37" s="115">
        <v>35.714285714285715</v>
      </c>
      <c r="O37" s="115">
        <v>57.142857142857139</v>
      </c>
      <c r="P37" s="115">
        <v>57.142857142857139</v>
      </c>
      <c r="Q37" s="115">
        <v>-28.571428571428569</v>
      </c>
      <c r="R37" s="115">
        <v>35.714285714285715</v>
      </c>
      <c r="S37" s="115">
        <v>21.428571428571427</v>
      </c>
      <c r="T37" s="115">
        <v>14.285714285714285</v>
      </c>
      <c r="U37" s="115">
        <v>-14.285714285714285</v>
      </c>
      <c r="V37" s="115">
        <v>50</v>
      </c>
      <c r="W37" s="115">
        <v>-7.1428571428571423</v>
      </c>
      <c r="X37" s="115">
        <v>40</v>
      </c>
      <c r="Y37" s="115">
        <v>60</v>
      </c>
      <c r="Z37" s="115">
        <v>40</v>
      </c>
      <c r="AA37" s="115">
        <v>-20</v>
      </c>
      <c r="AB37" s="115">
        <v>-40</v>
      </c>
      <c r="AC37" s="115">
        <v>0</v>
      </c>
      <c r="AD37" s="115">
        <v>0</v>
      </c>
      <c r="AE37" s="115">
        <v>-80</v>
      </c>
      <c r="AF37" s="115">
        <v>-60</v>
      </c>
      <c r="AG37" s="115">
        <v>40</v>
      </c>
      <c r="AH37" s="115">
        <v>0</v>
      </c>
      <c r="AI37" s="65"/>
    </row>
    <row r="38" spans="1:47" x14ac:dyDescent="0.25">
      <c r="A38" s="55">
        <v>42248</v>
      </c>
      <c r="B38" s="115">
        <v>46.153846153846153</v>
      </c>
      <c r="C38" s="115">
        <v>50</v>
      </c>
      <c r="D38" s="115">
        <v>78.571428571428569</v>
      </c>
      <c r="E38" s="115">
        <v>35.714285714285715</v>
      </c>
      <c r="F38" s="115">
        <v>-21.428571428571427</v>
      </c>
      <c r="G38" s="115">
        <v>50</v>
      </c>
      <c r="H38" s="115">
        <v>57.142857142857139</v>
      </c>
      <c r="I38" s="115">
        <v>-14.285714285714285</v>
      </c>
      <c r="J38" s="115">
        <v>50</v>
      </c>
      <c r="K38" s="115">
        <v>42.857142857142854</v>
      </c>
      <c r="L38" s="115">
        <v>0</v>
      </c>
      <c r="M38" s="115">
        <v>69.230769230769226</v>
      </c>
      <c r="N38" s="115">
        <v>76.923076923076934</v>
      </c>
      <c r="O38" s="115">
        <v>38.461538461538467</v>
      </c>
      <c r="P38" s="115">
        <v>23.076923076923077</v>
      </c>
      <c r="Q38" s="115">
        <v>-84.615384615384613</v>
      </c>
      <c r="R38" s="115">
        <v>15.384615384615385</v>
      </c>
      <c r="S38" s="115">
        <v>-7.6923076923076925</v>
      </c>
      <c r="T38" s="115">
        <v>-38.461538461538467</v>
      </c>
      <c r="U38" s="115">
        <v>-46.153846153846153</v>
      </c>
      <c r="V38" s="115">
        <v>30.76923076923077</v>
      </c>
      <c r="W38" s="115">
        <v>-15.384615384615385</v>
      </c>
      <c r="X38" s="115">
        <v>-20</v>
      </c>
      <c r="Y38" s="115">
        <v>40</v>
      </c>
      <c r="Z38" s="115">
        <v>40</v>
      </c>
      <c r="AA38" s="115">
        <v>-40</v>
      </c>
      <c r="AB38" s="115">
        <v>-60</v>
      </c>
      <c r="AC38" s="115">
        <v>0</v>
      </c>
      <c r="AD38" s="115">
        <v>-20</v>
      </c>
      <c r="AE38" s="115">
        <v>-80</v>
      </c>
      <c r="AF38" s="115">
        <v>-60</v>
      </c>
      <c r="AG38" s="115">
        <v>40</v>
      </c>
      <c r="AH38" s="115">
        <v>0</v>
      </c>
      <c r="AI38" s="65"/>
    </row>
    <row r="39" spans="1:47" x14ac:dyDescent="0.25">
      <c r="A39" s="55">
        <v>42339</v>
      </c>
      <c r="B39" s="115">
        <v>40</v>
      </c>
      <c r="C39" s="115">
        <v>33.333333333333329</v>
      </c>
      <c r="D39" s="115">
        <v>53.333333333333336</v>
      </c>
      <c r="E39" s="115">
        <v>13.333333333333334</v>
      </c>
      <c r="F39" s="115">
        <v>-66.666666666666657</v>
      </c>
      <c r="G39" s="115">
        <v>20</v>
      </c>
      <c r="H39" s="115">
        <v>57.142857142857139</v>
      </c>
      <c r="I39" s="115">
        <v>-60</v>
      </c>
      <c r="J39" s="115">
        <v>13.333333333333334</v>
      </c>
      <c r="K39" s="115">
        <v>40</v>
      </c>
      <c r="L39" s="115">
        <v>0</v>
      </c>
      <c r="M39" s="115">
        <v>63.636363636363633</v>
      </c>
      <c r="N39" s="115">
        <v>63.636363636363633</v>
      </c>
      <c r="O39" s="115">
        <v>63.636363636363633</v>
      </c>
      <c r="P39" s="115">
        <v>27.27272727272727</v>
      </c>
      <c r="Q39" s="115">
        <v>-54.54545454545454</v>
      </c>
      <c r="R39" s="115">
        <v>36.363636363636367</v>
      </c>
      <c r="S39" s="115">
        <v>27.27272727272727</v>
      </c>
      <c r="T39" s="115">
        <v>-27.27272727272727</v>
      </c>
      <c r="U39" s="115">
        <v>-18.181818181818183</v>
      </c>
      <c r="V39" s="115">
        <v>36.363636363636367</v>
      </c>
      <c r="W39" s="115">
        <v>0</v>
      </c>
      <c r="X39" s="115">
        <v>40</v>
      </c>
      <c r="Y39" s="115">
        <v>60</v>
      </c>
      <c r="Z39" s="115">
        <v>80</v>
      </c>
      <c r="AA39" s="115">
        <v>0</v>
      </c>
      <c r="AB39" s="115">
        <v>-20</v>
      </c>
      <c r="AC39" s="115">
        <v>20</v>
      </c>
      <c r="AD39" s="115">
        <v>-20</v>
      </c>
      <c r="AE39" s="115">
        <v>-80</v>
      </c>
      <c r="AF39" s="115">
        <v>-20</v>
      </c>
      <c r="AG39" s="115">
        <v>40</v>
      </c>
      <c r="AH39" s="115">
        <v>0</v>
      </c>
      <c r="AI39" s="65"/>
    </row>
    <row r="40" spans="1:47" x14ac:dyDescent="0.25">
      <c r="A40" s="55">
        <v>42430</v>
      </c>
      <c r="B40" s="115">
        <v>56.25</v>
      </c>
      <c r="C40" s="115">
        <v>43.75</v>
      </c>
      <c r="D40" s="115">
        <v>50</v>
      </c>
      <c r="E40" s="115">
        <v>6.25</v>
      </c>
      <c r="F40" s="115">
        <v>-50</v>
      </c>
      <c r="G40" s="115">
        <v>18.75</v>
      </c>
      <c r="H40" s="115">
        <v>25</v>
      </c>
      <c r="I40" s="115">
        <v>-6.25</v>
      </c>
      <c r="J40" s="115">
        <v>-37.5</v>
      </c>
      <c r="K40" s="115">
        <v>31.25</v>
      </c>
      <c r="L40" s="115">
        <v>0</v>
      </c>
      <c r="M40" s="115">
        <v>44.444444444444443</v>
      </c>
      <c r="N40" s="115">
        <v>11.111111111111111</v>
      </c>
      <c r="O40" s="115">
        <v>33.333333333333329</v>
      </c>
      <c r="P40" s="115">
        <v>22.222222222222221</v>
      </c>
      <c r="Q40" s="115">
        <v>-55.555555555555557</v>
      </c>
      <c r="R40" s="115">
        <v>-22.222222222222221</v>
      </c>
      <c r="S40" s="115">
        <v>-11.111111111111111</v>
      </c>
      <c r="T40" s="115">
        <v>0</v>
      </c>
      <c r="U40" s="115">
        <v>-11.111111111111111</v>
      </c>
      <c r="V40" s="115">
        <v>44.444444444444443</v>
      </c>
      <c r="W40" s="115">
        <v>-11.111111111111111</v>
      </c>
      <c r="X40" s="115">
        <v>60</v>
      </c>
      <c r="Y40" s="115">
        <v>80</v>
      </c>
      <c r="Z40" s="115">
        <v>60</v>
      </c>
      <c r="AA40" s="115">
        <v>20</v>
      </c>
      <c r="AB40" s="115">
        <v>-60</v>
      </c>
      <c r="AC40" s="115">
        <v>60</v>
      </c>
      <c r="AD40" s="115">
        <v>20</v>
      </c>
      <c r="AE40" s="115">
        <v>-80</v>
      </c>
      <c r="AF40" s="115">
        <v>-20</v>
      </c>
      <c r="AG40" s="115">
        <v>40</v>
      </c>
      <c r="AH40" s="115">
        <v>0</v>
      </c>
      <c r="AI40" s="65"/>
    </row>
    <row r="41" spans="1:47" x14ac:dyDescent="0.25">
      <c r="A41" s="55">
        <v>42522</v>
      </c>
      <c r="B41" s="115">
        <v>50</v>
      </c>
      <c r="C41" s="115">
        <v>50</v>
      </c>
      <c r="D41" s="115">
        <v>55.555555555555557</v>
      </c>
      <c r="E41" s="115">
        <v>0</v>
      </c>
      <c r="F41" s="115">
        <v>-77.777777777777786</v>
      </c>
      <c r="G41" s="115">
        <v>33.333333333333329</v>
      </c>
      <c r="H41" s="115">
        <v>27.777777777777779</v>
      </c>
      <c r="I41" s="115">
        <v>-44.444444444444443</v>
      </c>
      <c r="J41" s="115">
        <v>-94.444444444444443</v>
      </c>
      <c r="K41" s="115">
        <v>38.888888888888893</v>
      </c>
      <c r="L41" s="115">
        <v>0</v>
      </c>
      <c r="M41" s="115">
        <v>70</v>
      </c>
      <c r="N41" s="115">
        <v>40</v>
      </c>
      <c r="O41" s="115">
        <v>80</v>
      </c>
      <c r="P41" s="115">
        <v>60</v>
      </c>
      <c r="Q41" s="115">
        <v>-50</v>
      </c>
      <c r="R41" s="115">
        <v>70</v>
      </c>
      <c r="S41" s="115">
        <v>30</v>
      </c>
      <c r="T41" s="115">
        <v>-80</v>
      </c>
      <c r="U41" s="115">
        <v>-80</v>
      </c>
      <c r="V41" s="115">
        <v>30</v>
      </c>
      <c r="W41" s="115">
        <v>0</v>
      </c>
      <c r="X41" s="115">
        <v>0</v>
      </c>
      <c r="Y41" s="115">
        <v>-40</v>
      </c>
      <c r="Z41" s="115">
        <v>-40</v>
      </c>
      <c r="AA41" s="115">
        <v>40</v>
      </c>
      <c r="AB41" s="115">
        <v>20</v>
      </c>
      <c r="AC41" s="115">
        <v>20</v>
      </c>
      <c r="AD41" s="115">
        <v>60</v>
      </c>
      <c r="AE41" s="115">
        <v>-20</v>
      </c>
      <c r="AF41" s="115">
        <v>0</v>
      </c>
      <c r="AG41" s="115">
        <v>0</v>
      </c>
      <c r="AH41" s="115">
        <v>0</v>
      </c>
      <c r="AI41" s="65"/>
      <c r="AJ41" s="17" t="s">
        <v>100</v>
      </c>
    </row>
    <row r="42" spans="1:47" x14ac:dyDescent="0.25">
      <c r="A42" s="55">
        <v>42614</v>
      </c>
      <c r="B42" s="115">
        <v>80</v>
      </c>
      <c r="C42" s="115">
        <v>46.666666666666664</v>
      </c>
      <c r="D42" s="115">
        <v>46.666666666666664</v>
      </c>
      <c r="E42" s="115">
        <v>-20</v>
      </c>
      <c r="F42" s="115">
        <v>-66.666666666666657</v>
      </c>
      <c r="G42" s="115">
        <v>26.666666666666668</v>
      </c>
      <c r="H42" s="115">
        <v>40</v>
      </c>
      <c r="I42" s="115">
        <v>-26.666666666666668</v>
      </c>
      <c r="J42" s="115">
        <v>-93.333333333333329</v>
      </c>
      <c r="K42" s="115">
        <v>40</v>
      </c>
      <c r="L42" s="115">
        <v>0</v>
      </c>
      <c r="M42" s="115">
        <v>75</v>
      </c>
      <c r="N42" s="115">
        <v>50</v>
      </c>
      <c r="O42" s="115">
        <v>50</v>
      </c>
      <c r="P42" s="115">
        <v>62.5</v>
      </c>
      <c r="Q42" s="115">
        <v>-50</v>
      </c>
      <c r="R42" s="115">
        <v>50</v>
      </c>
      <c r="S42" s="115">
        <v>37.5</v>
      </c>
      <c r="T42" s="115">
        <v>-25</v>
      </c>
      <c r="U42" s="115">
        <v>-37.5</v>
      </c>
      <c r="V42" s="115">
        <v>50</v>
      </c>
      <c r="W42" s="115">
        <v>12.5</v>
      </c>
      <c r="X42" s="115">
        <v>25</v>
      </c>
      <c r="Y42" s="115">
        <v>25</v>
      </c>
      <c r="Z42" s="115">
        <v>0</v>
      </c>
      <c r="AA42" s="115">
        <v>25</v>
      </c>
      <c r="AB42" s="115">
        <v>-75</v>
      </c>
      <c r="AC42" s="115">
        <v>0</v>
      </c>
      <c r="AD42" s="115">
        <v>0</v>
      </c>
      <c r="AE42" s="115">
        <v>-100</v>
      </c>
      <c r="AF42" s="115">
        <v>-100</v>
      </c>
      <c r="AG42" s="115">
        <v>50</v>
      </c>
      <c r="AH42" s="115">
        <v>0</v>
      </c>
      <c r="AI42" s="23"/>
    </row>
    <row r="43" spans="1:47" x14ac:dyDescent="0.25">
      <c r="A43" s="55">
        <v>42705</v>
      </c>
      <c r="B43" s="116">
        <v>80</v>
      </c>
      <c r="C43" s="116">
        <v>53.333333333333336</v>
      </c>
      <c r="D43" s="116">
        <v>46.666666666666664</v>
      </c>
      <c r="E43" s="116">
        <v>20</v>
      </c>
      <c r="F43" s="116">
        <v>-60</v>
      </c>
      <c r="G43" s="116">
        <v>46.666666666666664</v>
      </c>
      <c r="H43" s="116">
        <v>66.666666666666657</v>
      </c>
      <c r="I43" s="116">
        <v>33.333333333333329</v>
      </c>
      <c r="J43" s="116">
        <v>-40</v>
      </c>
      <c r="K43" s="116">
        <v>53.333333333333336</v>
      </c>
      <c r="L43" s="116">
        <v>0</v>
      </c>
      <c r="M43" s="115">
        <v>90</v>
      </c>
      <c r="N43" s="115">
        <v>80</v>
      </c>
      <c r="O43" s="115">
        <v>80</v>
      </c>
      <c r="P43" s="115">
        <v>40</v>
      </c>
      <c r="Q43" s="115">
        <v>-60</v>
      </c>
      <c r="R43" s="115">
        <v>60</v>
      </c>
      <c r="S43" s="115">
        <v>30</v>
      </c>
      <c r="T43" s="115">
        <v>-20</v>
      </c>
      <c r="U43" s="115">
        <v>-60</v>
      </c>
      <c r="V43" s="115">
        <v>-10</v>
      </c>
      <c r="W43" s="115">
        <v>0</v>
      </c>
      <c r="X43" s="115">
        <v>40</v>
      </c>
      <c r="Y43" s="115">
        <v>60</v>
      </c>
      <c r="Z43" s="115">
        <v>60</v>
      </c>
      <c r="AA43" s="115">
        <v>-40</v>
      </c>
      <c r="AB43" s="115">
        <v>-60</v>
      </c>
      <c r="AC43" s="115">
        <v>60</v>
      </c>
      <c r="AD43" s="115">
        <v>-20</v>
      </c>
      <c r="AE43" s="115">
        <v>-60</v>
      </c>
      <c r="AF43" s="115">
        <v>-100</v>
      </c>
      <c r="AG43" s="115">
        <v>40</v>
      </c>
      <c r="AH43" s="115">
        <v>0</v>
      </c>
      <c r="AI43" s="65"/>
    </row>
    <row r="44" spans="1:47" x14ac:dyDescent="0.25">
      <c r="A44" s="55">
        <v>42795</v>
      </c>
      <c r="B44" s="115">
        <v>80</v>
      </c>
      <c r="C44" s="115">
        <v>73.333333333333329</v>
      </c>
      <c r="D44" s="115">
        <v>73.333333333333329</v>
      </c>
      <c r="E44" s="115">
        <v>46.666666666666664</v>
      </c>
      <c r="F44" s="115">
        <v>-66.666666666666657</v>
      </c>
      <c r="G44" s="115">
        <v>53.333333333333336</v>
      </c>
      <c r="H44" s="115">
        <v>33.333333333333329</v>
      </c>
      <c r="I44" s="115">
        <v>-20</v>
      </c>
      <c r="J44" s="115">
        <v>-26.666666666666668</v>
      </c>
      <c r="K44" s="115">
        <v>33.333333333333329</v>
      </c>
      <c r="L44" s="115">
        <v>0</v>
      </c>
      <c r="M44" s="115">
        <v>60</v>
      </c>
      <c r="N44" s="115">
        <v>50</v>
      </c>
      <c r="O44" s="115">
        <v>50</v>
      </c>
      <c r="P44" s="115">
        <v>10</v>
      </c>
      <c r="Q44" s="115">
        <v>-50</v>
      </c>
      <c r="R44" s="115">
        <v>10</v>
      </c>
      <c r="S44" s="115">
        <v>0</v>
      </c>
      <c r="T44" s="115">
        <v>-10</v>
      </c>
      <c r="U44" s="115">
        <v>-70</v>
      </c>
      <c r="V44" s="115">
        <v>40</v>
      </c>
      <c r="W44" s="115">
        <v>0</v>
      </c>
      <c r="X44" s="116">
        <v>75</v>
      </c>
      <c r="Y44" s="116">
        <v>50</v>
      </c>
      <c r="Z44" s="116">
        <v>50</v>
      </c>
      <c r="AA44" s="116">
        <v>-25</v>
      </c>
      <c r="AB44" s="116">
        <v>-75</v>
      </c>
      <c r="AC44" s="116">
        <v>75</v>
      </c>
      <c r="AD44" s="116">
        <v>0</v>
      </c>
      <c r="AE44" s="116">
        <v>-25</v>
      </c>
      <c r="AF44" s="116">
        <v>-100</v>
      </c>
      <c r="AG44" s="116">
        <v>100</v>
      </c>
      <c r="AH44" s="116">
        <v>0</v>
      </c>
      <c r="AI44" s="65"/>
    </row>
    <row r="45" spans="1:47" x14ac:dyDescent="0.25">
      <c r="A45" s="55">
        <v>42887</v>
      </c>
      <c r="B45" s="115">
        <v>82.35294117647058</v>
      </c>
      <c r="C45" s="115">
        <v>70.588235294117652</v>
      </c>
      <c r="D45" s="115">
        <v>64.705882352941174</v>
      </c>
      <c r="E45" s="115">
        <v>35.294117647058826</v>
      </c>
      <c r="F45" s="115">
        <v>-52.941176470588239</v>
      </c>
      <c r="G45" s="115">
        <v>35.294117647058826</v>
      </c>
      <c r="H45" s="115">
        <v>64.705882352941174</v>
      </c>
      <c r="I45" s="115">
        <v>-5.8823529411764701</v>
      </c>
      <c r="J45" s="115">
        <v>-70.588235294117652</v>
      </c>
      <c r="K45" s="115">
        <v>41.17647058823529</v>
      </c>
      <c r="L45" s="115">
        <v>0</v>
      </c>
      <c r="M45" s="115">
        <v>50</v>
      </c>
      <c r="N45" s="115">
        <v>50</v>
      </c>
      <c r="O45" s="115">
        <v>40</v>
      </c>
      <c r="P45" s="115">
        <v>-10</v>
      </c>
      <c r="Q45" s="115">
        <v>-80</v>
      </c>
      <c r="R45" s="115">
        <v>30</v>
      </c>
      <c r="S45" s="115">
        <v>20</v>
      </c>
      <c r="T45" s="115">
        <v>-10</v>
      </c>
      <c r="U45" s="115">
        <v>-60</v>
      </c>
      <c r="V45" s="115">
        <v>20</v>
      </c>
      <c r="W45" s="115">
        <v>10</v>
      </c>
      <c r="X45" s="116">
        <v>50</v>
      </c>
      <c r="Y45" s="116">
        <v>75</v>
      </c>
      <c r="Z45" s="116">
        <v>50</v>
      </c>
      <c r="AA45" s="116">
        <v>-25</v>
      </c>
      <c r="AB45" s="116">
        <v>-75</v>
      </c>
      <c r="AC45" s="116">
        <v>0</v>
      </c>
      <c r="AD45" s="116">
        <v>-50</v>
      </c>
      <c r="AE45" s="116">
        <v>-50</v>
      </c>
      <c r="AF45" s="116">
        <v>-100</v>
      </c>
      <c r="AG45" s="116">
        <v>75</v>
      </c>
      <c r="AH45" s="116">
        <v>0</v>
      </c>
      <c r="AI45" s="65"/>
    </row>
    <row r="46" spans="1:47" x14ac:dyDescent="0.25">
      <c r="A46" s="55">
        <v>42979</v>
      </c>
      <c r="B46" s="115">
        <v>76.470588235294116</v>
      </c>
      <c r="C46" s="115">
        <v>76.470588235294116</v>
      </c>
      <c r="D46" s="115">
        <v>58.82352941176471</v>
      </c>
      <c r="E46" s="115">
        <v>11.76470588235294</v>
      </c>
      <c r="F46" s="115">
        <v>-35.294117647058826</v>
      </c>
      <c r="G46" s="115">
        <v>41.17647058823529</v>
      </c>
      <c r="H46" s="115">
        <v>41.17647058823529</v>
      </c>
      <c r="I46" s="115">
        <v>5.8823529411764701</v>
      </c>
      <c r="J46" s="115">
        <v>-58.82352941176471</v>
      </c>
      <c r="K46" s="115">
        <v>58.82352941176471</v>
      </c>
      <c r="L46" s="115">
        <v>0</v>
      </c>
      <c r="M46" s="115">
        <v>66.666666666666657</v>
      </c>
      <c r="N46" s="115">
        <v>11.111111111111111</v>
      </c>
      <c r="O46" s="115">
        <v>22.222222222222221</v>
      </c>
      <c r="P46" s="115">
        <v>-11.111111111111111</v>
      </c>
      <c r="Q46" s="115">
        <v>-33.333333333333329</v>
      </c>
      <c r="R46" s="115">
        <v>-11.111111111111111</v>
      </c>
      <c r="S46" s="115">
        <v>44.444444444444443</v>
      </c>
      <c r="T46" s="115">
        <v>11.111111111111111</v>
      </c>
      <c r="U46" s="115">
        <v>-22.222222222222221</v>
      </c>
      <c r="V46" s="115">
        <v>22.222222222222221</v>
      </c>
      <c r="W46" s="115">
        <v>0</v>
      </c>
      <c r="X46" s="116">
        <v>-33.333333333333329</v>
      </c>
      <c r="Y46" s="116">
        <v>-33.333333333333329</v>
      </c>
      <c r="Z46" s="116">
        <v>-66.666666666666657</v>
      </c>
      <c r="AA46" s="116">
        <v>-33.333333333333329</v>
      </c>
      <c r="AB46" s="116">
        <v>-100</v>
      </c>
      <c r="AC46" s="116">
        <v>-33.333333333333329</v>
      </c>
      <c r="AD46" s="116">
        <v>-33.333333333333329</v>
      </c>
      <c r="AE46" s="116">
        <v>-100</v>
      </c>
      <c r="AF46" s="116">
        <v>-100</v>
      </c>
      <c r="AG46" s="116">
        <v>0</v>
      </c>
      <c r="AH46" s="116">
        <v>0</v>
      </c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</row>
    <row r="47" spans="1:47" x14ac:dyDescent="0.25">
      <c r="A47" s="55">
        <v>43070</v>
      </c>
      <c r="B47" s="115">
        <v>45.454545454545453</v>
      </c>
      <c r="C47" s="115">
        <v>36.363636363636367</v>
      </c>
      <c r="D47" s="115">
        <v>54.54545454545454</v>
      </c>
      <c r="E47" s="115">
        <v>-27.27272727272727</v>
      </c>
      <c r="F47" s="115">
        <v>-63.636363636363633</v>
      </c>
      <c r="G47" s="115">
        <v>9.0909090909090917</v>
      </c>
      <c r="H47" s="115">
        <v>40</v>
      </c>
      <c r="I47" s="115">
        <v>-9.0909090909090917</v>
      </c>
      <c r="J47" s="115">
        <v>-72.727272727272734</v>
      </c>
      <c r="K47" s="115">
        <v>36.363636363636367</v>
      </c>
      <c r="L47" s="115">
        <v>0</v>
      </c>
      <c r="M47" s="115">
        <v>57.142857142857103</v>
      </c>
      <c r="N47" s="115">
        <v>71.428571428571431</v>
      </c>
      <c r="O47" s="115">
        <v>42.857142857142854</v>
      </c>
      <c r="P47" s="115">
        <v>42.857142857142854</v>
      </c>
      <c r="Q47" s="115">
        <v>-28.571428571428569</v>
      </c>
      <c r="R47" s="115">
        <v>57.142857142857139</v>
      </c>
      <c r="S47" s="115">
        <v>14.285714285714285</v>
      </c>
      <c r="T47" s="115">
        <v>42.857142857142854</v>
      </c>
      <c r="U47" s="115">
        <v>-14.285714285714285</v>
      </c>
      <c r="V47" s="115">
        <v>57.142857142857139</v>
      </c>
      <c r="W47" s="115">
        <v>0</v>
      </c>
      <c r="X47" s="115">
        <v>0</v>
      </c>
      <c r="Y47" s="115">
        <v>25</v>
      </c>
      <c r="Z47" s="115">
        <v>50</v>
      </c>
      <c r="AA47" s="115">
        <v>-25</v>
      </c>
      <c r="AB47" s="115">
        <v>-50</v>
      </c>
      <c r="AC47" s="115">
        <v>50</v>
      </c>
      <c r="AD47" s="115">
        <v>-25</v>
      </c>
      <c r="AE47" s="115">
        <v>-50</v>
      </c>
      <c r="AF47" s="115">
        <v>-100</v>
      </c>
      <c r="AG47" s="115">
        <v>50</v>
      </c>
      <c r="AH47" s="115">
        <v>0</v>
      </c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</row>
    <row r="48" spans="1:47" x14ac:dyDescent="0.25">
      <c r="A48" s="55">
        <v>43160</v>
      </c>
      <c r="B48" s="115">
        <v>75</v>
      </c>
      <c r="C48" s="115">
        <v>81.25</v>
      </c>
      <c r="D48" s="115">
        <v>62.5</v>
      </c>
      <c r="E48" s="115">
        <v>-18.75</v>
      </c>
      <c r="F48" s="115">
        <v>-56.25</v>
      </c>
      <c r="G48" s="115">
        <v>62.5</v>
      </c>
      <c r="H48" s="115">
        <v>31.25</v>
      </c>
      <c r="I48" s="115">
        <v>-12.5</v>
      </c>
      <c r="J48" s="115">
        <v>-37.5</v>
      </c>
      <c r="K48" s="115">
        <v>62.5</v>
      </c>
      <c r="L48" s="115">
        <v>0</v>
      </c>
      <c r="M48" s="115">
        <v>55.555555555555557</v>
      </c>
      <c r="N48" s="115">
        <v>33.333333333333329</v>
      </c>
      <c r="O48" s="115">
        <v>55.555555555555557</v>
      </c>
      <c r="P48" s="115">
        <v>-11.111111111111111</v>
      </c>
      <c r="Q48" s="115">
        <v>-55.555555555555557</v>
      </c>
      <c r="R48" s="115">
        <v>11.111111111111111</v>
      </c>
      <c r="S48" s="115">
        <v>44.444444444444443</v>
      </c>
      <c r="T48" s="115">
        <v>33.333333333333329</v>
      </c>
      <c r="U48" s="115">
        <v>-33.333333333333329</v>
      </c>
      <c r="V48" s="115">
        <v>22.222222222222221</v>
      </c>
      <c r="W48" s="115">
        <v>0</v>
      </c>
      <c r="X48" s="115">
        <v>50</v>
      </c>
      <c r="Y48" s="115">
        <v>50</v>
      </c>
      <c r="Z48" s="115">
        <v>50</v>
      </c>
      <c r="AA48" s="115">
        <v>-25</v>
      </c>
      <c r="AB48" s="115">
        <v>-75</v>
      </c>
      <c r="AC48" s="115">
        <v>50</v>
      </c>
      <c r="AD48" s="115">
        <v>-25</v>
      </c>
      <c r="AE48" s="115">
        <v>-75</v>
      </c>
      <c r="AF48" s="115">
        <v>-100</v>
      </c>
      <c r="AG48" s="115">
        <v>100</v>
      </c>
      <c r="AH48" s="115">
        <v>0</v>
      </c>
      <c r="AI48" s="23"/>
      <c r="AJ48" s="23"/>
      <c r="AK48" s="23"/>
      <c r="AL48" s="23"/>
      <c r="AM48" s="23"/>
      <c r="AN48" s="23"/>
      <c r="AO48" s="23"/>
      <c r="AP48" s="23"/>
      <c r="AQ48" s="23"/>
      <c r="AR48" s="23"/>
      <c r="AS48" s="23"/>
      <c r="AT48" s="23"/>
      <c r="AU48" s="23"/>
    </row>
    <row r="49" spans="1:47" x14ac:dyDescent="0.25">
      <c r="A49" s="55">
        <v>43252</v>
      </c>
      <c r="B49" s="116">
        <v>81.818181818181827</v>
      </c>
      <c r="C49" s="116">
        <v>81.818181818181827</v>
      </c>
      <c r="D49" s="116">
        <v>63.636363636363633</v>
      </c>
      <c r="E49" s="116">
        <v>-9.0909090909090917</v>
      </c>
      <c r="F49" s="116">
        <v>-45.454545454545453</v>
      </c>
      <c r="G49" s="116">
        <v>45.454545454545453</v>
      </c>
      <c r="H49" s="116">
        <v>36.363636363636367</v>
      </c>
      <c r="I49" s="116">
        <v>9.0909090909090917</v>
      </c>
      <c r="J49" s="116">
        <v>-27.27272727272727</v>
      </c>
      <c r="K49" s="116">
        <v>72.727272727272734</v>
      </c>
      <c r="L49" s="116">
        <v>0</v>
      </c>
      <c r="M49" s="116">
        <v>62.5</v>
      </c>
      <c r="N49" s="116">
        <v>25</v>
      </c>
      <c r="O49" s="116">
        <v>37.5</v>
      </c>
      <c r="P49" s="116">
        <v>-12.5</v>
      </c>
      <c r="Q49" s="116">
        <v>-25</v>
      </c>
      <c r="R49" s="116">
        <v>-25</v>
      </c>
      <c r="S49" s="116">
        <v>12.5</v>
      </c>
      <c r="T49" s="116">
        <v>-25</v>
      </c>
      <c r="U49" s="116">
        <v>-87.5</v>
      </c>
      <c r="V49" s="116">
        <v>25</v>
      </c>
      <c r="W49" s="116">
        <v>0</v>
      </c>
      <c r="X49" s="116">
        <v>0</v>
      </c>
      <c r="Y49" s="116">
        <v>0</v>
      </c>
      <c r="Z49" s="116">
        <v>25</v>
      </c>
      <c r="AA49" s="116">
        <v>-50</v>
      </c>
      <c r="AB49" s="116">
        <v>-50</v>
      </c>
      <c r="AC49" s="116">
        <v>50</v>
      </c>
      <c r="AD49" s="116">
        <v>-25</v>
      </c>
      <c r="AE49" s="116">
        <v>0</v>
      </c>
      <c r="AF49" s="116">
        <v>-100</v>
      </c>
      <c r="AG49" s="116">
        <v>25</v>
      </c>
      <c r="AH49" s="116">
        <v>0</v>
      </c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</row>
    <row r="50" spans="1:47" x14ac:dyDescent="0.25">
      <c r="A50" s="55">
        <v>43344</v>
      </c>
      <c r="B50" s="115">
        <v>53.846153846153847</v>
      </c>
      <c r="C50" s="115">
        <v>61.53846153846154</v>
      </c>
      <c r="D50" s="115">
        <v>53.846153846153847</v>
      </c>
      <c r="E50" s="115">
        <v>-38.461538461538467</v>
      </c>
      <c r="F50" s="115">
        <v>-61.53846153846154</v>
      </c>
      <c r="G50" s="115">
        <v>38.461538461538467</v>
      </c>
      <c r="H50" s="115">
        <v>38.461538461538467</v>
      </c>
      <c r="I50" s="115">
        <v>-7.6923076923076925</v>
      </c>
      <c r="J50" s="115">
        <v>-38.461538461538467</v>
      </c>
      <c r="K50" s="115">
        <v>61.53846153846154</v>
      </c>
      <c r="L50" s="115">
        <v>0</v>
      </c>
      <c r="M50" s="115">
        <v>33.333333333333329</v>
      </c>
      <c r="N50" s="115">
        <v>55.555555555555557</v>
      </c>
      <c r="O50" s="115">
        <v>66.666666666666657</v>
      </c>
      <c r="P50" s="115">
        <v>0</v>
      </c>
      <c r="Q50" s="115">
        <v>-33.333333333333329</v>
      </c>
      <c r="R50" s="115">
        <v>22.222222222222221</v>
      </c>
      <c r="S50" s="115">
        <v>22.222222222222221</v>
      </c>
      <c r="T50" s="115">
        <v>0</v>
      </c>
      <c r="U50" s="115">
        <v>0</v>
      </c>
      <c r="V50" s="115">
        <v>22.222222222222221</v>
      </c>
      <c r="W50" s="115">
        <v>11.111111111111111</v>
      </c>
      <c r="X50" s="116">
        <v>25</v>
      </c>
      <c r="Y50" s="116">
        <v>25</v>
      </c>
      <c r="Z50" s="116">
        <v>50</v>
      </c>
      <c r="AA50" s="116">
        <v>-25</v>
      </c>
      <c r="AB50" s="116">
        <v>-25</v>
      </c>
      <c r="AC50" s="116">
        <v>0</v>
      </c>
      <c r="AD50" s="116">
        <v>-25</v>
      </c>
      <c r="AE50" s="116">
        <v>0</v>
      </c>
      <c r="AF50" s="116">
        <v>-50</v>
      </c>
      <c r="AG50" s="116">
        <v>75</v>
      </c>
      <c r="AH50" s="116">
        <v>0</v>
      </c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</row>
    <row r="51" spans="1:47" x14ac:dyDescent="0.25">
      <c r="A51" s="55">
        <v>43435</v>
      </c>
      <c r="B51" s="115">
        <v>62.5</v>
      </c>
      <c r="C51" s="115">
        <v>75</v>
      </c>
      <c r="D51" s="115">
        <v>81.25</v>
      </c>
      <c r="E51" s="115">
        <v>-18.75</v>
      </c>
      <c r="F51" s="115">
        <v>-62.5</v>
      </c>
      <c r="G51" s="115">
        <v>37.5</v>
      </c>
      <c r="H51" s="115">
        <v>37.5</v>
      </c>
      <c r="I51" s="115">
        <v>-18.75</v>
      </c>
      <c r="J51" s="115">
        <v>0</v>
      </c>
      <c r="K51" s="115">
        <v>87.5</v>
      </c>
      <c r="L51" s="115">
        <v>0</v>
      </c>
      <c r="M51" s="115">
        <v>62.5</v>
      </c>
      <c r="N51" s="115">
        <v>50</v>
      </c>
      <c r="O51" s="115">
        <v>62.5</v>
      </c>
      <c r="P51" s="115">
        <v>12.5</v>
      </c>
      <c r="Q51" s="115">
        <v>-50</v>
      </c>
      <c r="R51" s="115">
        <v>12.5</v>
      </c>
      <c r="S51" s="115">
        <v>50</v>
      </c>
      <c r="T51" s="115">
        <v>37.5</v>
      </c>
      <c r="U51" s="115">
        <v>0</v>
      </c>
      <c r="V51" s="115">
        <v>50</v>
      </c>
      <c r="W51" s="115">
        <v>-12.5</v>
      </c>
      <c r="X51" s="116">
        <v>50</v>
      </c>
      <c r="Y51" s="116">
        <v>-25</v>
      </c>
      <c r="Z51" s="116">
        <v>25</v>
      </c>
      <c r="AA51" s="116">
        <v>-75</v>
      </c>
      <c r="AB51" s="116">
        <v>-25</v>
      </c>
      <c r="AC51" s="116">
        <v>25</v>
      </c>
      <c r="AD51" s="116">
        <v>0</v>
      </c>
      <c r="AE51" s="116">
        <v>0</v>
      </c>
      <c r="AF51" s="116">
        <v>-50</v>
      </c>
      <c r="AG51" s="116">
        <v>50</v>
      </c>
      <c r="AH51" s="116">
        <v>0</v>
      </c>
    </row>
    <row r="52" spans="1:47" x14ac:dyDescent="0.25">
      <c r="A52" s="55">
        <v>43525</v>
      </c>
      <c r="B52" s="116">
        <v>75</v>
      </c>
      <c r="C52" s="116">
        <v>93.75</v>
      </c>
      <c r="D52" s="116">
        <v>68.75</v>
      </c>
      <c r="E52" s="116">
        <v>-37.5</v>
      </c>
      <c r="F52" s="116">
        <v>-50</v>
      </c>
      <c r="G52" s="116">
        <v>68.75</v>
      </c>
      <c r="H52" s="116">
        <v>68.75</v>
      </c>
      <c r="I52" s="116">
        <v>25</v>
      </c>
      <c r="J52" s="116">
        <v>-6.25</v>
      </c>
      <c r="K52" s="116">
        <v>62.5</v>
      </c>
      <c r="L52" s="116">
        <v>0</v>
      </c>
      <c r="M52" s="115">
        <v>25</v>
      </c>
      <c r="N52" s="115">
        <v>0</v>
      </c>
      <c r="O52" s="115">
        <v>37.5</v>
      </c>
      <c r="P52" s="115">
        <v>25</v>
      </c>
      <c r="Q52" s="115">
        <v>-25</v>
      </c>
      <c r="R52" s="115">
        <v>37.5</v>
      </c>
      <c r="S52" s="115">
        <v>37.5</v>
      </c>
      <c r="T52" s="115">
        <v>37.5</v>
      </c>
      <c r="U52" s="115">
        <v>37.5</v>
      </c>
      <c r="V52" s="115">
        <v>-25</v>
      </c>
      <c r="W52" s="115">
        <v>0</v>
      </c>
      <c r="X52" s="116">
        <v>40</v>
      </c>
      <c r="Y52" s="116">
        <v>60</v>
      </c>
      <c r="Z52" s="116">
        <v>60</v>
      </c>
      <c r="AA52" s="116">
        <v>-60</v>
      </c>
      <c r="AB52" s="116">
        <v>-20</v>
      </c>
      <c r="AC52" s="116">
        <v>20</v>
      </c>
      <c r="AD52" s="116">
        <v>-20</v>
      </c>
      <c r="AE52" s="116">
        <v>-60</v>
      </c>
      <c r="AF52" s="116">
        <v>-60</v>
      </c>
      <c r="AG52" s="116">
        <v>60</v>
      </c>
      <c r="AH52" s="116">
        <v>0</v>
      </c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</row>
    <row r="53" spans="1:47" x14ac:dyDescent="0.25">
      <c r="A53" s="55">
        <v>43617</v>
      </c>
      <c r="B53" s="115">
        <v>66.666666666666657</v>
      </c>
      <c r="C53" s="115">
        <v>66.666666666666657</v>
      </c>
      <c r="D53" s="115">
        <v>60</v>
      </c>
      <c r="E53" s="115">
        <v>-26.666666666666668</v>
      </c>
      <c r="F53" s="115">
        <v>-40</v>
      </c>
      <c r="G53" s="115">
        <v>26.666666666666668</v>
      </c>
      <c r="H53" s="115">
        <v>60</v>
      </c>
      <c r="I53" s="115">
        <v>-20</v>
      </c>
      <c r="J53" s="115">
        <v>20</v>
      </c>
      <c r="K53" s="115">
        <v>66.666666666666657</v>
      </c>
      <c r="L53" s="115">
        <v>0</v>
      </c>
      <c r="M53" s="115">
        <v>71.428571428571431</v>
      </c>
      <c r="N53" s="115">
        <v>42.857142857142854</v>
      </c>
      <c r="O53" s="115">
        <v>57.142857142857139</v>
      </c>
      <c r="P53" s="115">
        <v>57.142857142857139</v>
      </c>
      <c r="Q53" s="115">
        <v>0</v>
      </c>
      <c r="R53" s="115">
        <v>42.857142857142854</v>
      </c>
      <c r="S53" s="115">
        <v>71.428571428571431</v>
      </c>
      <c r="T53" s="115">
        <v>28.571428571428569</v>
      </c>
      <c r="U53" s="115">
        <v>57.142857142857139</v>
      </c>
      <c r="V53" s="115">
        <v>42.857142857142854</v>
      </c>
      <c r="W53" s="115">
        <v>0</v>
      </c>
      <c r="X53" s="116">
        <v>20</v>
      </c>
      <c r="Y53" s="116">
        <v>40</v>
      </c>
      <c r="Z53" s="116">
        <v>20</v>
      </c>
      <c r="AA53" s="116">
        <v>-80</v>
      </c>
      <c r="AB53" s="116">
        <v>-40</v>
      </c>
      <c r="AC53" s="116">
        <v>20</v>
      </c>
      <c r="AD53" s="116">
        <v>-20</v>
      </c>
      <c r="AE53" s="116">
        <v>-40</v>
      </c>
      <c r="AF53" s="116">
        <v>-60</v>
      </c>
      <c r="AG53" s="116">
        <v>20</v>
      </c>
      <c r="AH53" s="116">
        <v>0</v>
      </c>
    </row>
    <row r="54" spans="1:47" x14ac:dyDescent="0.25">
      <c r="A54" s="55">
        <v>43709</v>
      </c>
      <c r="B54" s="116">
        <v>64.285714285714292</v>
      </c>
      <c r="C54" s="116">
        <v>64.285714285714292</v>
      </c>
      <c r="D54" s="116">
        <v>64.285714285714292</v>
      </c>
      <c r="E54" s="116">
        <v>-57.142857142857139</v>
      </c>
      <c r="F54" s="116">
        <v>-50</v>
      </c>
      <c r="G54" s="116">
        <v>14.285714285714285</v>
      </c>
      <c r="H54" s="116">
        <v>35.714285714285715</v>
      </c>
      <c r="I54" s="116">
        <v>0</v>
      </c>
      <c r="J54" s="116">
        <v>-28.571428571428569</v>
      </c>
      <c r="K54" s="116">
        <v>92.857142857142861</v>
      </c>
      <c r="L54" s="116">
        <v>0</v>
      </c>
      <c r="M54" s="116">
        <v>0</v>
      </c>
      <c r="N54" s="116">
        <v>12.5</v>
      </c>
      <c r="O54" s="116">
        <v>50</v>
      </c>
      <c r="P54" s="116">
        <v>12.5</v>
      </c>
      <c r="Q54" s="116">
        <v>25</v>
      </c>
      <c r="R54" s="116">
        <v>25</v>
      </c>
      <c r="S54" s="116">
        <v>25</v>
      </c>
      <c r="T54" s="116">
        <v>12.5</v>
      </c>
      <c r="U54" s="116">
        <v>0</v>
      </c>
      <c r="V54" s="116">
        <v>50</v>
      </c>
      <c r="W54" s="116">
        <v>0</v>
      </c>
      <c r="X54" s="116">
        <v>25</v>
      </c>
      <c r="Y54" s="116">
        <v>50</v>
      </c>
      <c r="Z54" s="116">
        <v>50</v>
      </c>
      <c r="AA54" s="116">
        <v>-75</v>
      </c>
      <c r="AB54" s="116">
        <v>-50</v>
      </c>
      <c r="AC54" s="116">
        <v>25</v>
      </c>
      <c r="AD54" s="116">
        <v>0</v>
      </c>
      <c r="AE54" s="116">
        <v>-50</v>
      </c>
      <c r="AF54" s="116">
        <v>-50</v>
      </c>
      <c r="AG54" s="116">
        <v>75</v>
      </c>
      <c r="AH54" s="116">
        <v>0</v>
      </c>
    </row>
    <row r="55" spans="1:47" x14ac:dyDescent="0.25">
      <c r="A55" s="55">
        <v>43800</v>
      </c>
      <c r="B55" s="116">
        <v>75</v>
      </c>
      <c r="C55" s="116">
        <v>75</v>
      </c>
      <c r="D55" s="116">
        <v>50</v>
      </c>
      <c r="E55" s="116">
        <v>-8.3333333333333304</v>
      </c>
      <c r="F55" s="116">
        <v>-58.3333333333333</v>
      </c>
      <c r="G55" s="116">
        <v>25</v>
      </c>
      <c r="H55" s="116">
        <v>50</v>
      </c>
      <c r="I55" s="116">
        <v>8.3333333333333304</v>
      </c>
      <c r="J55" s="116">
        <v>0</v>
      </c>
      <c r="K55" s="116">
        <v>66.6666666666667</v>
      </c>
      <c r="L55" s="116">
        <v>0</v>
      </c>
      <c r="M55" s="116">
        <v>50</v>
      </c>
      <c r="N55" s="116">
        <v>33.3333333333333</v>
      </c>
      <c r="O55" s="116">
        <v>66.6666666666667</v>
      </c>
      <c r="P55" s="116">
        <v>0</v>
      </c>
      <c r="Q55" s="116">
        <v>-33.3333333333333</v>
      </c>
      <c r="R55" s="116">
        <v>50</v>
      </c>
      <c r="S55" s="116">
        <v>50</v>
      </c>
      <c r="T55" s="116">
        <v>-16.6666666666667</v>
      </c>
      <c r="U55" s="116">
        <v>-33.3333333333333</v>
      </c>
      <c r="V55" s="116">
        <v>33.3333333333333</v>
      </c>
      <c r="W55" s="116">
        <v>0</v>
      </c>
      <c r="X55" s="116">
        <v>0</v>
      </c>
      <c r="Y55" s="116">
        <v>0</v>
      </c>
      <c r="Z55" s="116">
        <v>25</v>
      </c>
      <c r="AA55" s="116">
        <v>-50</v>
      </c>
      <c r="AB55" s="116">
        <v>-25</v>
      </c>
      <c r="AC55" s="116">
        <v>0</v>
      </c>
      <c r="AD55" s="116">
        <v>-25</v>
      </c>
      <c r="AE55" s="116">
        <v>-75</v>
      </c>
      <c r="AF55" s="116">
        <v>0</v>
      </c>
      <c r="AG55" s="116">
        <v>75</v>
      </c>
      <c r="AH55" s="116">
        <v>0</v>
      </c>
    </row>
    <row r="56" spans="1:47" x14ac:dyDescent="0.25">
      <c r="A56" s="55">
        <v>43891</v>
      </c>
      <c r="B56" s="116">
        <v>33.3333333333333</v>
      </c>
      <c r="C56" s="116">
        <v>40</v>
      </c>
      <c r="D56" s="116">
        <v>40</v>
      </c>
      <c r="E56" s="116">
        <v>20</v>
      </c>
      <c r="F56" s="116">
        <v>-40</v>
      </c>
      <c r="G56" s="116">
        <v>20</v>
      </c>
      <c r="H56" s="116">
        <v>26.6666666666667</v>
      </c>
      <c r="I56" s="116">
        <v>-13.3333333333333</v>
      </c>
      <c r="J56" s="116">
        <v>0</v>
      </c>
      <c r="K56" s="116">
        <v>46.6666666666667</v>
      </c>
      <c r="L56" s="116">
        <v>6.6666666666666696</v>
      </c>
      <c r="M56" s="116">
        <v>42.857142857142897</v>
      </c>
      <c r="N56" s="116">
        <v>71.428571428571402</v>
      </c>
      <c r="O56" s="116">
        <v>71.428571428571402</v>
      </c>
      <c r="P56" s="116">
        <v>14.285714285714299</v>
      </c>
      <c r="Q56" s="116">
        <v>0</v>
      </c>
      <c r="R56" s="116">
        <v>57.142857142857096</v>
      </c>
      <c r="S56" s="116">
        <v>85.714285714285694</v>
      </c>
      <c r="T56" s="116">
        <v>-14.285714285714299</v>
      </c>
      <c r="U56" s="116">
        <v>0</v>
      </c>
      <c r="V56" s="116">
        <v>57.142857142857096</v>
      </c>
      <c r="W56" s="116">
        <v>0</v>
      </c>
      <c r="X56" s="116">
        <v>0</v>
      </c>
      <c r="Y56" s="116">
        <v>0</v>
      </c>
      <c r="Z56" s="116">
        <v>0</v>
      </c>
      <c r="AA56" s="116">
        <v>-100</v>
      </c>
      <c r="AB56" s="116">
        <v>-100</v>
      </c>
      <c r="AC56" s="116">
        <v>50</v>
      </c>
      <c r="AD56" s="116">
        <v>50</v>
      </c>
      <c r="AE56" s="116">
        <v>-50</v>
      </c>
      <c r="AF56" s="116">
        <v>-100</v>
      </c>
      <c r="AG56" s="116">
        <v>50</v>
      </c>
      <c r="AH56" s="116">
        <v>0</v>
      </c>
    </row>
    <row r="57" spans="1:47" x14ac:dyDescent="0.25">
      <c r="A57" s="55">
        <v>43983</v>
      </c>
      <c r="B57" s="116">
        <v>50</v>
      </c>
      <c r="C57" s="116">
        <v>60</v>
      </c>
      <c r="D57" s="116">
        <v>20</v>
      </c>
      <c r="E57" s="116">
        <v>-30</v>
      </c>
      <c r="F57" s="116">
        <v>10</v>
      </c>
      <c r="G57" s="116">
        <v>70</v>
      </c>
      <c r="H57" s="116">
        <v>60</v>
      </c>
      <c r="I57" s="116">
        <v>-20</v>
      </c>
      <c r="J57" s="116">
        <v>-10</v>
      </c>
      <c r="K57" s="116">
        <v>60</v>
      </c>
      <c r="L57" s="116">
        <v>0</v>
      </c>
      <c r="M57" s="23">
        <v>0</v>
      </c>
      <c r="N57" s="317">
        <v>20</v>
      </c>
      <c r="O57" s="23">
        <v>-10</v>
      </c>
      <c r="P57" s="23">
        <v>-30</v>
      </c>
      <c r="Q57" s="23">
        <v>0</v>
      </c>
      <c r="R57" s="317">
        <v>40</v>
      </c>
      <c r="S57" s="23">
        <v>-10</v>
      </c>
      <c r="T57" s="23">
        <v>-20</v>
      </c>
      <c r="U57" s="23">
        <v>-20</v>
      </c>
      <c r="V57" s="317">
        <v>10</v>
      </c>
      <c r="W57" s="23">
        <v>0</v>
      </c>
      <c r="X57" s="23">
        <v>0</v>
      </c>
      <c r="Y57" s="23">
        <v>-50</v>
      </c>
      <c r="Z57" s="23">
        <v>-25</v>
      </c>
      <c r="AA57" s="23">
        <v>-25</v>
      </c>
      <c r="AB57" s="23">
        <v>-50</v>
      </c>
      <c r="AC57" s="23">
        <v>-25</v>
      </c>
      <c r="AD57" s="23">
        <v>-50</v>
      </c>
      <c r="AE57" s="23">
        <v>-50</v>
      </c>
      <c r="AF57" s="23">
        <v>-50</v>
      </c>
      <c r="AG57" s="23">
        <v>-25</v>
      </c>
      <c r="AH57" s="23">
        <v>0</v>
      </c>
    </row>
  </sheetData>
  <pageMargins left="0.7" right="0.7" top="0.75" bottom="0.75" header="0.3" footer="0.3"/>
  <pageSetup scale="26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57"/>
  <sheetViews>
    <sheetView zoomScale="70" zoomScaleNormal="70" zoomScaleSheetLayoutView="40" workbookViewId="0">
      <pane xSplit="1" ySplit="7" topLeftCell="R11" activePane="bottomRight" state="frozen"/>
      <selection pane="topRight" activeCell="B1" sqref="B1"/>
      <selection pane="bottomLeft" activeCell="A8" sqref="A8"/>
      <selection pane="bottomRight" activeCell="W62" sqref="W62"/>
    </sheetView>
  </sheetViews>
  <sheetFormatPr baseColWidth="10" defaultRowHeight="15" x14ac:dyDescent="0.25"/>
  <cols>
    <col min="1" max="1" width="17.7109375" style="17" customWidth="1"/>
    <col min="2" max="2" width="15.7109375" style="17" bestFit="1" customWidth="1"/>
    <col min="3" max="39" width="11.42578125" style="17"/>
    <col min="40" max="40" width="3.7109375" style="17" customWidth="1"/>
    <col min="41" max="16384" width="11.42578125" style="17"/>
  </cols>
  <sheetData>
    <row r="1" spans="1:30" x14ac:dyDescent="0.25">
      <c r="A1" s="17" t="s">
        <v>145</v>
      </c>
    </row>
    <row r="2" spans="1:30" x14ac:dyDescent="0.25">
      <c r="A2" s="17" t="s">
        <v>0</v>
      </c>
    </row>
    <row r="3" spans="1:30" x14ac:dyDescent="0.25">
      <c r="A3" s="17" t="s">
        <v>1</v>
      </c>
      <c r="B3" s="57" t="s">
        <v>271</v>
      </c>
    </row>
    <row r="4" spans="1:30" x14ac:dyDescent="0.25">
      <c r="A4" s="17" t="s">
        <v>16</v>
      </c>
    </row>
    <row r="5" spans="1:30" x14ac:dyDescent="0.25">
      <c r="B5" s="23"/>
    </row>
    <row r="6" spans="1:30" x14ac:dyDescent="0.25">
      <c r="B6" s="318" t="s">
        <v>78</v>
      </c>
      <c r="C6" s="318"/>
      <c r="D6" s="318"/>
      <c r="E6" s="318"/>
      <c r="F6" s="318" t="s">
        <v>0</v>
      </c>
      <c r="G6" s="318"/>
      <c r="H6" s="318"/>
      <c r="I6" s="318"/>
      <c r="J6" s="318" t="s">
        <v>1</v>
      </c>
      <c r="K6" s="318"/>
      <c r="L6" s="318"/>
      <c r="M6" s="318"/>
      <c r="N6" s="318" t="s">
        <v>16</v>
      </c>
      <c r="O6" s="318"/>
      <c r="P6" s="318"/>
      <c r="Q6" s="318"/>
      <c r="S6" s="57" t="s">
        <v>18</v>
      </c>
    </row>
    <row r="7" spans="1:30" x14ac:dyDescent="0.25">
      <c r="A7" s="17" t="s">
        <v>79</v>
      </c>
      <c r="B7" s="17" t="s">
        <v>2</v>
      </c>
      <c r="C7" s="17" t="s">
        <v>3</v>
      </c>
      <c r="D7" s="17" t="s">
        <v>4</v>
      </c>
      <c r="E7" s="17" t="s">
        <v>80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2</v>
      </c>
      <c r="K7" s="17" t="s">
        <v>3</v>
      </c>
      <c r="L7" s="17" t="s">
        <v>4</v>
      </c>
      <c r="M7" s="17" t="s">
        <v>5</v>
      </c>
      <c r="N7" s="17" t="s">
        <v>2</v>
      </c>
      <c r="O7" s="17" t="s">
        <v>3</v>
      </c>
      <c r="P7" s="17" t="s">
        <v>4</v>
      </c>
      <c r="Q7" s="17" t="s">
        <v>5</v>
      </c>
      <c r="S7" s="57" t="s">
        <v>138</v>
      </c>
    </row>
    <row r="8" spans="1:30" x14ac:dyDescent="0.25">
      <c r="A8" s="58">
        <v>41791</v>
      </c>
      <c r="B8" s="86">
        <v>38.912922607217872</v>
      </c>
      <c r="C8" s="86">
        <v>21.055418000774072</v>
      </c>
      <c r="D8" s="86">
        <v>19.979036083421093</v>
      </c>
      <c r="E8" s="86">
        <v>-18.996332266203101</v>
      </c>
      <c r="F8" s="86">
        <v>40</v>
      </c>
      <c r="G8" s="86">
        <v>20.941710603538063</v>
      </c>
      <c r="H8" s="86">
        <v>20</v>
      </c>
      <c r="I8" s="86">
        <v>-20</v>
      </c>
      <c r="J8" s="86">
        <v>18.181818181818183</v>
      </c>
      <c r="K8" s="86">
        <v>21.89823075742672</v>
      </c>
      <c r="L8" s="86">
        <v>18.181818181818183</v>
      </c>
      <c r="M8" s="86">
        <v>0</v>
      </c>
      <c r="N8" s="86">
        <v>40</v>
      </c>
      <c r="O8" s="86">
        <v>23.734568839897211</v>
      </c>
      <c r="P8" s="86">
        <v>20</v>
      </c>
      <c r="Q8" s="86">
        <v>-20</v>
      </c>
      <c r="T8" s="68" t="s">
        <v>28</v>
      </c>
      <c r="AD8" s="17" t="s">
        <v>29</v>
      </c>
    </row>
    <row r="9" spans="1:30" x14ac:dyDescent="0.25">
      <c r="A9" s="58">
        <v>41883</v>
      </c>
      <c r="B9" s="86">
        <v>25.172081105158302</v>
      </c>
      <c r="C9" s="86">
        <v>-16.591875470280911</v>
      </c>
      <c r="D9" s="86">
        <v>24.765348806313746</v>
      </c>
      <c r="E9" s="86">
        <v>-0.35699991867704522</v>
      </c>
      <c r="F9" s="86">
        <v>25</v>
      </c>
      <c r="G9" s="86">
        <v>-18.477218102133318</v>
      </c>
      <c r="H9" s="86">
        <v>25</v>
      </c>
      <c r="I9" s="86">
        <v>0</v>
      </c>
      <c r="J9" s="86">
        <v>28.571428571428569</v>
      </c>
      <c r="K9" s="86">
        <v>6.7031498002477639</v>
      </c>
      <c r="L9" s="86">
        <v>7.1428571428571423</v>
      </c>
      <c r="M9" s="86">
        <v>-7.1428571428571423</v>
      </c>
      <c r="N9" s="86">
        <v>25</v>
      </c>
      <c r="O9" s="86">
        <v>-2.1004895504743875</v>
      </c>
      <c r="P9" s="86">
        <v>25</v>
      </c>
      <c r="Q9" s="86">
        <v>0</v>
      </c>
      <c r="T9" s="68"/>
    </row>
    <row r="10" spans="1:30" x14ac:dyDescent="0.25">
      <c r="A10" s="58">
        <v>41974</v>
      </c>
      <c r="B10" s="86">
        <v>25.947724542247837</v>
      </c>
      <c r="C10" s="86">
        <v>-59.313224548649487</v>
      </c>
      <c r="D10" s="86">
        <v>25.126903888077724</v>
      </c>
      <c r="E10" s="86">
        <v>-24.294248080225394</v>
      </c>
      <c r="F10" s="86">
        <v>25</v>
      </c>
      <c r="G10" s="86">
        <v>-64.513918222040616</v>
      </c>
      <c r="H10" s="86">
        <v>25</v>
      </c>
      <c r="I10" s="86">
        <v>-25</v>
      </c>
      <c r="J10" s="86">
        <v>44.444444444444443</v>
      </c>
      <c r="K10" s="86">
        <v>10.68679557623059</v>
      </c>
      <c r="L10" s="86">
        <v>33.333333333333329</v>
      </c>
      <c r="M10" s="86">
        <v>-11.111111111111111</v>
      </c>
      <c r="N10" s="86">
        <v>25</v>
      </c>
      <c r="O10" s="86">
        <v>-39.954484928776878</v>
      </c>
      <c r="P10" s="86">
        <v>25</v>
      </c>
      <c r="Q10" s="86">
        <v>-25</v>
      </c>
      <c r="T10" s="68"/>
    </row>
    <row r="11" spans="1:30" x14ac:dyDescent="0.25">
      <c r="A11" s="58">
        <v>42064</v>
      </c>
      <c r="B11" s="86">
        <v>24.999999999999993</v>
      </c>
      <c r="C11" s="86">
        <v>-40.706646795232352</v>
      </c>
      <c r="D11" s="86">
        <v>73.972404041362708</v>
      </c>
      <c r="E11" s="86">
        <v>49.740515585630227</v>
      </c>
      <c r="F11" s="86">
        <v>25</v>
      </c>
      <c r="G11" s="86">
        <v>-43.723860329380379</v>
      </c>
      <c r="H11" s="86">
        <v>75</v>
      </c>
      <c r="I11" s="86">
        <v>50</v>
      </c>
      <c r="J11" s="86">
        <v>25</v>
      </c>
      <c r="K11" s="86">
        <v>0</v>
      </c>
      <c r="L11" s="86">
        <v>12.5</v>
      </c>
      <c r="M11" s="86">
        <v>12.5</v>
      </c>
      <c r="N11" s="86">
        <v>25</v>
      </c>
      <c r="O11" s="86">
        <v>-25.713690251797395</v>
      </c>
      <c r="P11" s="86">
        <v>75</v>
      </c>
      <c r="Q11" s="86">
        <v>50</v>
      </c>
      <c r="T11" s="68"/>
    </row>
    <row r="12" spans="1:30" x14ac:dyDescent="0.25">
      <c r="A12" s="58">
        <v>42156</v>
      </c>
      <c r="B12" s="86">
        <v>18.421257362268083</v>
      </c>
      <c r="C12" s="86">
        <v>-13.806665549752193</v>
      </c>
      <c r="D12" s="86">
        <v>39.423170316380634</v>
      </c>
      <c r="E12" s="86">
        <v>39.73781812814692</v>
      </c>
      <c r="F12" s="86">
        <v>20</v>
      </c>
      <c r="G12" s="86">
        <v>-14.618645283065144</v>
      </c>
      <c r="H12" s="86">
        <v>40</v>
      </c>
      <c r="I12" s="86">
        <v>40</v>
      </c>
      <c r="J12" s="86">
        <v>-14.285714285714285</v>
      </c>
      <c r="K12" s="86">
        <v>-2.9953176472343301</v>
      </c>
      <c r="L12" s="86">
        <v>7.1428571428571423</v>
      </c>
      <c r="M12" s="86">
        <v>0</v>
      </c>
      <c r="N12" s="86">
        <v>20</v>
      </c>
      <c r="O12" s="86">
        <v>2.5334697957878072E-2</v>
      </c>
      <c r="P12" s="86">
        <v>40</v>
      </c>
      <c r="Q12" s="86">
        <v>40</v>
      </c>
      <c r="T12" s="68"/>
    </row>
    <row r="13" spans="1:30" x14ac:dyDescent="0.25">
      <c r="A13" s="58">
        <v>42248</v>
      </c>
      <c r="B13" s="86">
        <v>1.0532349831230561</v>
      </c>
      <c r="C13" s="86">
        <v>-48.644025384277498</v>
      </c>
      <c r="D13" s="86">
        <v>19.77131988087929</v>
      </c>
      <c r="E13" s="86">
        <v>-19.835667870667749</v>
      </c>
      <c r="F13" s="86">
        <v>0</v>
      </c>
      <c r="G13" s="86">
        <v>-52.640196991780684</v>
      </c>
      <c r="H13" s="86">
        <v>20</v>
      </c>
      <c r="I13" s="86">
        <v>-20</v>
      </c>
      <c r="J13" s="86">
        <v>23.076923076923077</v>
      </c>
      <c r="K13" s="86">
        <v>-1.6492272384543898</v>
      </c>
      <c r="L13" s="86">
        <v>7.6923076923076925</v>
      </c>
      <c r="M13" s="86">
        <v>7.6923076923076925</v>
      </c>
      <c r="N13" s="86">
        <v>0</v>
      </c>
      <c r="O13" s="86">
        <v>-33.206946383896771</v>
      </c>
      <c r="P13" s="86">
        <v>20</v>
      </c>
      <c r="Q13" s="86">
        <v>-20</v>
      </c>
      <c r="T13" s="68"/>
    </row>
    <row r="14" spans="1:30" x14ac:dyDescent="0.25">
      <c r="A14" s="58">
        <v>42339</v>
      </c>
      <c r="B14" s="86">
        <v>19.916640018547856</v>
      </c>
      <c r="C14" s="86">
        <v>-46.320312216624075</v>
      </c>
      <c r="D14" s="86">
        <v>39.384166632758138</v>
      </c>
      <c r="E14" s="86">
        <v>4.9805903680950836E-2</v>
      </c>
      <c r="F14" s="86">
        <v>20</v>
      </c>
      <c r="G14" s="86">
        <v>-51.447769508194497</v>
      </c>
      <c r="H14" s="86">
        <v>40</v>
      </c>
      <c r="I14" s="86">
        <v>0</v>
      </c>
      <c r="J14" s="86">
        <v>18.181818181818183</v>
      </c>
      <c r="K14" s="86">
        <v>9.9878013725739283</v>
      </c>
      <c r="L14" s="86">
        <v>9.0909090909090917</v>
      </c>
      <c r="M14" s="86">
        <v>9.0909090909090917</v>
      </c>
      <c r="N14" s="86">
        <v>20</v>
      </c>
      <c r="O14" s="86">
        <v>-22.078804491572228</v>
      </c>
      <c r="P14" s="86">
        <v>40</v>
      </c>
      <c r="Q14" s="86">
        <v>0</v>
      </c>
      <c r="T14" s="68"/>
    </row>
    <row r="15" spans="1:30" x14ac:dyDescent="0.25">
      <c r="A15" s="58">
        <v>42430</v>
      </c>
      <c r="B15" s="86">
        <v>20.295117808497391</v>
      </c>
      <c r="C15" s="86">
        <v>-46.343122992863904</v>
      </c>
      <c r="D15" s="86">
        <v>39.82429272974418</v>
      </c>
      <c r="E15" s="86">
        <v>0.30972339694883616</v>
      </c>
      <c r="F15" s="86">
        <v>20</v>
      </c>
      <c r="G15" s="86">
        <v>-51.325274620614103</v>
      </c>
      <c r="H15" s="86">
        <v>40</v>
      </c>
      <c r="I15" s="86">
        <v>0</v>
      </c>
      <c r="J15" s="86">
        <v>33.333333333333329</v>
      </c>
      <c r="K15" s="86">
        <v>12.884576938655574</v>
      </c>
      <c r="L15" s="86">
        <v>11.111111111111111</v>
      </c>
      <c r="M15" s="86">
        <v>0</v>
      </c>
      <c r="N15" s="86">
        <v>0</v>
      </c>
      <c r="O15" s="86">
        <v>8.7923127984530414</v>
      </c>
      <c r="P15" s="86">
        <v>40</v>
      </c>
      <c r="Q15" s="86">
        <v>20</v>
      </c>
      <c r="T15" s="68"/>
    </row>
    <row r="16" spans="1:30" x14ac:dyDescent="0.25">
      <c r="A16" s="58">
        <v>42522</v>
      </c>
      <c r="B16" s="86">
        <v>18.004036818362582</v>
      </c>
      <c r="C16" s="86">
        <v>-46.353014846888904</v>
      </c>
      <c r="D16" s="86">
        <v>39.876129756998168</v>
      </c>
      <c r="E16" s="86">
        <v>0</v>
      </c>
      <c r="F16" s="86">
        <v>20</v>
      </c>
      <c r="G16" s="86">
        <v>-51.22881768643974</v>
      </c>
      <c r="H16" s="86">
        <v>40</v>
      </c>
      <c r="I16" s="86">
        <v>0</v>
      </c>
      <c r="J16" s="86">
        <v>-10</v>
      </c>
      <c r="K16" s="86">
        <v>12.000602721790912</v>
      </c>
      <c r="L16" s="86">
        <v>20</v>
      </c>
      <c r="M16" s="86">
        <v>0</v>
      </c>
      <c r="N16" s="86">
        <v>-20</v>
      </c>
      <c r="O16" s="86">
        <v>14.238654393445852</v>
      </c>
      <c r="P16" s="86">
        <v>40</v>
      </c>
      <c r="Q16" s="86">
        <v>0</v>
      </c>
      <c r="T16" s="68"/>
    </row>
    <row r="17" spans="1:20" x14ac:dyDescent="0.25">
      <c r="A17" s="58">
        <v>42614</v>
      </c>
      <c r="B17" s="86">
        <v>1.1057801730578547</v>
      </c>
      <c r="C17" s="86">
        <v>2.029068801452655</v>
      </c>
      <c r="D17" s="86">
        <v>20.059895613313596</v>
      </c>
      <c r="E17" s="86">
        <v>13.405776079784475</v>
      </c>
      <c r="F17" s="86">
        <v>0</v>
      </c>
      <c r="G17" s="86">
        <v>1.7294632258684879</v>
      </c>
      <c r="H17" s="86">
        <v>20</v>
      </c>
      <c r="I17" s="86">
        <v>13.333333333333334</v>
      </c>
      <c r="J17" s="86">
        <v>25</v>
      </c>
      <c r="K17" s="86">
        <v>5.9396700714866846</v>
      </c>
      <c r="L17" s="86">
        <v>0</v>
      </c>
      <c r="M17" s="86">
        <v>0</v>
      </c>
      <c r="N17" s="86">
        <v>0</v>
      </c>
      <c r="O17" s="86">
        <v>-20.316561099244161</v>
      </c>
      <c r="P17" s="86">
        <v>50</v>
      </c>
      <c r="Q17" s="86">
        <v>25</v>
      </c>
      <c r="T17" s="68"/>
    </row>
    <row r="18" spans="1:20" x14ac:dyDescent="0.25">
      <c r="A18" s="58">
        <v>42705</v>
      </c>
      <c r="B18" s="86">
        <v>-0.92589653890128731</v>
      </c>
      <c r="C18" s="86">
        <v>-2.9200013008847838</v>
      </c>
      <c r="D18" s="86">
        <v>6.6490805849327801</v>
      </c>
      <c r="E18" s="86">
        <v>6.4951331868386388</v>
      </c>
      <c r="F18" s="86">
        <v>0</v>
      </c>
      <c r="G18" s="86">
        <v>-3.0764963554531946</v>
      </c>
      <c r="H18" s="86">
        <v>6.666666666666667</v>
      </c>
      <c r="I18" s="86">
        <v>6.666666666666667</v>
      </c>
      <c r="J18" s="86">
        <v>-20</v>
      </c>
      <c r="K18" s="86">
        <v>7.9238365012349545</v>
      </c>
      <c r="L18" s="86">
        <v>10</v>
      </c>
      <c r="M18" s="86">
        <v>0</v>
      </c>
      <c r="N18" s="86">
        <v>0</v>
      </c>
      <c r="O18" s="86">
        <v>-23.538070006869432</v>
      </c>
      <c r="P18" s="86">
        <v>0</v>
      </c>
      <c r="Q18" s="86">
        <v>0</v>
      </c>
      <c r="T18" s="68"/>
    </row>
    <row r="19" spans="1:20" x14ac:dyDescent="0.25">
      <c r="A19" s="58">
        <v>42795</v>
      </c>
      <c r="B19" s="86">
        <v>-10.808743523259956</v>
      </c>
      <c r="C19" s="86">
        <v>9.9891349196833108</v>
      </c>
      <c r="D19" s="86">
        <v>13.68468210034354</v>
      </c>
      <c r="E19" s="86">
        <v>26.408488152441013</v>
      </c>
      <c r="F19" s="86">
        <v>-13.333333333333334</v>
      </c>
      <c r="G19" s="86">
        <v>10.88371766100869</v>
      </c>
      <c r="H19" s="86">
        <v>13.333333333333334</v>
      </c>
      <c r="I19" s="86">
        <v>26.666666666666668</v>
      </c>
      <c r="J19" s="86">
        <v>10</v>
      </c>
      <c r="K19" s="86">
        <v>-41.006482743235274</v>
      </c>
      <c r="L19" s="86">
        <v>10</v>
      </c>
      <c r="M19" s="86">
        <v>0</v>
      </c>
      <c r="N19" s="86">
        <v>75</v>
      </c>
      <c r="O19" s="86">
        <v>-18.463102427604234</v>
      </c>
      <c r="P19" s="86">
        <v>75</v>
      </c>
      <c r="Q19" s="86">
        <v>25</v>
      </c>
      <c r="T19" s="68"/>
    </row>
    <row r="20" spans="1:20" x14ac:dyDescent="0.25">
      <c r="A20" s="58">
        <v>42887</v>
      </c>
      <c r="B20" s="86">
        <v>2.2513789693291724</v>
      </c>
      <c r="C20" s="86">
        <v>4.9097671408490635</v>
      </c>
      <c r="D20" s="86">
        <v>29.237367167878496</v>
      </c>
      <c r="E20" s="86">
        <v>5.6439670527005319</v>
      </c>
      <c r="F20" s="86">
        <v>0</v>
      </c>
      <c r="G20" s="86">
        <v>4.9567928092520903</v>
      </c>
      <c r="H20" s="86">
        <v>29.411764705882355</v>
      </c>
      <c r="I20" s="86">
        <v>5.8823529411764701</v>
      </c>
      <c r="J20" s="86">
        <v>30</v>
      </c>
      <c r="K20" s="86">
        <v>0.90639546555721706</v>
      </c>
      <c r="L20" s="86">
        <v>30</v>
      </c>
      <c r="M20" s="86">
        <v>-10</v>
      </c>
      <c r="N20" s="86">
        <v>50</v>
      </c>
      <c r="O20" s="86">
        <v>23.119130643486223</v>
      </c>
      <c r="P20" s="86">
        <v>0</v>
      </c>
      <c r="Q20" s="86">
        <v>0</v>
      </c>
      <c r="T20" s="68"/>
    </row>
    <row r="21" spans="1:20" x14ac:dyDescent="0.25">
      <c r="A21" s="58">
        <v>42979</v>
      </c>
      <c r="F21" s="86">
        <v>5.8823529411764701</v>
      </c>
      <c r="G21" s="86">
        <v>3.5753670453315594</v>
      </c>
      <c r="H21" s="86">
        <v>17.647058823529413</v>
      </c>
      <c r="I21" s="86">
        <v>17.647058823529413</v>
      </c>
      <c r="J21" s="86">
        <v>33.333333333333329</v>
      </c>
      <c r="K21" s="86">
        <v>46.909790021668158</v>
      </c>
      <c r="L21" s="86">
        <v>11.111111111111111</v>
      </c>
      <c r="M21" s="86">
        <v>-11.111111111111111</v>
      </c>
      <c r="N21" s="86">
        <v>33.333333333333329</v>
      </c>
      <c r="O21" s="86">
        <v>35.598680501999496</v>
      </c>
      <c r="P21" s="86">
        <v>0</v>
      </c>
      <c r="Q21" s="86">
        <v>66.666666666666657</v>
      </c>
      <c r="T21" s="68"/>
    </row>
    <row r="22" spans="1:20" x14ac:dyDescent="0.25">
      <c r="A22" s="58">
        <v>43070</v>
      </c>
      <c r="F22" s="86">
        <v>-9.0909090909090917</v>
      </c>
      <c r="G22" s="86">
        <v>-4.1944298332988472</v>
      </c>
      <c r="H22" s="86">
        <v>0</v>
      </c>
      <c r="I22" s="86">
        <v>-18.181818181818183</v>
      </c>
      <c r="J22" s="86">
        <v>0</v>
      </c>
      <c r="K22" s="86">
        <v>9.1377108276774699</v>
      </c>
      <c r="L22" s="86">
        <v>42.857142857142854</v>
      </c>
      <c r="M22" s="86">
        <v>14.285714285714285</v>
      </c>
      <c r="N22" s="86">
        <v>25</v>
      </c>
      <c r="O22" s="86">
        <v>-26.545780542222904</v>
      </c>
      <c r="P22" s="86">
        <v>25</v>
      </c>
      <c r="Q22" s="86">
        <v>-25</v>
      </c>
      <c r="T22" s="68"/>
    </row>
    <row r="23" spans="1:20" x14ac:dyDescent="0.25">
      <c r="A23" s="58">
        <v>43160</v>
      </c>
      <c r="F23" s="86">
        <v>18.75</v>
      </c>
      <c r="G23" s="86">
        <v>17.97240566140438</v>
      </c>
      <c r="H23" s="86">
        <v>6.25</v>
      </c>
      <c r="I23" s="86">
        <v>0</v>
      </c>
      <c r="J23" s="86">
        <v>0</v>
      </c>
      <c r="K23" s="86">
        <v>-0.25882021903680247</v>
      </c>
      <c r="L23" s="86">
        <v>0</v>
      </c>
      <c r="M23" s="86">
        <v>-11.111111111111111</v>
      </c>
      <c r="N23" s="86">
        <v>-25</v>
      </c>
      <c r="O23" s="86">
        <v>-32.684073333498262</v>
      </c>
      <c r="P23" s="86">
        <v>50</v>
      </c>
      <c r="Q23" s="86">
        <v>-25</v>
      </c>
      <c r="T23" s="68"/>
    </row>
    <row r="24" spans="1:20" x14ac:dyDescent="0.25">
      <c r="A24" s="58">
        <v>43252</v>
      </c>
      <c r="F24" s="145">
        <v>18.75</v>
      </c>
      <c r="G24" s="145">
        <v>17.204591583147476</v>
      </c>
      <c r="H24" s="145">
        <v>-6.25</v>
      </c>
      <c r="I24" s="145">
        <v>0</v>
      </c>
      <c r="J24" s="145">
        <v>22.222222222222221</v>
      </c>
      <c r="K24" s="145">
        <v>-13.308734067583462</v>
      </c>
      <c r="L24" s="145">
        <v>22.222222222222221</v>
      </c>
      <c r="M24" s="145">
        <v>0</v>
      </c>
      <c r="N24" s="145">
        <v>-25</v>
      </c>
      <c r="O24" s="145">
        <v>-17.65083521439982</v>
      </c>
      <c r="P24" s="145">
        <v>75</v>
      </c>
      <c r="Q24" s="145">
        <v>-25</v>
      </c>
      <c r="T24" s="68"/>
    </row>
    <row r="25" spans="1:20" x14ac:dyDescent="0.25">
      <c r="A25" s="58">
        <v>43344</v>
      </c>
      <c r="F25" s="145">
        <v>7.6923076923076925</v>
      </c>
      <c r="G25" s="145">
        <v>6.8934328873853872</v>
      </c>
      <c r="H25" s="145">
        <v>0</v>
      </c>
      <c r="I25" s="145">
        <v>0</v>
      </c>
      <c r="J25" s="145">
        <v>22.222222222222221</v>
      </c>
      <c r="K25" s="145">
        <v>-9.5036049741939941</v>
      </c>
      <c r="L25" s="145">
        <v>11.111111111111111</v>
      </c>
      <c r="M25" s="145">
        <v>11.111111111111111</v>
      </c>
      <c r="N25" s="145">
        <v>50</v>
      </c>
      <c r="O25" s="145">
        <v>-15.944696966280119</v>
      </c>
      <c r="P25" s="145">
        <v>50</v>
      </c>
      <c r="Q25" s="145">
        <v>25</v>
      </c>
      <c r="T25" s="68"/>
    </row>
    <row r="26" spans="1:20" x14ac:dyDescent="0.25">
      <c r="A26" s="58">
        <v>43435</v>
      </c>
      <c r="F26" s="145">
        <v>43.75</v>
      </c>
      <c r="G26" s="145">
        <v>33.260665849472069</v>
      </c>
      <c r="H26" s="145">
        <v>0</v>
      </c>
      <c r="I26" s="145">
        <v>6.25</v>
      </c>
      <c r="J26" s="145">
        <v>0</v>
      </c>
      <c r="K26" s="145">
        <v>-2.4401636561402684</v>
      </c>
      <c r="L26" s="145">
        <v>22.222222222222221</v>
      </c>
      <c r="M26" s="145">
        <v>11.111111111111111</v>
      </c>
      <c r="N26" s="145">
        <v>50</v>
      </c>
      <c r="O26" s="145">
        <v>8.3037231820149415</v>
      </c>
      <c r="P26" s="145">
        <v>25</v>
      </c>
      <c r="Q26" s="145">
        <v>0</v>
      </c>
      <c r="R26" s="65"/>
      <c r="T26" s="68"/>
    </row>
    <row r="27" spans="1:20" x14ac:dyDescent="0.25">
      <c r="A27" s="58">
        <v>43525</v>
      </c>
      <c r="F27" s="145">
        <v>43.75</v>
      </c>
      <c r="G27" s="145">
        <v>28.175026317480427</v>
      </c>
      <c r="H27" s="145">
        <v>6.25</v>
      </c>
      <c r="I27" s="145">
        <v>12.5</v>
      </c>
      <c r="J27" s="145">
        <v>33.333333333333329</v>
      </c>
      <c r="K27" s="145">
        <v>25.377762721448477</v>
      </c>
      <c r="L27" s="145">
        <v>11.111111111111111</v>
      </c>
      <c r="M27" s="145">
        <v>0</v>
      </c>
      <c r="N27" s="145">
        <v>80</v>
      </c>
      <c r="O27" s="145">
        <v>52.951248501685363</v>
      </c>
      <c r="P27" s="145">
        <v>60</v>
      </c>
      <c r="Q27" s="145">
        <v>80</v>
      </c>
      <c r="R27" s="65"/>
      <c r="T27" s="68"/>
    </row>
    <row r="28" spans="1:20" x14ac:dyDescent="0.25">
      <c r="A28" s="58">
        <v>43617</v>
      </c>
      <c r="F28" s="145">
        <v>37.5</v>
      </c>
      <c r="G28" s="145">
        <v>33.289667300177904</v>
      </c>
      <c r="H28" s="145">
        <v>18.75</v>
      </c>
      <c r="I28" s="145">
        <v>12.5</v>
      </c>
      <c r="J28" s="145">
        <v>14.285714285714285</v>
      </c>
      <c r="K28" s="146">
        <v>33.135030919506299</v>
      </c>
      <c r="L28" s="145">
        <v>0</v>
      </c>
      <c r="M28" s="145">
        <v>14.285714285714301</v>
      </c>
      <c r="N28" s="145">
        <v>60</v>
      </c>
      <c r="O28" s="145">
        <v>20.011559360280099</v>
      </c>
      <c r="P28" s="145">
        <v>40</v>
      </c>
      <c r="Q28" s="145">
        <v>80</v>
      </c>
      <c r="T28" s="68"/>
    </row>
    <row r="29" spans="1:20" x14ac:dyDescent="0.25">
      <c r="A29" s="58">
        <v>43709</v>
      </c>
      <c r="B29" s="86"/>
      <c r="F29" s="145">
        <v>42.857142857142854</v>
      </c>
      <c r="G29" s="145">
        <v>18.602808943139127</v>
      </c>
      <c r="H29" s="145">
        <v>7.1428571428571423</v>
      </c>
      <c r="I29" s="145">
        <v>0</v>
      </c>
      <c r="J29" s="145">
        <v>75</v>
      </c>
      <c r="K29" s="146">
        <v>16.132678125922112</v>
      </c>
      <c r="L29" s="145">
        <v>25</v>
      </c>
      <c r="M29" s="145">
        <v>12.5</v>
      </c>
      <c r="N29" s="145">
        <v>80</v>
      </c>
      <c r="O29" s="145">
        <v>12.410479914641751</v>
      </c>
      <c r="P29" s="146">
        <v>-20</v>
      </c>
      <c r="Q29" s="146">
        <v>40</v>
      </c>
      <c r="T29" s="68"/>
    </row>
    <row r="30" spans="1:20" x14ac:dyDescent="0.25">
      <c r="A30" s="58">
        <v>43800</v>
      </c>
      <c r="F30" s="145">
        <v>41.6666666666667</v>
      </c>
      <c r="G30" s="145">
        <v>1.3479495942907058</v>
      </c>
      <c r="H30" s="145">
        <v>16.6666666666667</v>
      </c>
      <c r="I30" s="145">
        <v>0</v>
      </c>
      <c r="J30" s="145">
        <v>83.3333333333333</v>
      </c>
      <c r="K30" s="146">
        <v>9.7805657487822462</v>
      </c>
      <c r="L30" s="145">
        <v>33.3333333333333</v>
      </c>
      <c r="M30" s="145">
        <v>0</v>
      </c>
      <c r="N30" s="145">
        <v>75</v>
      </c>
      <c r="O30" s="145">
        <v>21.375486526756919</v>
      </c>
      <c r="P30" s="146">
        <v>25</v>
      </c>
      <c r="Q30" s="146">
        <v>75</v>
      </c>
      <c r="T30" s="68"/>
    </row>
    <row r="31" spans="1:20" x14ac:dyDescent="0.25">
      <c r="A31" s="58">
        <v>43891</v>
      </c>
      <c r="F31" s="145">
        <v>6.6666666666666696</v>
      </c>
      <c r="G31" s="145">
        <v>14.978535535797302</v>
      </c>
      <c r="H31" s="145">
        <v>-6.6666666666666696</v>
      </c>
      <c r="I31" s="145">
        <v>6.6666666666666696</v>
      </c>
      <c r="J31" s="146">
        <v>28.571428571428598</v>
      </c>
      <c r="K31" s="146">
        <v>-3.391166855669566</v>
      </c>
      <c r="L31" s="146">
        <v>0</v>
      </c>
      <c r="M31" s="146">
        <v>-28.571428571428598</v>
      </c>
      <c r="N31" s="145">
        <v>-100</v>
      </c>
      <c r="O31" s="145">
        <v>-19.875378361869821</v>
      </c>
      <c r="P31" s="145">
        <v>-50</v>
      </c>
      <c r="Q31" s="145">
        <v>-100</v>
      </c>
      <c r="T31" s="68"/>
    </row>
    <row r="32" spans="1:20" ht="18.75" customHeight="1" x14ac:dyDescent="0.25">
      <c r="A32" s="58">
        <v>43983</v>
      </c>
      <c r="F32" s="145">
        <v>-30</v>
      </c>
      <c r="G32" s="145">
        <v>4.7630403679963891</v>
      </c>
      <c r="H32" s="145">
        <v>-10</v>
      </c>
      <c r="I32" s="145">
        <v>-30</v>
      </c>
      <c r="J32" s="146">
        <v>-50</v>
      </c>
      <c r="K32" s="146">
        <v>-31.530948509098462</v>
      </c>
      <c r="L32" s="146">
        <v>-10</v>
      </c>
      <c r="M32" s="146">
        <v>-20</v>
      </c>
      <c r="N32" s="145">
        <v>-75</v>
      </c>
      <c r="O32" s="145">
        <v>-49.157995436594568</v>
      </c>
      <c r="P32" s="145">
        <v>-75</v>
      </c>
      <c r="Q32" s="145">
        <v>-75</v>
      </c>
      <c r="T32" s="68"/>
    </row>
    <row r="33" spans="20:25" x14ac:dyDescent="0.25">
      <c r="T33" s="68"/>
    </row>
    <row r="34" spans="20:25" x14ac:dyDescent="0.25">
      <c r="T34" s="68"/>
      <c r="Y34" s="17" t="s">
        <v>30</v>
      </c>
    </row>
    <row r="35" spans="20:25" x14ac:dyDescent="0.25">
      <c r="T35" s="68"/>
    </row>
    <row r="36" spans="20:25" x14ac:dyDescent="0.25">
      <c r="T36" s="68"/>
    </row>
    <row r="37" spans="20:25" x14ac:dyDescent="0.25">
      <c r="T37" s="68"/>
    </row>
    <row r="38" spans="20:25" x14ac:dyDescent="0.25">
      <c r="T38" s="68"/>
    </row>
    <row r="39" spans="20:25" x14ac:dyDescent="0.25">
      <c r="T39" s="68"/>
    </row>
    <row r="40" spans="20:25" x14ac:dyDescent="0.25">
      <c r="T40" s="68"/>
    </row>
    <row r="41" spans="20:25" x14ac:dyDescent="0.25">
      <c r="T41" s="68"/>
    </row>
    <row r="42" spans="20:25" x14ac:dyDescent="0.25">
      <c r="T42" s="68"/>
    </row>
    <row r="43" spans="20:25" x14ac:dyDescent="0.25">
      <c r="T43" s="68"/>
    </row>
    <row r="44" spans="20:25" x14ac:dyDescent="0.25">
      <c r="T44" s="68"/>
    </row>
    <row r="45" spans="20:25" x14ac:dyDescent="0.25">
      <c r="T45" s="68"/>
    </row>
    <row r="46" spans="20:25" x14ac:dyDescent="0.25">
      <c r="T46" s="68"/>
    </row>
    <row r="47" spans="20:25" x14ac:dyDescent="0.25">
      <c r="T47" s="68"/>
    </row>
    <row r="48" spans="20:25" x14ac:dyDescent="0.25">
      <c r="T48" s="68"/>
    </row>
    <row r="49" spans="20:20" x14ac:dyDescent="0.25">
      <c r="T49" s="68"/>
    </row>
    <row r="50" spans="20:20" x14ac:dyDescent="0.25">
      <c r="T50" s="68"/>
    </row>
    <row r="51" spans="20:20" x14ac:dyDescent="0.25">
      <c r="T51" s="68"/>
    </row>
    <row r="52" spans="20:20" x14ac:dyDescent="0.25">
      <c r="T52" s="68"/>
    </row>
    <row r="53" spans="20:20" x14ac:dyDescent="0.25">
      <c r="T53" s="68"/>
    </row>
    <row r="54" spans="20:20" x14ac:dyDescent="0.25">
      <c r="T54" s="68"/>
    </row>
    <row r="55" spans="20:20" x14ac:dyDescent="0.25">
      <c r="T55" s="68"/>
    </row>
    <row r="56" spans="20:20" x14ac:dyDescent="0.25">
      <c r="T56" s="68"/>
    </row>
    <row r="57" spans="20:20" x14ac:dyDescent="0.25">
      <c r="T57" s="68"/>
    </row>
  </sheetData>
  <mergeCells count="4">
    <mergeCell ref="B6:E6"/>
    <mergeCell ref="F6:I6"/>
    <mergeCell ref="J6:M6"/>
    <mergeCell ref="N6:Q6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opLeftCell="I2" zoomScale="80" zoomScaleNormal="80" workbookViewId="0">
      <selection activeCell="K5" sqref="K5:Q36"/>
    </sheetView>
  </sheetViews>
  <sheetFormatPr baseColWidth="10" defaultRowHeight="15" x14ac:dyDescent="0.25"/>
  <cols>
    <col min="1" max="1" width="17" style="17" customWidth="1"/>
    <col min="2" max="3" width="11.42578125" style="17"/>
    <col min="4" max="4" width="12.7109375" style="17" customWidth="1"/>
    <col min="5" max="6" width="11.42578125" style="17"/>
    <col min="7" max="7" width="12.42578125" style="17" customWidth="1"/>
    <col min="8" max="8" width="13.42578125" style="17" bestFit="1" customWidth="1"/>
    <col min="9" max="9" width="13.42578125" style="17" customWidth="1"/>
    <col min="10" max="10" width="4.28515625" style="17" customWidth="1"/>
    <col min="11" max="16" width="11.42578125" style="17"/>
    <col min="17" max="17" width="3.5703125" style="17" customWidth="1"/>
    <col min="18" max="16384" width="11.42578125" style="17"/>
  </cols>
  <sheetData>
    <row r="1" spans="1:11" x14ac:dyDescent="0.25">
      <c r="A1" s="17" t="s">
        <v>83</v>
      </c>
      <c r="K1" s="57"/>
    </row>
    <row r="2" spans="1:11" x14ac:dyDescent="0.25">
      <c r="A2" s="58"/>
      <c r="B2" s="17" t="s">
        <v>146</v>
      </c>
    </row>
    <row r="3" spans="1:11" x14ac:dyDescent="0.25">
      <c r="A3" s="17" t="s">
        <v>0</v>
      </c>
      <c r="K3" s="57" t="s">
        <v>109</v>
      </c>
    </row>
    <row r="4" spans="1:11" ht="15" customHeight="1" x14ac:dyDescent="0.25">
      <c r="A4" s="17" t="s">
        <v>1</v>
      </c>
      <c r="B4" s="57" t="s">
        <v>313</v>
      </c>
    </row>
    <row r="5" spans="1:11" x14ac:dyDescent="0.25">
      <c r="A5" s="17" t="s">
        <v>16</v>
      </c>
      <c r="K5" s="57"/>
    </row>
    <row r="6" spans="1:11" ht="15" customHeight="1" x14ac:dyDescent="0.25">
      <c r="I6" s="86"/>
    </row>
    <row r="7" spans="1:11" x14ac:dyDescent="0.25">
      <c r="B7" s="78">
        <v>43983</v>
      </c>
      <c r="C7" s="78"/>
      <c r="D7" s="78"/>
      <c r="I7" s="86"/>
    </row>
    <row r="8" spans="1:11" ht="15" customHeight="1" x14ac:dyDescent="0.25">
      <c r="B8" s="79" t="s">
        <v>0</v>
      </c>
      <c r="C8" s="80" t="s">
        <v>1</v>
      </c>
      <c r="D8" s="80" t="s">
        <v>16</v>
      </c>
      <c r="E8" s="54"/>
      <c r="F8" s="81"/>
      <c r="G8" s="82"/>
      <c r="H8" s="80"/>
      <c r="I8" s="86"/>
    </row>
    <row r="9" spans="1:11" x14ac:dyDescent="0.25">
      <c r="A9" s="83" t="s">
        <v>2</v>
      </c>
      <c r="B9" s="23">
        <v>34.2222222222222</v>
      </c>
      <c r="C9" s="23">
        <v>40.642857142857103</v>
      </c>
      <c r="D9" s="23">
        <v>17.25</v>
      </c>
      <c r="E9" s="85">
        <f>B9-B17</f>
        <v>-0.89316239316241308</v>
      </c>
      <c r="F9" s="85">
        <f t="shared" ref="F9:G9" si="0">C9-C17</f>
        <v>6.8928571428571033</v>
      </c>
      <c r="G9" s="85">
        <f t="shared" si="0"/>
        <v>13.75</v>
      </c>
      <c r="H9" s="86"/>
    </row>
    <row r="10" spans="1:11" x14ac:dyDescent="0.25">
      <c r="A10" s="83" t="s">
        <v>3</v>
      </c>
      <c r="B10" s="23">
        <v>15.9166666666667</v>
      </c>
      <c r="C10" s="23">
        <v>28.9444444444444</v>
      </c>
      <c r="D10" s="23">
        <v>23.75</v>
      </c>
      <c r="E10" s="85">
        <f t="shared" ref="E10:E12" si="1">B10-B18</f>
        <v>-5.3141025641025301</v>
      </c>
      <c r="F10" s="85">
        <f t="shared" ref="F10:F12" si="2">C10-C18</f>
        <v>6.9444444444444002</v>
      </c>
      <c r="G10" s="85">
        <f t="shared" ref="G10:G12" si="3">D10-D18</f>
        <v>16.25</v>
      </c>
      <c r="H10" s="86"/>
    </row>
    <row r="11" spans="1:11" x14ac:dyDescent="0.25">
      <c r="A11" s="83" t="s">
        <v>4</v>
      </c>
      <c r="B11" s="23">
        <v>5.5</v>
      </c>
      <c r="C11" s="23">
        <v>9.5714285714285694</v>
      </c>
      <c r="D11" s="23">
        <v>9.25</v>
      </c>
      <c r="E11" s="85">
        <f>B11-B19</f>
        <v>-9.545454545454545</v>
      </c>
      <c r="F11" s="85">
        <f t="shared" si="2"/>
        <v>5.0714285714285694</v>
      </c>
      <c r="G11" s="85">
        <f t="shared" si="3"/>
        <v>8.25</v>
      </c>
      <c r="H11" s="86"/>
    </row>
    <row r="12" spans="1:11" x14ac:dyDescent="0.25">
      <c r="A12" s="83" t="s">
        <v>5</v>
      </c>
      <c r="B12" s="23">
        <v>15.4444444444444</v>
      </c>
      <c r="C12" s="23">
        <v>5.8666666666666698</v>
      </c>
      <c r="D12" s="23">
        <v>38.725000000000001</v>
      </c>
      <c r="E12" s="85">
        <f t="shared" si="1"/>
        <v>-2.1828282828283285</v>
      </c>
      <c r="F12" s="85">
        <f t="shared" si="2"/>
        <v>5.8666666666666698</v>
      </c>
      <c r="G12" s="85">
        <f t="shared" si="3"/>
        <v>25.225000000000001</v>
      </c>
      <c r="H12" s="86"/>
    </row>
    <row r="13" spans="1:11" ht="15" customHeight="1" x14ac:dyDescent="0.25">
      <c r="B13" s="84"/>
      <c r="C13" s="84"/>
      <c r="D13" s="84"/>
    </row>
    <row r="15" spans="1:11" ht="15" customHeight="1" x14ac:dyDescent="0.25">
      <c r="B15" s="78">
        <v>43891</v>
      </c>
    </row>
    <row r="16" spans="1:11" x14ac:dyDescent="0.25">
      <c r="B16" s="79" t="s">
        <v>0</v>
      </c>
      <c r="C16" s="80" t="s">
        <v>1</v>
      </c>
      <c r="D16" s="80" t="s">
        <v>16</v>
      </c>
    </row>
    <row r="17" spans="1:7" x14ac:dyDescent="0.25">
      <c r="A17" s="83" t="s">
        <v>2</v>
      </c>
      <c r="B17" s="84">
        <v>35.115384615384613</v>
      </c>
      <c r="C17" s="84">
        <v>33.75</v>
      </c>
      <c r="D17" s="23">
        <v>3.5</v>
      </c>
      <c r="F17" s="17">
        <v>100</v>
      </c>
    </row>
    <row r="18" spans="1:7" x14ac:dyDescent="0.25">
      <c r="A18" s="83" t="s">
        <v>3</v>
      </c>
      <c r="B18" s="84">
        <v>21.23076923076923</v>
      </c>
      <c r="C18" s="84">
        <v>22</v>
      </c>
      <c r="D18" s="23">
        <v>7.5</v>
      </c>
    </row>
    <row r="19" spans="1:7" x14ac:dyDescent="0.25">
      <c r="A19" s="83" t="s">
        <v>4</v>
      </c>
      <c r="B19" s="84">
        <v>15.045454545454545</v>
      </c>
      <c r="C19" s="84">
        <v>4.5</v>
      </c>
      <c r="D19" s="23">
        <v>1</v>
      </c>
    </row>
    <row r="20" spans="1:7" ht="15" customHeight="1" x14ac:dyDescent="0.25">
      <c r="A20" s="83" t="s">
        <v>5</v>
      </c>
      <c r="B20" s="84">
        <v>17.627272727272729</v>
      </c>
      <c r="C20" s="84">
        <v>0</v>
      </c>
      <c r="D20" s="23">
        <v>13.5</v>
      </c>
    </row>
    <row r="21" spans="1:7" x14ac:dyDescent="0.25">
      <c r="G21" s="23"/>
    </row>
    <row r="22" spans="1:7" ht="15" customHeight="1" x14ac:dyDescent="0.25">
      <c r="B22" s="23">
        <f>B9-B17</f>
        <v>-0.89316239316241308</v>
      </c>
      <c r="C22" s="23">
        <f t="shared" ref="C22:D22" si="4">C9-C17</f>
        <v>6.8928571428571033</v>
      </c>
      <c r="D22" s="23">
        <f t="shared" si="4"/>
        <v>13.75</v>
      </c>
      <c r="G22" s="23"/>
    </row>
    <row r="23" spans="1:7" x14ac:dyDescent="0.25">
      <c r="B23" s="23">
        <f t="shared" ref="B23:D23" si="5">B10-B18</f>
        <v>-5.3141025641025301</v>
      </c>
      <c r="C23" s="23">
        <f t="shared" si="5"/>
        <v>6.9444444444444002</v>
      </c>
      <c r="D23" s="23">
        <f t="shared" si="5"/>
        <v>16.25</v>
      </c>
      <c r="G23" s="23"/>
    </row>
    <row r="24" spans="1:7" x14ac:dyDescent="0.25">
      <c r="B24" s="23">
        <f t="shared" ref="B24:D24" si="6">B11-B19</f>
        <v>-9.545454545454545</v>
      </c>
      <c r="C24" s="23">
        <f t="shared" si="6"/>
        <v>5.0714285714285694</v>
      </c>
      <c r="D24" s="23">
        <f t="shared" si="6"/>
        <v>8.25</v>
      </c>
      <c r="F24" s="23"/>
      <c r="G24" s="23"/>
    </row>
    <row r="25" spans="1:7" x14ac:dyDescent="0.25">
      <c r="B25" s="23">
        <f t="shared" ref="B25:D25" si="7">B12-B20</f>
        <v>-2.1828282828283285</v>
      </c>
      <c r="C25" s="23">
        <f t="shared" si="7"/>
        <v>5.8666666666666698</v>
      </c>
      <c r="D25" s="23">
        <f t="shared" si="7"/>
        <v>25.225000000000001</v>
      </c>
      <c r="F25" s="23"/>
      <c r="G25" s="23"/>
    </row>
    <row r="26" spans="1:7" x14ac:dyDescent="0.25">
      <c r="B26" s="23"/>
      <c r="C26" s="23"/>
      <c r="D26" s="23"/>
      <c r="F26" s="23"/>
      <c r="G26" s="23"/>
    </row>
    <row r="27" spans="1:7" x14ac:dyDescent="0.25">
      <c r="B27" s="23"/>
      <c r="C27" s="23"/>
      <c r="D27" s="23"/>
      <c r="F27" s="23"/>
      <c r="G27" s="23"/>
    </row>
    <row r="28" spans="1:7" x14ac:dyDescent="0.25">
      <c r="B28" s="23"/>
      <c r="C28" s="23"/>
      <c r="D28" s="23"/>
      <c r="F28" s="23"/>
      <c r="G28" s="23"/>
    </row>
    <row r="29" spans="1:7" x14ac:dyDescent="0.25">
      <c r="B29" s="23"/>
      <c r="C29" s="23"/>
      <c r="D29" s="23"/>
      <c r="G29" s="23"/>
    </row>
    <row r="30" spans="1:7" x14ac:dyDescent="0.25">
      <c r="B30" s="23"/>
      <c r="C30" s="23"/>
      <c r="D30" s="23"/>
      <c r="G30" s="23"/>
    </row>
    <row r="37" spans="11:11" x14ac:dyDescent="0.25">
      <c r="K37" s="106"/>
    </row>
    <row r="44" spans="11:11" x14ac:dyDescent="0.25">
      <c r="K44" s="59" t="s">
        <v>84</v>
      </c>
    </row>
  </sheetData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60"/>
  <sheetViews>
    <sheetView zoomScale="80" zoomScaleNormal="80" zoomScaleSheetLayoutView="85" workbookViewId="0">
      <selection activeCell="B55" sqref="B55:E55"/>
    </sheetView>
  </sheetViews>
  <sheetFormatPr baseColWidth="10" defaultRowHeight="15" x14ac:dyDescent="0.25"/>
  <cols>
    <col min="1" max="1" width="11.42578125" style="54"/>
    <col min="2" max="2" width="17.28515625" style="54" customWidth="1"/>
    <col min="3" max="3" width="16" style="54" customWidth="1"/>
    <col min="4" max="4" width="15.7109375" style="54" customWidth="1"/>
    <col min="5" max="7" width="15.5703125" style="54" customWidth="1"/>
    <col min="8" max="16384" width="11.42578125" style="54"/>
  </cols>
  <sheetData>
    <row r="1" spans="1:26" x14ac:dyDescent="0.25">
      <c r="A1" s="54" t="s">
        <v>125</v>
      </c>
    </row>
    <row r="2" spans="1:26" x14ac:dyDescent="0.25">
      <c r="B2" s="54" t="s">
        <v>146</v>
      </c>
    </row>
    <row r="3" spans="1:26" x14ac:dyDescent="0.25">
      <c r="A3" s="55" t="s">
        <v>0</v>
      </c>
      <c r="B3" s="239"/>
    </row>
    <row r="4" spans="1:26" x14ac:dyDescent="0.25">
      <c r="F4" s="75"/>
      <c r="G4" s="75"/>
    </row>
    <row r="5" spans="1:26" x14ac:dyDescent="0.25">
      <c r="A5" s="54" t="s">
        <v>79</v>
      </c>
      <c r="B5" s="72" t="s">
        <v>82</v>
      </c>
      <c r="C5" s="72" t="s">
        <v>3</v>
      </c>
      <c r="D5" s="72" t="s">
        <v>4</v>
      </c>
      <c r="E5" s="72" t="s">
        <v>5</v>
      </c>
      <c r="F5" s="75"/>
      <c r="G5" s="75"/>
    </row>
    <row r="6" spans="1:26" x14ac:dyDescent="0.25">
      <c r="A6" s="73">
        <v>39508</v>
      </c>
      <c r="B6" s="74">
        <v>0</v>
      </c>
      <c r="C6" s="74">
        <v>-16.666666666666664</v>
      </c>
      <c r="D6" s="74">
        <v>0</v>
      </c>
      <c r="E6" s="74">
        <v>-33.333333333333329</v>
      </c>
      <c r="F6" s="75"/>
      <c r="G6" s="75"/>
      <c r="H6" s="54" t="s">
        <v>67</v>
      </c>
    </row>
    <row r="7" spans="1:26" x14ac:dyDescent="0.25">
      <c r="A7" s="73">
        <v>39630</v>
      </c>
      <c r="B7" s="74">
        <v>-35.714285714285715</v>
      </c>
      <c r="C7" s="74">
        <v>-64.285714285714292</v>
      </c>
      <c r="D7" s="74">
        <v>0</v>
      </c>
      <c r="E7" s="74">
        <v>-14.285714285714285</v>
      </c>
      <c r="F7" s="75"/>
      <c r="G7" s="75"/>
      <c r="H7" s="274" t="s">
        <v>81</v>
      </c>
    </row>
    <row r="8" spans="1:26" x14ac:dyDescent="0.25">
      <c r="A8" s="73">
        <v>39722</v>
      </c>
      <c r="B8" s="74">
        <v>-78.571428571428569</v>
      </c>
      <c r="C8" s="74">
        <v>-71.428571428571431</v>
      </c>
      <c r="D8" s="74">
        <v>-21.428571428571427</v>
      </c>
      <c r="E8" s="74">
        <v>-35.714285714285715</v>
      </c>
      <c r="F8" s="75"/>
      <c r="G8" s="75"/>
    </row>
    <row r="9" spans="1:26" x14ac:dyDescent="0.25">
      <c r="A9" s="73">
        <v>39783</v>
      </c>
      <c r="B9" s="74">
        <v>-80</v>
      </c>
      <c r="C9" s="74">
        <v>-73.333333333333329</v>
      </c>
      <c r="D9" s="74">
        <v>-20</v>
      </c>
      <c r="E9" s="74">
        <v>-40</v>
      </c>
      <c r="F9" s="75"/>
      <c r="G9" s="75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</row>
    <row r="10" spans="1:26" x14ac:dyDescent="0.25">
      <c r="A10" s="73">
        <v>39873</v>
      </c>
      <c r="B10" s="74">
        <v>-77.777777777777786</v>
      </c>
      <c r="C10" s="74">
        <v>-50</v>
      </c>
      <c r="D10" s="74">
        <v>-27.777777777777779</v>
      </c>
      <c r="E10" s="74">
        <v>-55.555555555555557</v>
      </c>
      <c r="F10" s="75"/>
      <c r="G10" s="75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</row>
    <row r="11" spans="1:26" x14ac:dyDescent="0.25">
      <c r="A11" s="73">
        <v>39965</v>
      </c>
      <c r="B11" s="74">
        <v>-52.631578947368418</v>
      </c>
      <c r="C11" s="74">
        <v>-52.631578947368418</v>
      </c>
      <c r="D11" s="74">
        <v>-10.526315789473683</v>
      </c>
      <c r="E11" s="74">
        <v>-36.84210526315789</v>
      </c>
      <c r="F11" s="75"/>
      <c r="G11" s="75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</row>
    <row r="12" spans="1:26" x14ac:dyDescent="0.25">
      <c r="A12" s="73">
        <v>40057</v>
      </c>
      <c r="B12" s="74">
        <v>-50</v>
      </c>
      <c r="C12" s="74">
        <v>-27.777777777777779</v>
      </c>
      <c r="D12" s="74">
        <v>-11.111111111111111</v>
      </c>
      <c r="E12" s="74">
        <v>-44.444444444444443</v>
      </c>
      <c r="F12" s="75"/>
      <c r="G12" s="75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1"/>
      <c r="S12" s="121"/>
      <c r="T12" s="121"/>
      <c r="U12" s="121"/>
      <c r="V12" s="121"/>
      <c r="W12" s="121"/>
      <c r="X12" s="121"/>
      <c r="Y12" s="121"/>
      <c r="Z12" s="121"/>
    </row>
    <row r="13" spans="1:26" x14ac:dyDescent="0.25">
      <c r="A13" s="73">
        <v>40148</v>
      </c>
      <c r="B13" s="74">
        <v>-41.17647058823529</v>
      </c>
      <c r="C13" s="74">
        <v>-35.294117647058826</v>
      </c>
      <c r="D13" s="74">
        <v>0</v>
      </c>
      <c r="E13" s="74">
        <v>-29.411764705882355</v>
      </c>
      <c r="F13" s="75"/>
      <c r="G13" s="75"/>
      <c r="H13" s="121"/>
      <c r="I13" s="121"/>
      <c r="J13" s="121"/>
      <c r="K13" s="121"/>
      <c r="L13" s="121"/>
      <c r="M13" s="121"/>
      <c r="N13" s="121"/>
      <c r="O13" s="121"/>
      <c r="P13" s="121"/>
      <c r="Q13" s="121"/>
      <c r="R13" s="121"/>
      <c r="S13" s="121"/>
      <c r="T13" s="121"/>
      <c r="U13" s="121"/>
      <c r="V13" s="121"/>
      <c r="W13" s="121"/>
      <c r="X13" s="121"/>
      <c r="Y13" s="121"/>
      <c r="Z13" s="121"/>
    </row>
    <row r="14" spans="1:26" x14ac:dyDescent="0.25">
      <c r="A14" s="73">
        <v>40238</v>
      </c>
      <c r="B14" s="74">
        <v>-33.333333333333329</v>
      </c>
      <c r="C14" s="74">
        <v>-22.222222222222221</v>
      </c>
      <c r="D14" s="74">
        <v>-11.111111111111111</v>
      </c>
      <c r="E14" s="74">
        <v>-16.666666666666664</v>
      </c>
      <c r="F14" s="75"/>
      <c r="G14" s="75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</row>
    <row r="15" spans="1:26" x14ac:dyDescent="0.25">
      <c r="A15" s="73">
        <v>40330</v>
      </c>
      <c r="B15" s="74">
        <v>0</v>
      </c>
      <c r="C15" s="74">
        <v>-11.111111111111111</v>
      </c>
      <c r="D15" s="74">
        <v>0</v>
      </c>
      <c r="E15" s="74">
        <v>-27.777777777777779</v>
      </c>
      <c r="F15" s="75"/>
      <c r="G15" s="75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  <c r="T15" s="121"/>
      <c r="U15" s="121"/>
      <c r="V15" s="121"/>
      <c r="W15" s="121"/>
      <c r="X15" s="121"/>
      <c r="Y15" s="121"/>
      <c r="Z15" s="121"/>
    </row>
    <row r="16" spans="1:26" x14ac:dyDescent="0.25">
      <c r="A16" s="73">
        <v>40422</v>
      </c>
      <c r="B16" s="74">
        <v>15.789473684210526</v>
      </c>
      <c r="C16" s="74">
        <v>0</v>
      </c>
      <c r="D16" s="74">
        <v>0</v>
      </c>
      <c r="E16" s="74">
        <v>-21.052631578947366</v>
      </c>
      <c r="F16" s="75"/>
      <c r="G16" s="75"/>
      <c r="H16" s="121"/>
      <c r="I16" s="121"/>
      <c r="J16" s="121"/>
      <c r="K16" s="121"/>
      <c r="L16" s="121"/>
      <c r="M16" s="121"/>
      <c r="N16" s="121"/>
      <c r="O16" s="121"/>
      <c r="P16" s="121"/>
      <c r="Q16" s="121"/>
      <c r="R16" s="121"/>
      <c r="S16" s="121"/>
      <c r="T16" s="121"/>
      <c r="U16" s="121"/>
      <c r="V16" s="121"/>
      <c r="W16" s="121"/>
      <c r="X16" s="121"/>
      <c r="Y16" s="121"/>
      <c r="Z16" s="121"/>
    </row>
    <row r="17" spans="1:26" x14ac:dyDescent="0.25">
      <c r="A17" s="73">
        <v>40513</v>
      </c>
      <c r="B17" s="74">
        <v>17.647058823529413</v>
      </c>
      <c r="C17" s="74">
        <v>11.76470588235294</v>
      </c>
      <c r="D17" s="74">
        <v>5.8823529411764701</v>
      </c>
      <c r="E17" s="74">
        <v>-23.52941176470588</v>
      </c>
      <c r="F17" s="75"/>
      <c r="G17" s="75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</row>
    <row r="18" spans="1:26" x14ac:dyDescent="0.25">
      <c r="A18" s="73">
        <v>40603</v>
      </c>
      <c r="B18" s="74">
        <v>5.2631578947368416</v>
      </c>
      <c r="C18" s="74">
        <v>5.2631578947368416</v>
      </c>
      <c r="D18" s="74">
        <v>5.2631578947368416</v>
      </c>
      <c r="E18" s="74">
        <v>10.526315789473683</v>
      </c>
      <c r="F18" s="75"/>
      <c r="G18" s="75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</row>
    <row r="19" spans="1:26" x14ac:dyDescent="0.25">
      <c r="A19" s="73">
        <v>40695</v>
      </c>
      <c r="B19" s="74">
        <v>-16.666666666666664</v>
      </c>
      <c r="C19" s="74">
        <v>-11.111111111111111</v>
      </c>
      <c r="D19" s="74">
        <v>11.111111111111111</v>
      </c>
      <c r="E19" s="74">
        <v>-5.5555555555555554</v>
      </c>
      <c r="F19" s="75"/>
      <c r="G19" s="75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</row>
    <row r="20" spans="1:26" x14ac:dyDescent="0.25">
      <c r="A20" s="73">
        <v>40787</v>
      </c>
      <c r="B20" s="74">
        <v>-4.7619047619047619</v>
      </c>
      <c r="C20" s="74">
        <v>-4.7619047619047619</v>
      </c>
      <c r="D20" s="74">
        <v>9.5238095238095237</v>
      </c>
      <c r="E20" s="74">
        <v>-14.285714285714285</v>
      </c>
      <c r="F20" s="75"/>
      <c r="G20" s="75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</row>
    <row r="21" spans="1:26" x14ac:dyDescent="0.25">
      <c r="A21" s="73">
        <v>40878</v>
      </c>
      <c r="B21" s="74">
        <v>-23.809523809523807</v>
      </c>
      <c r="C21" s="74">
        <v>-14.285714285714285</v>
      </c>
      <c r="D21" s="74">
        <v>9.5238095238095237</v>
      </c>
      <c r="E21" s="74">
        <v>-9.5238095238095237</v>
      </c>
      <c r="F21" s="75"/>
      <c r="G21" s="75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</row>
    <row r="22" spans="1:26" x14ac:dyDescent="0.25">
      <c r="A22" s="73">
        <v>40969</v>
      </c>
      <c r="B22" s="74">
        <v>-38.888888888888893</v>
      </c>
      <c r="C22" s="74">
        <v>-23.809523809523807</v>
      </c>
      <c r="D22" s="74">
        <v>21.428571428571427</v>
      </c>
      <c r="E22" s="74">
        <v>-23.076923076923077</v>
      </c>
      <c r="F22" s="75"/>
      <c r="G22" s="75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</row>
    <row r="23" spans="1:26" x14ac:dyDescent="0.25">
      <c r="A23" s="73">
        <v>41061</v>
      </c>
      <c r="B23" s="74">
        <v>-52.631578947368418</v>
      </c>
      <c r="C23" s="74">
        <v>-30</v>
      </c>
      <c r="D23" s="74">
        <v>-14.285714285714285</v>
      </c>
      <c r="E23" s="74">
        <v>-45.454545454545453</v>
      </c>
      <c r="F23" s="75"/>
      <c r="G23" s="75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</row>
    <row r="24" spans="1:26" x14ac:dyDescent="0.25">
      <c r="A24" s="73">
        <v>41153</v>
      </c>
      <c r="B24" s="74">
        <v>-50</v>
      </c>
      <c r="C24" s="74">
        <v>-25</v>
      </c>
      <c r="D24" s="74">
        <v>0</v>
      </c>
      <c r="E24" s="74">
        <v>-20</v>
      </c>
      <c r="F24" s="75"/>
      <c r="G24" s="75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</row>
    <row r="25" spans="1:26" x14ac:dyDescent="0.25">
      <c r="A25" s="73">
        <v>41244</v>
      </c>
      <c r="B25" s="74">
        <v>-45.454545454545453</v>
      </c>
      <c r="C25" s="74">
        <v>-40.909090909090914</v>
      </c>
      <c r="D25" s="74">
        <v>-7.1428571428571423</v>
      </c>
      <c r="E25" s="74">
        <v>-41.666666666666671</v>
      </c>
      <c r="F25" s="75"/>
      <c r="G25" s="76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</row>
    <row r="26" spans="1:26" x14ac:dyDescent="0.25">
      <c r="A26" s="73">
        <v>41334</v>
      </c>
      <c r="B26" s="74">
        <v>-47.368421052631575</v>
      </c>
      <c r="C26" s="74">
        <v>-40</v>
      </c>
      <c r="D26" s="74">
        <v>-7.6923076923076925</v>
      </c>
      <c r="E26" s="74">
        <v>-36.363636363636367</v>
      </c>
      <c r="F26" s="75"/>
      <c r="G26" s="76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</row>
    <row r="27" spans="1:26" x14ac:dyDescent="0.25">
      <c r="A27" s="73">
        <v>41426</v>
      </c>
      <c r="B27" s="74">
        <v>-37.5</v>
      </c>
      <c r="C27" s="74">
        <v>-44.444444444444443</v>
      </c>
      <c r="D27" s="74">
        <v>18.181818181818183</v>
      </c>
      <c r="E27" s="74">
        <v>-44.444444444444443</v>
      </c>
      <c r="F27" s="75"/>
      <c r="G27" s="76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</row>
    <row r="28" spans="1:26" x14ac:dyDescent="0.25">
      <c r="A28" s="73">
        <v>41518</v>
      </c>
      <c r="B28" s="74">
        <v>-21.052631578947366</v>
      </c>
      <c r="C28" s="74">
        <v>-31.578947368421101</v>
      </c>
      <c r="D28" s="74">
        <v>0</v>
      </c>
      <c r="E28" s="74">
        <v>-33.333333333333329</v>
      </c>
      <c r="F28" s="75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</row>
    <row r="29" spans="1:26" x14ac:dyDescent="0.25">
      <c r="A29" s="73">
        <v>41609</v>
      </c>
      <c r="B29" s="74">
        <v>-12.5</v>
      </c>
      <c r="C29" s="77">
        <v>-29.411764705882348</v>
      </c>
      <c r="D29" s="74">
        <v>0</v>
      </c>
      <c r="E29" s="74">
        <v>-42.857142857142854</v>
      </c>
      <c r="F29" s="75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</row>
    <row r="30" spans="1:26" x14ac:dyDescent="0.25">
      <c r="A30" s="73">
        <v>41699</v>
      </c>
      <c r="B30" s="77">
        <v>11.76470588235294</v>
      </c>
      <c r="C30" s="74">
        <v>-26.315789473684209</v>
      </c>
      <c r="D30" s="74">
        <v>11.111111111111111</v>
      </c>
      <c r="E30" s="74">
        <v>-33.333333333333329</v>
      </c>
      <c r="F30" s="75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21"/>
      <c r="S30" s="121"/>
      <c r="T30" s="121"/>
      <c r="U30" s="121"/>
      <c r="V30" s="121"/>
      <c r="W30" s="121"/>
      <c r="X30" s="121"/>
      <c r="Y30" s="121"/>
      <c r="Z30" s="121"/>
    </row>
    <row r="31" spans="1:26" x14ac:dyDescent="0.25">
      <c r="A31" s="73">
        <v>41791</v>
      </c>
      <c r="B31" s="77">
        <v>-17.647058823529413</v>
      </c>
      <c r="C31" s="77">
        <v>-23.52941176470588</v>
      </c>
      <c r="D31" s="77">
        <v>0</v>
      </c>
      <c r="E31" s="77">
        <v>-22.222222222222221</v>
      </c>
      <c r="F31" s="75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1"/>
      <c r="V31" s="121"/>
      <c r="W31" s="121"/>
      <c r="X31" s="121"/>
      <c r="Y31" s="121"/>
      <c r="Z31" s="121"/>
    </row>
    <row r="32" spans="1:26" x14ac:dyDescent="0.25">
      <c r="A32" s="73">
        <v>41883</v>
      </c>
      <c r="B32" s="77">
        <v>-21.428571428571427</v>
      </c>
      <c r="C32" s="77">
        <v>-31.25</v>
      </c>
      <c r="D32" s="77">
        <v>0</v>
      </c>
      <c r="E32" s="77">
        <v>-25</v>
      </c>
      <c r="F32" s="75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121"/>
      <c r="X32" s="121"/>
      <c r="Y32" s="121"/>
      <c r="Z32" s="121"/>
    </row>
    <row r="33" spans="1:26" x14ac:dyDescent="0.25">
      <c r="A33" s="73">
        <v>41974</v>
      </c>
      <c r="B33" s="77">
        <v>0</v>
      </c>
      <c r="C33" s="77">
        <v>7.6923076923076925</v>
      </c>
      <c r="D33" s="77">
        <v>-11.111111111111111</v>
      </c>
      <c r="E33" s="77">
        <v>-28.571428571428569</v>
      </c>
      <c r="F33" s="75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</row>
    <row r="34" spans="1:26" x14ac:dyDescent="0.25">
      <c r="A34" s="73">
        <v>42064</v>
      </c>
      <c r="B34" s="77">
        <v>-23.076923076923077</v>
      </c>
      <c r="C34" s="77">
        <v>-38.461538461538467</v>
      </c>
      <c r="D34" s="77">
        <v>-28.571428571428569</v>
      </c>
      <c r="E34" s="77">
        <v>-16.666666666666664</v>
      </c>
      <c r="F34" s="75"/>
      <c r="H34" s="121"/>
      <c r="I34" s="121"/>
      <c r="J34" s="121"/>
      <c r="K34" s="121"/>
      <c r="L34" s="121"/>
      <c r="M34" s="121"/>
      <c r="N34" s="121"/>
      <c r="O34" s="121"/>
      <c r="P34" s="121"/>
      <c r="Q34" s="121"/>
      <c r="R34" s="121"/>
      <c r="S34" s="121"/>
      <c r="T34" s="121"/>
      <c r="U34" s="121"/>
      <c r="V34" s="121"/>
      <c r="W34" s="121"/>
      <c r="X34" s="121"/>
      <c r="Y34" s="121"/>
      <c r="Z34" s="121"/>
    </row>
    <row r="35" spans="1:26" x14ac:dyDescent="0.25">
      <c r="A35" s="73">
        <v>42156</v>
      </c>
      <c r="B35" s="77">
        <v>-46.666666666666664</v>
      </c>
      <c r="C35" s="77">
        <v>-37.5</v>
      </c>
      <c r="D35" s="77">
        <v>-27.27272727272727</v>
      </c>
      <c r="E35" s="77">
        <v>-55.555555555555557</v>
      </c>
      <c r="F35" s="75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</row>
    <row r="36" spans="1:26" x14ac:dyDescent="0.25">
      <c r="A36" s="73">
        <v>42248</v>
      </c>
      <c r="B36" s="77">
        <v>-66.666666666666657</v>
      </c>
      <c r="C36" s="77">
        <v>-57.142857142857139</v>
      </c>
      <c r="D36" s="77">
        <v>-22.222222222222221</v>
      </c>
      <c r="E36" s="77">
        <v>-75</v>
      </c>
      <c r="F36" s="75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</row>
    <row r="37" spans="1:26" x14ac:dyDescent="0.25">
      <c r="A37" s="73">
        <v>42339</v>
      </c>
      <c r="B37" s="77">
        <v>-46.153846153846153</v>
      </c>
      <c r="C37" s="77">
        <v>-66.666666666666657</v>
      </c>
      <c r="D37" s="77">
        <v>-20</v>
      </c>
      <c r="E37" s="77">
        <v>-62.5</v>
      </c>
      <c r="F37" s="75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121"/>
      <c r="X37" s="121"/>
      <c r="Y37" s="121"/>
      <c r="Z37" s="121"/>
    </row>
    <row r="38" spans="1:26" x14ac:dyDescent="0.25">
      <c r="A38" s="73">
        <v>42430</v>
      </c>
      <c r="B38" s="77">
        <v>-38.461538461538467</v>
      </c>
      <c r="C38" s="77">
        <v>-53.333333333333336</v>
      </c>
      <c r="D38" s="77">
        <v>-14.285714285714285</v>
      </c>
      <c r="E38" s="77">
        <v>-33.333333333333329</v>
      </c>
      <c r="F38" s="75"/>
      <c r="H38" s="121"/>
      <c r="I38" s="121"/>
      <c r="J38" s="121"/>
      <c r="K38" s="121"/>
      <c r="L38" s="121"/>
      <c r="M38" s="121"/>
      <c r="N38" s="121"/>
      <c r="O38" s="121"/>
      <c r="P38" s="121"/>
      <c r="Q38" s="121"/>
      <c r="R38" s="121"/>
      <c r="S38" s="121"/>
      <c r="T38" s="121"/>
      <c r="U38" s="121"/>
      <c r="V38" s="121"/>
      <c r="W38" s="121"/>
      <c r="X38" s="121"/>
      <c r="Y38" s="121"/>
      <c r="Z38" s="121"/>
    </row>
    <row r="39" spans="1:26" x14ac:dyDescent="0.25">
      <c r="A39" s="73">
        <v>42522</v>
      </c>
      <c r="B39" s="77">
        <v>-53.333333333333336</v>
      </c>
      <c r="C39" s="77">
        <v>-53.333333333333336</v>
      </c>
      <c r="D39" s="77">
        <v>-28.571428571428569</v>
      </c>
      <c r="E39" s="77">
        <v>-44.444444444444443</v>
      </c>
      <c r="F39" s="75"/>
      <c r="H39" s="121"/>
      <c r="I39" s="121"/>
      <c r="J39" s="121"/>
      <c r="K39" s="121"/>
      <c r="L39" s="121"/>
      <c r="M39" s="121"/>
      <c r="N39" s="121"/>
      <c r="O39" s="121"/>
      <c r="P39" s="121"/>
      <c r="Q39" s="121"/>
      <c r="R39" s="121"/>
      <c r="S39" s="121"/>
      <c r="T39" s="121"/>
      <c r="U39" s="121"/>
      <c r="V39" s="121"/>
      <c r="W39" s="121"/>
      <c r="X39" s="121"/>
      <c r="Y39" s="121"/>
      <c r="Z39" s="121"/>
    </row>
    <row r="40" spans="1:26" x14ac:dyDescent="0.25">
      <c r="A40" s="73">
        <v>42614</v>
      </c>
      <c r="B40" s="77">
        <v>-46.153846153846153</v>
      </c>
      <c r="C40" s="77">
        <v>-64.285714285714292</v>
      </c>
      <c r="D40" s="77">
        <v>0</v>
      </c>
      <c r="E40" s="77">
        <v>-14.285714285714285</v>
      </c>
      <c r="F40" s="75"/>
      <c r="H40" s="121"/>
      <c r="I40" s="121"/>
      <c r="J40" s="121"/>
      <c r="K40" s="121"/>
      <c r="L40" s="121"/>
      <c r="M40" s="121"/>
      <c r="N40" s="121"/>
      <c r="O40" s="121"/>
      <c r="P40" s="121"/>
      <c r="Q40" s="121"/>
      <c r="R40" s="121"/>
      <c r="S40" s="121"/>
      <c r="T40" s="121"/>
      <c r="U40" s="121"/>
      <c r="V40" s="121"/>
      <c r="W40" s="121"/>
      <c r="X40" s="121"/>
      <c r="Y40" s="121"/>
      <c r="Z40" s="121"/>
    </row>
    <row r="41" spans="1:26" x14ac:dyDescent="0.25">
      <c r="A41" s="73">
        <v>42705</v>
      </c>
      <c r="B41" s="77">
        <v>-42.857142857142854</v>
      </c>
      <c r="C41" s="77">
        <v>-33.333333333333329</v>
      </c>
      <c r="D41" s="77">
        <v>0</v>
      </c>
      <c r="E41" s="77">
        <v>-33.333333333333329</v>
      </c>
      <c r="F41" s="75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</row>
    <row r="42" spans="1:26" x14ac:dyDescent="0.25">
      <c r="A42" s="73">
        <v>42795</v>
      </c>
      <c r="B42" s="77">
        <v>-23.076923076923077</v>
      </c>
      <c r="C42" s="77">
        <v>-33.333333333333329</v>
      </c>
      <c r="D42" s="77">
        <v>-25</v>
      </c>
      <c r="E42" s="77">
        <v>-30</v>
      </c>
      <c r="F42" s="75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</row>
    <row r="43" spans="1:26" x14ac:dyDescent="0.25">
      <c r="A43" s="73">
        <v>42887</v>
      </c>
      <c r="B43" s="77">
        <v>-69.230769230769226</v>
      </c>
      <c r="C43" s="77">
        <v>-50</v>
      </c>
      <c r="D43" s="77">
        <v>11.111111111111111</v>
      </c>
      <c r="E43" s="77">
        <v>-11.111111111111111</v>
      </c>
      <c r="F43" s="75"/>
      <c r="H43" s="121"/>
      <c r="I43" s="121"/>
      <c r="J43" s="121"/>
      <c r="K43" s="121"/>
      <c r="L43" s="121"/>
      <c r="M43" s="121"/>
      <c r="N43" s="121"/>
      <c r="O43" s="121"/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</row>
    <row r="44" spans="1:26" x14ac:dyDescent="0.25">
      <c r="A44" s="73">
        <v>42979</v>
      </c>
      <c r="B44" s="77">
        <v>-69.230769230769226</v>
      </c>
      <c r="C44" s="77">
        <v>-31.25</v>
      </c>
      <c r="D44" s="77">
        <v>-22.222222222222221</v>
      </c>
      <c r="E44" s="77">
        <v>-60</v>
      </c>
      <c r="F44" s="75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</row>
    <row r="45" spans="1:26" x14ac:dyDescent="0.25">
      <c r="A45" s="73">
        <v>43070</v>
      </c>
      <c r="B45" s="77">
        <v>-77.777777777777786</v>
      </c>
      <c r="C45" s="77">
        <v>-60</v>
      </c>
      <c r="D45" s="77">
        <v>-75</v>
      </c>
      <c r="E45" s="77">
        <v>-25</v>
      </c>
      <c r="H45" s="121"/>
      <c r="I45" s="121"/>
      <c r="J45" s="121"/>
      <c r="K45" s="121"/>
      <c r="L45" s="121"/>
      <c r="M45" s="121"/>
      <c r="N45" s="121"/>
      <c r="O45" s="121"/>
      <c r="P45" s="121"/>
      <c r="Q45" s="121"/>
      <c r="R45" s="121"/>
      <c r="S45" s="121"/>
      <c r="T45" s="121"/>
      <c r="U45" s="121"/>
      <c r="V45" s="121"/>
      <c r="W45" s="121"/>
      <c r="X45" s="121"/>
      <c r="Y45" s="121"/>
      <c r="Z45" s="121"/>
    </row>
    <row r="46" spans="1:26" x14ac:dyDescent="0.25">
      <c r="A46" s="73">
        <v>43160</v>
      </c>
      <c r="B46" s="77">
        <v>-25</v>
      </c>
      <c r="C46" s="77">
        <v>-28.571428571428569</v>
      </c>
      <c r="D46" s="77">
        <v>-14.285714285714285</v>
      </c>
      <c r="E46" s="77">
        <v>-11.111111111111111</v>
      </c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</row>
    <row r="47" spans="1:26" x14ac:dyDescent="0.25">
      <c r="A47" s="73">
        <v>43252</v>
      </c>
      <c r="B47" s="77">
        <v>-11.111111111111111</v>
      </c>
      <c r="C47" s="77">
        <v>-40</v>
      </c>
      <c r="D47" s="77">
        <v>-50</v>
      </c>
      <c r="E47" s="77">
        <v>-33.333333333333329</v>
      </c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</row>
    <row r="48" spans="1:26" x14ac:dyDescent="0.25">
      <c r="A48" s="73">
        <v>43344</v>
      </c>
      <c r="B48" s="77">
        <v>-12.5</v>
      </c>
      <c r="C48" s="77">
        <v>-30.76923076923077</v>
      </c>
      <c r="D48" s="77">
        <v>-16.666666666666664</v>
      </c>
      <c r="E48" s="77">
        <v>-33.333333333333329</v>
      </c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</row>
    <row r="49" spans="1:45" x14ac:dyDescent="0.25">
      <c r="A49" s="73">
        <v>43435</v>
      </c>
      <c r="B49" s="77">
        <v>0</v>
      </c>
      <c r="C49" s="77">
        <v>0</v>
      </c>
      <c r="D49" s="77">
        <v>-20</v>
      </c>
      <c r="E49" s="77">
        <v>14.285714285714285</v>
      </c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</row>
    <row r="50" spans="1:45" x14ac:dyDescent="0.25">
      <c r="A50" s="73">
        <v>43525</v>
      </c>
      <c r="B50" s="77">
        <v>15.384615384615385</v>
      </c>
      <c r="C50" s="77">
        <v>13.333333333333334</v>
      </c>
      <c r="D50" s="77">
        <v>33.333333333333329</v>
      </c>
      <c r="E50" s="77">
        <v>25</v>
      </c>
      <c r="H50" s="121"/>
      <c r="I50" s="121"/>
      <c r="J50" s="121"/>
      <c r="K50" s="121"/>
      <c r="L50" s="121"/>
      <c r="M50" s="121"/>
      <c r="N50" s="121"/>
      <c r="O50" s="121"/>
      <c r="P50" s="121"/>
      <c r="Q50" s="121"/>
      <c r="R50" s="121"/>
      <c r="S50" s="121"/>
      <c r="T50" s="121"/>
      <c r="U50" s="121"/>
      <c r="V50" s="121"/>
      <c r="W50" s="121"/>
      <c r="X50" s="121"/>
      <c r="Y50" s="121"/>
      <c r="Z50" s="121"/>
    </row>
    <row r="51" spans="1:45" x14ac:dyDescent="0.25">
      <c r="A51" s="73">
        <v>43617</v>
      </c>
      <c r="B51" s="77">
        <v>-16.666666666666664</v>
      </c>
      <c r="C51" s="77">
        <v>-27.27272727272727</v>
      </c>
      <c r="D51" s="77">
        <v>0</v>
      </c>
      <c r="E51" s="77">
        <v>-33.333333333333329</v>
      </c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</row>
    <row r="52" spans="1:45" x14ac:dyDescent="0.25">
      <c r="A52" s="73">
        <v>43709</v>
      </c>
      <c r="B52" s="77">
        <v>0</v>
      </c>
      <c r="C52" s="77">
        <v>0</v>
      </c>
      <c r="D52" s="77">
        <v>25</v>
      </c>
      <c r="E52" s="77">
        <v>0</v>
      </c>
      <c r="H52" s="121"/>
      <c r="I52" s="121"/>
      <c r="J52" s="121"/>
      <c r="K52" s="121"/>
      <c r="L52" s="121"/>
      <c r="M52" s="121"/>
      <c r="N52" s="121"/>
      <c r="O52" s="121"/>
      <c r="P52" s="121"/>
      <c r="Q52" s="121"/>
      <c r="R52" s="121"/>
      <c r="S52" s="121"/>
      <c r="T52" s="121"/>
      <c r="U52" s="121"/>
      <c r="V52" s="121"/>
      <c r="W52" s="121"/>
      <c r="X52" s="121"/>
      <c r="Y52" s="121"/>
      <c r="Z52" s="121"/>
    </row>
    <row r="53" spans="1:45" x14ac:dyDescent="0.25">
      <c r="A53" s="73">
        <v>43800</v>
      </c>
      <c r="B53" s="77">
        <v>-8.3333333333333304</v>
      </c>
      <c r="C53" s="77">
        <v>9.0909090909090917</v>
      </c>
      <c r="D53" s="77">
        <v>16.66666666666665</v>
      </c>
      <c r="E53" s="77">
        <v>0</v>
      </c>
      <c r="F53" s="77"/>
      <c r="H53" s="121"/>
      <c r="I53" s="121"/>
      <c r="J53" s="121"/>
      <c r="K53" s="121"/>
      <c r="L53" s="121"/>
      <c r="M53" s="121"/>
      <c r="N53" s="121"/>
      <c r="O53" s="121"/>
      <c r="P53" s="121"/>
      <c r="Q53" s="121"/>
      <c r="R53" s="121"/>
      <c r="S53" s="121"/>
      <c r="T53" s="121"/>
      <c r="U53" s="121"/>
      <c r="V53" s="121"/>
      <c r="W53" s="121"/>
      <c r="X53" s="121"/>
      <c r="Y53" s="121"/>
      <c r="Z53" s="121"/>
    </row>
    <row r="54" spans="1:45" x14ac:dyDescent="0.25">
      <c r="A54" s="314">
        <v>43891</v>
      </c>
      <c r="B54" s="315">
        <v>-14.285714285714334</v>
      </c>
      <c r="C54" s="315">
        <v>-35.714285714285701</v>
      </c>
      <c r="D54" s="315">
        <v>14.28571428571429</v>
      </c>
      <c r="E54" s="315">
        <v>-28.571428571428605</v>
      </c>
      <c r="F54" s="77"/>
      <c r="G54" s="105"/>
      <c r="H54" s="121"/>
      <c r="I54" s="121"/>
      <c r="J54" s="121"/>
      <c r="K54" s="121"/>
      <c r="L54" s="121"/>
      <c r="M54" s="121"/>
      <c r="N54" s="121"/>
      <c r="O54" s="121"/>
      <c r="P54" s="121"/>
      <c r="Q54" s="121"/>
      <c r="R54" s="121"/>
      <c r="S54" s="121"/>
      <c r="T54" s="121"/>
      <c r="U54" s="121"/>
      <c r="V54" s="121"/>
      <c r="W54" s="121"/>
      <c r="X54" s="121"/>
      <c r="Y54" s="121"/>
      <c r="Z54" s="121"/>
      <c r="AC54" s="105"/>
      <c r="AD54" s="105"/>
      <c r="AE54" s="105"/>
      <c r="AF54" s="105"/>
      <c r="AG54" s="105"/>
      <c r="AH54" s="105"/>
      <c r="AI54" s="105"/>
      <c r="AJ54" s="105"/>
      <c r="AK54" s="105"/>
      <c r="AL54" s="105"/>
      <c r="AM54" s="105"/>
      <c r="AN54" s="105"/>
      <c r="AO54" s="105"/>
      <c r="AP54" s="105"/>
      <c r="AQ54" s="105"/>
      <c r="AR54" s="105"/>
      <c r="AS54" s="105"/>
    </row>
    <row r="55" spans="1:45" x14ac:dyDescent="0.25">
      <c r="A55" s="73">
        <v>43983</v>
      </c>
      <c r="B55" s="77">
        <v>-66.6666666666667</v>
      </c>
      <c r="C55" s="77">
        <v>-62.5</v>
      </c>
      <c r="D55" s="77">
        <v>0</v>
      </c>
      <c r="E55" s="77">
        <v>-60.000000000000007</v>
      </c>
    </row>
    <row r="60" spans="1:45" x14ac:dyDescent="0.25">
      <c r="H60" s="105"/>
      <c r="I60" s="105"/>
      <c r="J60" s="105"/>
      <c r="K60" s="105"/>
      <c r="L60" s="105"/>
      <c r="M60" s="105"/>
      <c r="N60" s="105"/>
      <c r="O60" s="105"/>
      <c r="P60" s="105"/>
      <c r="Q60" s="105"/>
      <c r="R60" s="105"/>
      <c r="S60" s="105"/>
      <c r="T60" s="105"/>
      <c r="U60" s="105"/>
      <c r="V60" s="105"/>
      <c r="W60" s="105"/>
      <c r="X60" s="105"/>
      <c r="Y60" s="105"/>
      <c r="Z60" s="105"/>
      <c r="AA60" s="105"/>
      <c r="AB60" s="105"/>
    </row>
  </sheetData>
  <pageMargins left="0.7" right="0.7" top="0.75" bottom="0.75" header="0.3" footer="0.3"/>
  <pageSetup scale="38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31</vt:i4>
      </vt:variant>
      <vt:variant>
        <vt:lpstr>Rangos con nombre</vt:lpstr>
      </vt:variant>
      <vt:variant>
        <vt:i4>3</vt:i4>
      </vt:variant>
    </vt:vector>
  </HeadingPairs>
  <TitlesOfParts>
    <vt:vector size="34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Cuadro 1</vt:lpstr>
      <vt:lpstr>Cuadro 2</vt:lpstr>
      <vt:lpstr>Cuadro 3</vt:lpstr>
      <vt:lpstr>PARTICIPACION</vt:lpstr>
      <vt:lpstr>Tabla Final</vt:lpstr>
      <vt:lpstr>Lista de preguntas</vt:lpstr>
      <vt:lpstr>G20A</vt:lpstr>
      <vt:lpstr>G20B</vt:lpstr>
      <vt:lpstr>G20C</vt:lpstr>
      <vt:lpstr>G7A</vt:lpstr>
      <vt:lpstr>G7B</vt:lpstr>
      <vt:lpstr>G7C</vt:lpstr>
      <vt:lpstr>G7A!Área_de_impresión</vt:lpstr>
      <vt:lpstr>G7B!Área_de_impresión</vt:lpstr>
      <vt:lpstr>G7C!Área_de_impresión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Rodriguez Novoa Daniela</cp:lastModifiedBy>
  <cp:lastPrinted>2017-10-30T14:52:30Z</cp:lastPrinted>
  <dcterms:created xsi:type="dcterms:W3CDTF">2012-12-26T13:53:08Z</dcterms:created>
  <dcterms:modified xsi:type="dcterms:W3CDTF">2020-08-05T14:38:34Z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