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\\SERVGT\defi\ENCUESTA CREDITO\Reporte 202306\Historicos No Vigiladas\"/>
    </mc:Choice>
  </mc:AlternateContent>
  <xr:revisionPtr revIDLastSave="0" documentId="13_ncr:1_{338775EA-6E02-4658-A1C2-463FC41D7C9C}" xr6:coauthVersionLast="47" xr6:coauthVersionMax="47" xr10:uidLastSave="{00000000-0000-0000-0000-000000000000}"/>
  <bookViews>
    <workbookView xWindow="-120" yWindow="-120" windowWidth="20730" windowHeight="11160" tabRatio="699" firstSheet="4" activeTab="11" xr2:uid="{00000000-000D-0000-FFFF-FFFF00000000}"/>
  </bookViews>
  <sheets>
    <sheet name="Indice" sheetId="52" r:id="rId1"/>
    <sheet name="No_Vigiladas" sheetId="53" r:id="rId2"/>
    <sheet name="  (MP110)P1" sheetId="54" r:id="rId3"/>
    <sheet name="(BR130)P2" sheetId="55" r:id="rId4"/>
    <sheet name="(BR138)P3" sheetId="56" r:id="rId5"/>
    <sheet name="(MP141)P4" sheetId="57" r:id="rId6"/>
    <sheet name="(MP160)P5" sheetId="58" r:id="rId7"/>
    <sheet name="(MP163)P6" sheetId="59" r:id="rId8"/>
    <sheet name="(BR169)P7" sheetId="60" r:id="rId9"/>
    <sheet name="(RA171)P8" sheetId="61" r:id="rId10"/>
    <sheet name="(RA187)P9" sheetId="62" r:id="rId11"/>
    <sheet name="(RA196)P10" sheetId="63" r:id="rId12"/>
  </sheets>
  <definedNames>
    <definedName name="_xlnm._FilterDatabase" localSheetId="0" hidden="1">Indice!$C$5:$D$6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0" l="1"/>
  <c r="C7" i="60"/>
  <c r="C8" i="60"/>
  <c r="C9" i="60"/>
  <c r="C10" i="60"/>
  <c r="C5" i="60"/>
  <c r="C5" i="62"/>
  <c r="B5" i="58"/>
  <c r="B16" i="57"/>
  <c r="B17" i="57"/>
  <c r="B18" i="57"/>
  <c r="B19" i="57"/>
  <c r="B20" i="57"/>
  <c r="B15" i="57"/>
  <c r="B5" i="57"/>
  <c r="C5" i="61" l="1"/>
  <c r="C6" i="61"/>
  <c r="C7" i="61"/>
  <c r="C8" i="61"/>
  <c r="C4" i="61"/>
  <c r="C6" i="63" l="1"/>
  <c r="C5" i="63"/>
  <c r="C7" i="63"/>
  <c r="C8" i="63"/>
  <c r="B8" i="60"/>
  <c r="B9" i="60"/>
  <c r="B10" i="60"/>
  <c r="B7" i="60"/>
  <c r="B6" i="60"/>
  <c r="B5" i="60"/>
  <c r="B7" i="59"/>
  <c r="B8" i="59"/>
  <c r="B9" i="59"/>
  <c r="B10" i="59"/>
  <c r="B11" i="59"/>
  <c r="B12" i="59"/>
  <c r="B6" i="59"/>
  <c r="B5" i="59"/>
  <c r="B6" i="58"/>
  <c r="B7" i="58"/>
  <c r="B8" i="58"/>
  <c r="B9" i="58"/>
  <c r="B10" i="58"/>
  <c r="B11" i="58"/>
  <c r="B12" i="58"/>
  <c r="B13" i="58"/>
  <c r="B6" i="57"/>
  <c r="B7" i="57"/>
  <c r="B8" i="57"/>
  <c r="B9" i="57"/>
  <c r="B10" i="57"/>
  <c r="B5" i="56"/>
  <c r="B6" i="56"/>
  <c r="B7" i="56"/>
  <c r="B8" i="56"/>
  <c r="B9" i="56"/>
  <c r="B10" i="56"/>
  <c r="B11" i="56"/>
  <c r="B4" i="56"/>
  <c r="B6" i="55" l="1"/>
  <c r="B7" i="55"/>
  <c r="B8" i="55"/>
  <c r="B9" i="55"/>
  <c r="B10" i="55"/>
  <c r="B11" i="55"/>
  <c r="B12" i="55"/>
  <c r="B5" i="55"/>
  <c r="C17" i="54"/>
  <c r="C7" i="54"/>
  <c r="C6" i="54"/>
  <c r="C5" i="54"/>
  <c r="C8" i="54"/>
  <c r="C9" i="54"/>
  <c r="C10" i="54"/>
  <c r="C11" i="54"/>
  <c r="C12" i="54"/>
  <c r="C13" i="54"/>
  <c r="C14" i="54"/>
  <c r="C15" i="54"/>
  <c r="C16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tc={7B7C0187-3687-4A09-BA50-5EE4C8A598AC}</author>
  </authors>
  <commentList>
    <comment ref="BM4" authorId="0" shapeId="0" xr:uid="{00000000-0006-0000-0100-00000100000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Falta opcion g) Otro</t>
      </text>
    </comment>
  </commentList>
</comments>
</file>

<file path=xl/sharedStrings.xml><?xml version="1.0" encoding="utf-8"?>
<sst xmlns="http://schemas.openxmlformats.org/spreadsheetml/2006/main" count="267" uniqueCount="139">
  <si>
    <t>Respondent ID</t>
  </si>
  <si>
    <t>18033018220</t>
  </si>
  <si>
    <t>Total</t>
  </si>
  <si>
    <t>a. Deudas con más de tres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</si>
  <si>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</si>
  <si>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</si>
  <si>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</si>
  <si>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</si>
  <si>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El nivel de deuda del cliente, con su entidad o con otras instituciones, es superior a su capacidad de pago (sobrendeudamiento)</t>
  </si>
  <si>
    <t>g. Ubicación geográfica</t>
  </si>
  <si>
    <t>h. Nivel de la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</si>
  <si>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</si>
  <si>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</si>
  <si>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</si>
  <si>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</si>
  <si>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</si>
  <si>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h. Otro</t>
  </si>
  <si>
    <t>g. Personas naturales</t>
  </si>
  <si>
    <t>Próximos tres meses</t>
  </si>
  <si>
    <t>Últimos tres meses</t>
  </si>
  <si>
    <t>a.	El conocimiento previo del cliente o asociado y su buena historia de crédito</t>
  </si>
  <si>
    <t>b.	La alta rentabilidad esperada del crédito</t>
  </si>
  <si>
    <t>c.	El bajo riesgo del crédito</t>
  </si>
  <si>
    <t>d.	La existencia de garantías reales o idóneas</t>
  </si>
  <si>
    <t>e. Crédito vigente con otras entidades microcrediticias</t>
  </si>
  <si>
    <t>En caso de considerar otro aspecto, por favor especifiquelo:</t>
  </si>
  <si>
    <t>a. El nivel de deuda del cliente, con su entidad o con otras instituciones, es superior a su capacidad de pago (sobrendeudamiento)</t>
  </si>
  <si>
    <t>b. Crédito con más de tres entidades</t>
  </si>
  <si>
    <t>c. Mala historia crediticia</t>
  </si>
  <si>
    <t>d.	Historia crediticia del cliente o asociado en otra institución</t>
  </si>
  <si>
    <t>e. Poco tiempo de creada la microempresa</t>
  </si>
  <si>
    <t>f.	Por sector productivo al cual pertenece el aplicante de crédito o del cual deriva sus principales fuentes de ingreso</t>
  </si>
  <si>
    <t>g.	Dudas sobre la viabilidad financiera y la rentabilidad del negocio</t>
  </si>
  <si>
    <t>h. Capacidad de pago del cliente</t>
  </si>
  <si>
    <t>i.      Otra</t>
  </si>
  <si>
    <t>a.	El crecimiento de las ventas del negocio</t>
  </si>
  <si>
    <t>b.	Los ingresos recientes de la empresa o persona natural</t>
  </si>
  <si>
    <t>c. Conocimiento sobre su negocio</t>
  </si>
  <si>
    <t>d.	La existencia y la cantidad de garantías</t>
  </si>
  <si>
    <t>e.	La historia de crédito del cliente o asociado</t>
  </si>
  <si>
    <t>f.	La actividad económica del cliente o asociado</t>
  </si>
  <si>
    <t>g.	Que el cliente o asociado cuente con codeudor(es)</t>
  </si>
  <si>
    <t>h.      Otra</t>
  </si>
  <si>
    <t>a. Riesgo de crédito</t>
  </si>
  <si>
    <t>b. Sobrendeudamiento</t>
  </si>
  <si>
    <t>c. Riesgo de fondeo</t>
  </si>
  <si>
    <t>d. Riesgo de tasa de interés</t>
  </si>
  <si>
    <t>e. Riesgo de liquidez</t>
  </si>
  <si>
    <t>f. Riesgo cibernético</t>
  </si>
  <si>
    <t>Sectores económicos:</t>
  </si>
  <si>
    <t>Cambie los valores de los parámetros para visualizar las respuestas correspondientes</t>
  </si>
  <si>
    <t>Bancos</t>
  </si>
  <si>
    <t>CFC</t>
  </si>
  <si>
    <t>Parámetros</t>
  </si>
  <si>
    <t>Coop</t>
  </si>
  <si>
    <t>Periodo</t>
  </si>
  <si>
    <t>Índice</t>
  </si>
  <si>
    <t>Codigo_1</t>
  </si>
  <si>
    <t>Codigo_2</t>
  </si>
  <si>
    <t>Pregunta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</si>
  <si>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</si>
  <si>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</si>
  <si>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</si>
  <si>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</si>
  <si>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</si>
  <si>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</si>
  <si>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</si>
  <si>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</si>
  <si>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</si>
  <si>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</si>
  <si>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MP110</t>
  </si>
  <si>
    <t>BR130</t>
  </si>
  <si>
    <t>BR138</t>
  </si>
  <si>
    <t>MP141</t>
  </si>
  <si>
    <t>MP160</t>
  </si>
  <si>
    <t>MP163</t>
  </si>
  <si>
    <t>BR169</t>
  </si>
  <si>
    <t>RA171</t>
  </si>
  <si>
    <t>RA187</t>
  </si>
  <si>
    <t>RA196</t>
  </si>
  <si>
    <t>Últimos 3 meses</t>
  </si>
  <si>
    <t>Fecha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</si>
  <si>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</si>
  <si>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</si>
  <si>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</si>
  <si>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</si>
  <si>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</si>
  <si>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</si>
  <si>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</si>
  <si>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</si>
  <si>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</si>
  <si>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</si>
  <si>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</si>
  <si>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</si>
  <si>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</si>
  <si>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Otro</t>
  </si>
  <si>
    <t>Porcentaje de respuestas</t>
  </si>
  <si>
    <t>Balance</t>
  </si>
  <si>
    <t>(Datos inventados)</t>
  </si>
  <si>
    <t>a. Industria</t>
  </si>
  <si>
    <t>b. Servicios</t>
  </si>
  <si>
    <t>c. Comercio</t>
  </si>
  <si>
    <t>d. Construcción</t>
  </si>
  <si>
    <t>e. Agropecuario</t>
  </si>
  <si>
    <t>f. Comunicaciones</t>
  </si>
  <si>
    <t>Controlado</t>
  </si>
  <si>
    <t>Afecta</t>
  </si>
  <si>
    <t>Suma total</t>
  </si>
  <si>
    <t>Mínimo</t>
  </si>
  <si>
    <t>Mediana</t>
  </si>
  <si>
    <t>Promedio</t>
  </si>
  <si>
    <t>Máximo</t>
  </si>
  <si>
    <t>Porcentaje</t>
  </si>
  <si>
    <t>Su Entidad</t>
  </si>
  <si>
    <t>Industria</t>
  </si>
  <si>
    <t>Servicios</t>
  </si>
  <si>
    <t>Comercio</t>
  </si>
  <si>
    <t>Construcción</t>
  </si>
  <si>
    <t>Agropecuario</t>
  </si>
  <si>
    <t>Comunicaciones</t>
  </si>
  <si>
    <t>Personas naturales</t>
  </si>
  <si>
    <t>¿Cómo ha cambiado la demanda por nuevos microcréditos por sector económico durante los últimos tres meses?</t>
  </si>
  <si>
    <t>¿Cómo considera su disposición a otorgar microcréditos en cada uno de los siguientes sectores económicos? Asigne valores de 1 a 5, donde 1= acceso bajo al microcrédito y 5= acceso alto al microcrédito</t>
  </si>
  <si>
    <t>En la aprobación de nuevos microcréditos, ¿qué tan importantes fueron y serán para su entidad los siguientes aspectos? Enumere en orden jerárquico según su importancia, siendo 1 la más relevante.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</si>
  <si>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</si>
  <si>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>Cuando su entidad evalúa el riesgo de nuevos clientes o asociados, ¿qué tan importantes considera los siguientes aspectos?Elija 3 opciones en orden jerárquico, donde 1 es la más importante.</t>
  </si>
  <si>
    <t>¿Qué porcentaje de su cartera bruta de microcrédito castigó en el último trimestre? (Indique el porcentaje de castigos en cada uno de los meses).</t>
  </si>
  <si>
    <t>Opciones de respuesta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</si>
  <si>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</si>
  <si>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</si>
  <si>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 xml:space="preserve">Opciones de respuesta </t>
  </si>
  <si>
    <t>¿Cuál fue el saldo en pesos de la cartera de microcrédito de su entidad durante el último trimestre? (Indique el valor que esta tomó en cada uno de los meses).</t>
  </si>
  <si>
    <t>¿Qué valores (en porcentaje) tomó su indicador de mora en el último trimestre? (Indique el valor que este tomó en cada uno de los meses)</t>
  </si>
  <si>
    <t>¿Cómo se encuentra su entidad frente a los siguientes riesgos?: 1: se encuentra perfectamente controlado, 2: se encuentra parcialmente controlado,3: no tiene impacto,4: está afectando ligeramente las operaciones de la entidad,5: está afectando las operaciones de la entidad.</t>
  </si>
  <si>
    <t>¿Cuáles son los principales factores que le impiden o le podrían impedir otorgar un mayor volumen de microcrédito al sector privado en la actualidad? (Elija hasta tres opciones en orden jerárquico, donde 1 es la más importante)</t>
  </si>
  <si>
    <t>Próximos 3 meses</t>
  </si>
  <si>
    <t>¿Qué tan importantes considera los siguientes aspectos?Elija 3 opciones en orden jerárquico, donde 1 es la más importante.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</si>
  <si>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</si>
  <si>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Indique qué valores (en porcentaje) tomó su indicador de mora en el último trimestre (Indique el valor que este tomó en cada uno de los meses):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</si>
</sst>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0000"/>
    <numFmt numFmtId="166" formatCode="&quot;$&quot;\ #,##0"/>
    <numFmt numFmtId="167" formatCode="_-* #,##0_-;\-* #,##0_-;_-* &quot;-&quot;??_-;_-@_-"/>
    <numFmt numFmtId="168" formatCode="0.000"/>
  </numFmts>
  <fonts count="20" x14ac:knownFonts="1">
    <font>
      <sz val="11"/>
      <color theme="1"/>
      <name val="Calibri"/>
      <family val="2"/>
      <scheme val="minor"/>
    </font>
    <font>
      <sz val="14"/>
      <color rgb="FF333333"/>
      <name val="Arial"/>
      <family val="2"/>
    </font>
    <font>
      <b/>
      <sz val="12"/>
      <color rgb="FF333333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color rgb="FF333333"/>
      <name val="Microsoft Sans Serif"/>
      <family val="2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2"/>
      <name val="Arial"/>
      <family val="2"/>
    </font>
    <font>
      <b/>
      <sz val="10"/>
      <name val="Microsoft Sans Serif"/>
      <family val="2"/>
    </font>
    <font>
      <b/>
      <sz val="10"/>
      <name val="Tahoma"/>
      <family val="2"/>
    </font>
    <font>
      <b/>
      <sz val="12"/>
      <name val="Tahoma"/>
      <family val="2"/>
    </font>
    <font>
      <b/>
      <sz val="9"/>
      <name val="Microsoft Sans Serif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3"/>
        <bgColor indexed="64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0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AEAE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17" fontId="0" fillId="0" borderId="0" xfId="0" applyNumberFormat="1" applyAlignment="1">
      <alignment horizontal="left"/>
    </xf>
    <xf numFmtId="0" fontId="6" fillId="3" borderId="0" xfId="0" applyFont="1" applyFill="1"/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/>
    <xf numFmtId="17" fontId="0" fillId="0" borderId="0" xfId="0" applyNumberFormat="1"/>
    <xf numFmtId="2" fontId="0" fillId="0" borderId="0" xfId="0" applyNumberFormat="1"/>
    <xf numFmtId="2" fontId="0" fillId="0" borderId="2" xfId="0" applyNumberFormat="1" applyBorder="1"/>
    <xf numFmtId="2" fontId="0" fillId="0" borderId="0" xfId="0" applyNumberFormat="1" applyAlignment="1">
      <alignment horizontal="right"/>
    </xf>
    <xf numFmtId="0" fontId="0" fillId="0" borderId="1" xfId="0" applyBorder="1"/>
    <xf numFmtId="0" fontId="0" fillId="0" borderId="2" xfId="0" applyBorder="1"/>
    <xf numFmtId="9" fontId="4" fillId="0" borderId="0" xfId="1" applyFont="1"/>
    <xf numFmtId="164" fontId="0" fillId="0" borderId="0" xfId="1" applyNumberFormat="1" applyFont="1"/>
    <xf numFmtId="10" fontId="0" fillId="0" borderId="0" xfId="0" applyNumberFormat="1"/>
    <xf numFmtId="2" fontId="0" fillId="0" borderId="2" xfId="0" applyNumberFormat="1" applyBorder="1" applyAlignment="1">
      <alignment horizontal="right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164" fontId="0" fillId="0" borderId="0" xfId="1" applyNumberFormat="1" applyFont="1" applyFill="1"/>
    <xf numFmtId="2" fontId="0" fillId="0" borderId="1" xfId="0" applyNumberFormat="1" applyBorder="1" applyAlignment="1">
      <alignment horizontal="right"/>
    </xf>
    <xf numFmtId="0" fontId="3" fillId="5" borderId="0" xfId="0" applyFont="1" applyFill="1" applyAlignment="1">
      <alignment horizontal="center"/>
    </xf>
    <xf numFmtId="0" fontId="9" fillId="0" borderId="0" xfId="0" applyFont="1"/>
    <xf numFmtId="0" fontId="10" fillId="2" borderId="1" xfId="0" applyFont="1" applyFill="1" applyBorder="1"/>
    <xf numFmtId="9" fontId="10" fillId="0" borderId="7" xfId="0" applyNumberFormat="1" applyFont="1" applyBorder="1"/>
    <xf numFmtId="0" fontId="11" fillId="0" borderId="0" xfId="0" applyFont="1"/>
    <xf numFmtId="0" fontId="12" fillId="0" borderId="0" xfId="0" applyFont="1"/>
    <xf numFmtId="9" fontId="12" fillId="0" borderId="7" xfId="0" applyNumberFormat="1" applyFont="1" applyBorder="1"/>
    <xf numFmtId="0" fontId="10" fillId="2" borderId="5" xfId="0" applyFont="1" applyFill="1" applyBorder="1"/>
    <xf numFmtId="0" fontId="13" fillId="6" borderId="3" xfId="0" applyFont="1" applyFill="1" applyBorder="1"/>
    <xf numFmtId="0" fontId="13" fillId="6" borderId="7" xfId="0" applyFont="1" applyFill="1" applyBorder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9" fontId="10" fillId="0" borderId="7" xfId="1" applyFont="1" applyBorder="1"/>
    <xf numFmtId="0" fontId="14" fillId="0" borderId="0" xfId="0" applyFont="1"/>
    <xf numFmtId="0" fontId="15" fillId="0" borderId="0" xfId="0" applyFont="1"/>
    <xf numFmtId="0" fontId="16" fillId="4" borderId="0" xfId="0" applyFont="1" applyFill="1" applyAlignment="1">
      <alignment horizontal="center"/>
    </xf>
    <xf numFmtId="0" fontId="10" fillId="2" borderId="3" xfId="0" applyFont="1" applyFill="1" applyBorder="1"/>
    <xf numFmtId="0" fontId="13" fillId="4" borderId="8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6" fillId="6" borderId="7" xfId="0" applyFont="1" applyFill="1" applyBorder="1"/>
    <xf numFmtId="9" fontId="12" fillId="0" borderId="7" xfId="1" applyFont="1" applyBorder="1"/>
    <xf numFmtId="0" fontId="8" fillId="8" borderId="3" xfId="0" applyFont="1" applyFill="1" applyBorder="1"/>
    <xf numFmtId="0" fontId="10" fillId="8" borderId="1" xfId="0" applyFont="1" applyFill="1" applyBorder="1"/>
    <xf numFmtId="0" fontId="12" fillId="8" borderId="1" xfId="0" applyFont="1" applyFill="1" applyBorder="1"/>
    <xf numFmtId="0" fontId="12" fillId="8" borderId="5" xfId="0" applyFont="1" applyFill="1" applyBorder="1"/>
    <xf numFmtId="10" fontId="12" fillId="0" borderId="7" xfId="0" applyNumberFormat="1" applyFont="1" applyBorder="1"/>
    <xf numFmtId="0" fontId="0" fillId="7" borderId="0" xfId="0" applyFill="1"/>
    <xf numFmtId="0" fontId="10" fillId="9" borderId="3" xfId="0" applyFont="1" applyFill="1" applyBorder="1"/>
    <xf numFmtId="0" fontId="10" fillId="9" borderId="1" xfId="0" applyFont="1" applyFill="1" applyBorder="1"/>
    <xf numFmtId="0" fontId="12" fillId="10" borderId="5" xfId="0" applyFont="1" applyFill="1" applyBorder="1"/>
    <xf numFmtId="10" fontId="0" fillId="0" borderId="7" xfId="1" applyNumberFormat="1" applyFont="1" applyBorder="1"/>
    <xf numFmtId="0" fontId="19" fillId="8" borderId="7" xfId="0" applyFont="1" applyFill="1" applyBorder="1"/>
    <xf numFmtId="0" fontId="3" fillId="5" borderId="0" xfId="0" applyFont="1" applyFill="1"/>
    <xf numFmtId="166" fontId="8" fillId="7" borderId="7" xfId="0" applyNumberFormat="1" applyFont="1" applyFill="1" applyBorder="1"/>
    <xf numFmtId="167" fontId="0" fillId="0" borderId="0" xfId="2" applyNumberFormat="1" applyFont="1" applyAlignment="1">
      <alignment horizontal="right"/>
    </xf>
    <xf numFmtId="167" fontId="0" fillId="0" borderId="2" xfId="2" applyNumberFormat="1" applyFont="1" applyBorder="1" applyAlignment="1">
      <alignment horizontal="right"/>
    </xf>
    <xf numFmtId="167" fontId="0" fillId="0" borderId="0" xfId="2" applyNumberFormat="1" applyFont="1" applyFill="1" applyAlignment="1">
      <alignment horizontal="right"/>
    </xf>
    <xf numFmtId="167" fontId="0" fillId="0" borderId="2" xfId="2" applyNumberFormat="1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right"/>
    </xf>
    <xf numFmtId="168" fontId="0" fillId="0" borderId="0" xfId="0" applyNumberFormat="1" applyAlignment="1">
      <alignment horizontal="right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  (MP110)P1'!$B$5:$B$17</c:f>
              <c:strCache>
                <c:ptCount val="13"/>
                <c:pt idx="0">
                  <c:v>a. Deudas con más de tres entidades</c:v>
                </c:pt>
                <c:pt idx="1">
                  <c:v>b. Capacidad de pago de los clientes</c:v>
                </c:pt>
                <c:pt idx="2">
                  <c:v>c. Falta de interés por parte de los clientes o 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Nivel de la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  (MP110)P1'!$C$5:$C$17</c:f>
              <c:numCache>
                <c:formatCode>0%</c:formatCode>
                <c:ptCount val="13"/>
                <c:pt idx="0">
                  <c:v>6.9444444444444448E-2</c:v>
                </c:pt>
                <c:pt idx="1">
                  <c:v>0.34722222222222221</c:v>
                </c:pt>
                <c:pt idx="2">
                  <c:v>0</c:v>
                </c:pt>
                <c:pt idx="3">
                  <c:v>0</c:v>
                </c:pt>
                <c:pt idx="4">
                  <c:v>2.7777777777777776E-2</c:v>
                </c:pt>
                <c:pt idx="5">
                  <c:v>0.19444444444444442</c:v>
                </c:pt>
                <c:pt idx="6">
                  <c:v>1.3888888888888888E-2</c:v>
                </c:pt>
                <c:pt idx="7">
                  <c:v>0.125</c:v>
                </c:pt>
                <c:pt idx="8">
                  <c:v>8.3333333333333329E-2</c:v>
                </c:pt>
                <c:pt idx="9">
                  <c:v>1.3888888888888888E-2</c:v>
                </c:pt>
                <c:pt idx="10">
                  <c:v>0</c:v>
                </c:pt>
                <c:pt idx="11">
                  <c:v>8.3333333333333343E-2</c:v>
                </c:pt>
                <c:pt idx="12">
                  <c:v>4.1666666666666664E-2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2-4D07-9D9E-1CE37DBE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1920991"/>
        <c:axId val="511926399"/>
      </c:barChart>
      <c:catAx>
        <c:axId val="5119209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6399"/>
        <c:crosses val="autoZero"/>
        <c:auto val="1"/>
        <c:lblAlgn val="ctr"/>
        <c:lblOffset val="100"/>
        <c:noMultiLvlLbl val="0"/>
      </c:catAx>
      <c:valAx>
        <c:axId val="51192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19209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'(BR130)P2'!$A$5:$A$12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'(BR130)P2'!$B$5:$B$12</c:f>
              <c:numCache>
                <c:formatCode>0%</c:formatCode>
                <c:ptCount val="8"/>
                <c:pt idx="0">
                  <c:v>-0.27272727272727271</c:v>
                </c:pt>
                <c:pt idx="1">
                  <c:v>-7.1428571428571425E-2</c:v>
                </c:pt>
                <c:pt idx="2">
                  <c:v>0</c:v>
                </c:pt>
                <c:pt idx="3">
                  <c:v>-0.45454545454545453</c:v>
                </c:pt>
                <c:pt idx="4">
                  <c:v>7.6923076923076927E-2</c:v>
                </c:pt>
                <c:pt idx="5">
                  <c:v>-0.44444444444444442</c:v>
                </c:pt>
                <c:pt idx="6">
                  <c:v>9.0909090909090912E-2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26-4FE0-BCB6-57F243D03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618496"/>
        <c:axId val="2009618912"/>
      </c:barChart>
      <c:catAx>
        <c:axId val="20096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912"/>
        <c:crosses val="autoZero"/>
        <c:auto val="1"/>
        <c:lblAlgn val="ctr"/>
        <c:lblOffset val="100"/>
        <c:noMultiLvlLbl val="0"/>
      </c:catAx>
      <c:valAx>
        <c:axId val="2009618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0961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'(BR138)P3'!$A$4:$A$11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'(BR138)P3'!$B$4:$B$11</c:f>
              <c:numCache>
                <c:formatCode>0%</c:formatCode>
                <c:ptCount val="8"/>
                <c:pt idx="0">
                  <c:v>0.14285714285714285</c:v>
                </c:pt>
                <c:pt idx="1">
                  <c:v>0.7142857142857143</c:v>
                </c:pt>
                <c:pt idx="2">
                  <c:v>0.7142857142857143</c:v>
                </c:pt>
                <c:pt idx="3">
                  <c:v>-0.5</c:v>
                </c:pt>
                <c:pt idx="4">
                  <c:v>0.7142857142857143</c:v>
                </c:pt>
                <c:pt idx="5">
                  <c:v>-0.21428571428571427</c:v>
                </c:pt>
                <c:pt idx="6">
                  <c:v>0.35714285714285715</c:v>
                </c:pt>
                <c:pt idx="7">
                  <c:v>-0.4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5-4ADB-BF9F-9153EA417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2277407"/>
        <c:axId val="652272831"/>
      </c:barChart>
      <c:catAx>
        <c:axId val="65227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2831"/>
        <c:crosses val="autoZero"/>
        <c:auto val="1"/>
        <c:lblAlgn val="ctr"/>
        <c:lblOffset val="100"/>
        <c:noMultiLvlLbl val="0"/>
      </c:catAx>
      <c:valAx>
        <c:axId val="652272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5227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'(MP141)P4'!$A$5:$A$10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'(MP141)P4'!$B$5:$B$10</c:f>
              <c:numCache>
                <c:formatCode>0%</c:formatCode>
                <c:ptCount val="6"/>
                <c:pt idx="0">
                  <c:v>0.2857142857142857</c:v>
                </c:pt>
                <c:pt idx="1">
                  <c:v>0.13333333333333333</c:v>
                </c:pt>
                <c:pt idx="2">
                  <c:v>0.23333333333333336</c:v>
                </c:pt>
                <c:pt idx="3">
                  <c:v>0.19999999999999998</c:v>
                </c:pt>
                <c:pt idx="4">
                  <c:v>0.14761904761904759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3-4142-AAA5-597297741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'(MP141)P4'!$A$15:$A$20</c:f>
              <c:strCache>
                <c:ptCount val="6"/>
                <c:pt idx="0">
                  <c:v>a.	El conocimiento previo del cliente o asociado y su buena historia de crédito</c:v>
                </c:pt>
                <c:pt idx="1">
                  <c:v>b.	La alta rentabilidad esperada del crédito</c:v>
                </c:pt>
                <c:pt idx="2">
                  <c:v>c.	El bajo riesgo del crédito</c:v>
                </c:pt>
                <c:pt idx="3">
                  <c:v>d.	La existencia de garantías reales o idóneas</c:v>
                </c:pt>
                <c:pt idx="4">
                  <c:v>e. Crédito vigente con otras entidades microcrediticias</c:v>
                </c:pt>
                <c:pt idx="5">
                  <c:v>En caso de considerar otro aspecto, por favor especifiquelo:</c:v>
                </c:pt>
              </c:strCache>
            </c:strRef>
          </c:cat>
          <c:val>
            <c:numRef>
              <c:f>'(MP141)P4'!$B$15:$B$20</c:f>
              <c:numCache>
                <c:formatCode>0%</c:formatCode>
                <c:ptCount val="6"/>
                <c:pt idx="0">
                  <c:v>0.2857142857142857</c:v>
                </c:pt>
                <c:pt idx="1">
                  <c:v>0.1380952380952381</c:v>
                </c:pt>
                <c:pt idx="2">
                  <c:v>0.23333333333333336</c:v>
                </c:pt>
                <c:pt idx="3">
                  <c:v>0.19999999999999998</c:v>
                </c:pt>
                <c:pt idx="4">
                  <c:v>0.14285714285714285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3-41A8-AF24-3F4FF5B10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821008"/>
        <c:axId val="502800624"/>
      </c:barChart>
      <c:catAx>
        <c:axId val="502821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00624"/>
        <c:crosses val="autoZero"/>
        <c:auto val="1"/>
        <c:lblAlgn val="ctr"/>
        <c:lblOffset val="100"/>
        <c:noMultiLvlLbl val="0"/>
      </c:catAx>
      <c:valAx>
        <c:axId val="50280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821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'(MP160)P5'!$A$5:$A$13</c:f>
              <c:strCache>
                <c:ptCount val="9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	Historia crediticia del cliente o asociado en otra institución</c:v>
                </c:pt>
                <c:pt idx="4">
                  <c:v>e. Poco tiempo de creada la microempresa</c:v>
                </c:pt>
                <c:pt idx="5">
                  <c:v>f.	Por sector productivo al cual pertenece el aplicante de crédito o del cual deriva sus principales fuentes de ingreso</c:v>
                </c:pt>
                <c:pt idx="6">
                  <c:v>g.	Dudas sobre la viabilidad financiera y la rentabilidad del negocio</c:v>
                </c:pt>
                <c:pt idx="7">
                  <c:v>h. Capacidad de pago del cliente</c:v>
                </c:pt>
                <c:pt idx="8">
                  <c:v>i.      Otra</c:v>
                </c:pt>
              </c:strCache>
            </c:strRef>
          </c:cat>
          <c:val>
            <c:numRef>
              <c:f>'(MP160)P5'!$B$5:$B$13</c:f>
              <c:numCache>
                <c:formatCode>0%</c:formatCode>
                <c:ptCount val="9"/>
                <c:pt idx="0">
                  <c:v>0.3571428571428571</c:v>
                </c:pt>
                <c:pt idx="1">
                  <c:v>3.5714285714285712E-2</c:v>
                </c:pt>
                <c:pt idx="2">
                  <c:v>0.22619047619047616</c:v>
                </c:pt>
                <c:pt idx="3">
                  <c:v>1.1904761904761904E-2</c:v>
                </c:pt>
                <c:pt idx="4">
                  <c:v>0</c:v>
                </c:pt>
                <c:pt idx="5">
                  <c:v>1.1904761904761904E-2</c:v>
                </c:pt>
                <c:pt idx="6">
                  <c:v>3.5714285714285712E-2</c:v>
                </c:pt>
                <c:pt idx="7">
                  <c:v>0.32142857142857145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BB-4A9E-8467-371E6B41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5761840"/>
        <c:axId val="1145747280"/>
      </c:barChart>
      <c:catAx>
        <c:axId val="1145761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47280"/>
        <c:crosses val="autoZero"/>
        <c:auto val="1"/>
        <c:lblAlgn val="ctr"/>
        <c:lblOffset val="100"/>
        <c:noMultiLvlLbl val="0"/>
      </c:catAx>
      <c:valAx>
        <c:axId val="1145747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'(MP163)P6'!$A$5:$A$12</c:f>
              <c:strCache>
                <c:ptCount val="8"/>
                <c:pt idx="0">
                  <c:v>a.	El crecimiento de las ventas del negocio</c:v>
                </c:pt>
                <c:pt idx="1">
                  <c:v>b.	Los ingresos recientes de la empresa o persona natural</c:v>
                </c:pt>
                <c:pt idx="2">
                  <c:v>c. Conocimiento sobre su negocio</c:v>
                </c:pt>
                <c:pt idx="3">
                  <c:v>d.	La existencia y la cantidad de garantías</c:v>
                </c:pt>
                <c:pt idx="4">
                  <c:v>e.	La historia de crédito del cliente o asociado</c:v>
                </c:pt>
                <c:pt idx="5">
                  <c:v>f.	La actividad económica del cliente o asociado</c:v>
                </c:pt>
                <c:pt idx="6">
                  <c:v>g.	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'(MP163)P6'!$B$5:$B$12</c:f>
              <c:numCache>
                <c:formatCode>0%</c:formatCode>
                <c:ptCount val="8"/>
                <c:pt idx="0">
                  <c:v>7.1428571428571425E-2</c:v>
                </c:pt>
                <c:pt idx="1">
                  <c:v>3.5714285714285712E-2</c:v>
                </c:pt>
                <c:pt idx="2">
                  <c:v>0.2857142857142857</c:v>
                </c:pt>
                <c:pt idx="3">
                  <c:v>5.9523809523809521E-2</c:v>
                </c:pt>
                <c:pt idx="4">
                  <c:v>0.3571428571428571</c:v>
                </c:pt>
                <c:pt idx="5">
                  <c:v>5.9523809523809521E-2</c:v>
                </c:pt>
                <c:pt idx="6">
                  <c:v>0.13095238095238093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8-4EA6-971F-7972E2A23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074260224"/>
        <c:axId val="2074260640"/>
      </c:barChart>
      <c:catAx>
        <c:axId val="20742602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640"/>
        <c:crosses val="autoZero"/>
        <c:auto val="1"/>
        <c:lblAlgn val="ctr"/>
        <c:lblOffset val="100"/>
        <c:noMultiLvlLbl val="0"/>
      </c:catAx>
      <c:valAx>
        <c:axId val="2074260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7426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'(BR169)P7'!$B$4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'(BR169)P7'!$B$5:$B$10</c:f>
              <c:numCache>
                <c:formatCode>0%</c:formatCode>
                <c:ptCount val="6"/>
                <c:pt idx="0">
                  <c:v>0.61538461538461542</c:v>
                </c:pt>
                <c:pt idx="1">
                  <c:v>0.76923076923076927</c:v>
                </c:pt>
                <c:pt idx="2">
                  <c:v>0.84615384615384615</c:v>
                </c:pt>
                <c:pt idx="3">
                  <c:v>0.61538461538461542</c:v>
                </c:pt>
                <c:pt idx="4">
                  <c:v>0.76923076923076927</c:v>
                </c:pt>
                <c:pt idx="5">
                  <c:v>0.81818181818181823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58-420F-AFF7-9679A31FDDB4}"/>
            </c:ext>
          </c:extLst>
        </c:ser>
        <c:ser>
          <c:idx val="1"/>
          <c:order val="1"/>
          <c:tx>
            <c:strRef>
              <c:f>'(BR169)P7'!$C$4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'(BR169)P7'!$A$5:$A$10</c:f>
              <c:strCache>
                <c:ptCount val="6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</c:strCache>
            </c:strRef>
          </c:cat>
          <c:val>
            <c:numRef>
              <c:f>'(BR169)P7'!$C$5:$C$10</c:f>
              <c:numCache>
                <c:formatCode>0%</c:formatCode>
                <c:ptCount val="6"/>
                <c:pt idx="0">
                  <c:v>0.38461538461538464</c:v>
                </c:pt>
                <c:pt idx="1">
                  <c:v>0.23076923076923078</c:v>
                </c:pt>
                <c:pt idx="2">
                  <c:v>0.15384615384615385</c:v>
                </c:pt>
                <c:pt idx="3">
                  <c:v>0.38461538461538464</c:v>
                </c:pt>
                <c:pt idx="4">
                  <c:v>0.23076923076923078</c:v>
                </c:pt>
                <c:pt idx="5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58-420F-AFF7-9679A31FD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5761424"/>
        <c:axId val="1145769744"/>
      </c:barChart>
      <c:catAx>
        <c:axId val="114576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9744"/>
        <c:crosses val="autoZero"/>
        <c:auto val="1"/>
        <c:lblAlgn val="ctr"/>
        <c:lblOffset val="100"/>
        <c:noMultiLvlLbl val="0"/>
      </c:catAx>
      <c:valAx>
        <c:axId val="114576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4576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14</xdr:col>
      <xdr:colOff>228600</xdr:colOff>
      <xdr:row>19</xdr:row>
      <xdr:rowOff>128588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7D7F350-4A90-4150-B097-7658B1C78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2</xdr:row>
      <xdr:rowOff>166687</xdr:rowOff>
    </xdr:from>
    <xdr:to>
      <xdr:col>10</xdr:col>
      <xdr:colOff>76200</xdr:colOff>
      <xdr:row>17</xdr:row>
      <xdr:rowOff>52387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B1B782-4DAF-4248-9119-2EFCA21D6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481398</xdr:colOff>
      <xdr:row>2</xdr:row>
      <xdr:rowOff>70022</xdr:rowOff>
    </xdr:from>
    <xdr:to>
      <xdr:col>13</xdr:col>
      <xdr:colOff>154459</xdr:colOff>
      <xdr:row>19</xdr:row>
      <xdr:rowOff>90102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6720432-386D-4194-A7DE-82209E26F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214312</xdr:colOff>
      <xdr:row>2</xdr:row>
      <xdr:rowOff>71437</xdr:rowOff>
    </xdr:from>
    <xdr:to>
      <xdr:col>9</xdr:col>
      <xdr:colOff>519112</xdr:colOff>
      <xdr:row>16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BA97219-4836-4FC0-8FF6-D3870BD65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238125</xdr:colOff>
      <xdr:row>18</xdr:row>
      <xdr:rowOff>0</xdr:rowOff>
    </xdr:from>
    <xdr:to>
      <xdr:col>9</xdr:col>
      <xdr:colOff>542925</xdr:colOff>
      <xdr:row>32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CE8B354-CF31-4FFF-90A4-A23244ECB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239568</xdr:colOff>
      <xdr:row>3</xdr:row>
      <xdr:rowOff>18664</xdr:rowOff>
    </xdr:from>
    <xdr:to>
      <xdr:col>9</xdr:col>
      <xdr:colOff>568614</xdr:colOff>
      <xdr:row>17</xdr:row>
      <xdr:rowOff>67926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C04F8D-3A9D-4819-80B0-9FA58CD74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109537</xdr:colOff>
      <xdr:row>3</xdr:row>
      <xdr:rowOff>80962</xdr:rowOff>
    </xdr:from>
    <xdr:to>
      <xdr:col>9</xdr:col>
      <xdr:colOff>414337</xdr:colOff>
      <xdr:row>17</xdr:row>
      <xdr:rowOff>157162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CB3BF77-4125-47C5-8E1D-BB5CD869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</xdr:colOff>
      <xdr:row>2</xdr:row>
      <xdr:rowOff>138112</xdr:rowOff>
    </xdr:from>
    <xdr:to>
      <xdr:col>11</xdr:col>
      <xdr:colOff>414337</xdr:colOff>
      <xdr:row>17</xdr:row>
      <xdr:rowOff>23812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99A2C7-2C61-40A9-A078-5636DA1D1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ánchez Quinto Camilo Eduardo" id="{FD730278-74CB-4302-94F9-6FB0C5F84131}" userId="S::csanchqu@banrep.gov.co::008579ce-2266-45d6-b6e8-9ecfb2f0af6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M4" dT="2023-04-24T12:09:11.94" personId="{FD730278-74CB-4302-94F9-6FB0C5F84131}" id="{7B7C0187-3687-4A09-BA50-5EE4C8A598AC}">
    <text>Falta opcion g) Otro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J20"/>
  <sheetViews>
    <sheetView showGridLines="0" workbookViewId="0">
      <selection activeCell="D6" sqref="D6"/>
    </sheetView>
  </sheetViews>
  <sheetFormatPr baseColWidth="10" defaultRowHeight="15" x14ac:dyDescent="0.25"/>
  <sheetData>
    <row r="3" spans="3:10" x14ac:dyDescent="0.25">
      <c r="C3" t="s">
        <v>50</v>
      </c>
      <c r="J3" s="7" t="s">
        <v>51</v>
      </c>
    </row>
    <row r="4" spans="3:10" x14ac:dyDescent="0.25">
      <c r="J4" s="7" t="s">
        <v>52</v>
      </c>
    </row>
    <row r="5" spans="3:10" x14ac:dyDescent="0.25">
      <c r="C5" s="8" t="s">
        <v>53</v>
      </c>
      <c r="D5" s="9"/>
      <c r="J5" s="7" t="s">
        <v>54</v>
      </c>
    </row>
    <row r="6" spans="3:10" x14ac:dyDescent="0.25">
      <c r="C6" t="s">
        <v>55</v>
      </c>
      <c r="D6" s="10">
        <v>45078</v>
      </c>
    </row>
    <row r="8" spans="3:10" x14ac:dyDescent="0.25">
      <c r="C8" s="8" t="s">
        <v>56</v>
      </c>
    </row>
    <row r="10" spans="3:10" x14ac:dyDescent="0.25">
      <c r="C10" t="s">
        <v>57</v>
      </c>
      <c r="D10" t="s">
        <v>58</v>
      </c>
      <c r="E10" t="s">
        <v>59</v>
      </c>
    </row>
    <row r="11" spans="3:10" x14ac:dyDescent="0.25">
      <c r="C11" t="s">
        <v>70</v>
      </c>
      <c r="D11" t="s">
        <v>60</v>
      </c>
      <c r="E11" t="s">
        <v>134</v>
      </c>
    </row>
    <row r="12" spans="3:10" x14ac:dyDescent="0.25">
      <c r="C12" t="s">
        <v>71</v>
      </c>
      <c r="D12" t="s">
        <v>61</v>
      </c>
      <c r="E12" t="s">
        <v>121</v>
      </c>
    </row>
    <row r="13" spans="3:10" x14ac:dyDescent="0.25">
      <c r="C13" t="s">
        <v>72</v>
      </c>
      <c r="D13" t="s">
        <v>62</v>
      </c>
      <c r="E13" t="s">
        <v>122</v>
      </c>
    </row>
    <row r="14" spans="3:10" x14ac:dyDescent="0.25">
      <c r="C14" t="s">
        <v>73</v>
      </c>
      <c r="D14" t="s">
        <v>63</v>
      </c>
      <c r="E14" t="s">
        <v>123</v>
      </c>
    </row>
    <row r="15" spans="3:10" x14ac:dyDescent="0.25">
      <c r="C15" t="s">
        <v>74</v>
      </c>
      <c r="D15" t="s">
        <v>64</v>
      </c>
      <c r="E15" t="s">
        <v>124</v>
      </c>
    </row>
    <row r="16" spans="3:10" x14ac:dyDescent="0.25">
      <c r="C16" t="s">
        <v>75</v>
      </c>
      <c r="D16" t="s">
        <v>65</v>
      </c>
      <c r="E16" t="s">
        <v>125</v>
      </c>
    </row>
    <row r="17" spans="3:5" x14ac:dyDescent="0.25">
      <c r="C17" t="s">
        <v>76</v>
      </c>
      <c r="D17" t="s">
        <v>66</v>
      </c>
      <c r="E17" t="s">
        <v>133</v>
      </c>
    </row>
    <row r="18" spans="3:5" x14ac:dyDescent="0.25">
      <c r="C18" t="s">
        <v>77</v>
      </c>
      <c r="D18" t="s">
        <v>67</v>
      </c>
      <c r="E18" t="s">
        <v>131</v>
      </c>
    </row>
    <row r="19" spans="3:5" x14ac:dyDescent="0.25">
      <c r="C19" t="s">
        <v>78</v>
      </c>
      <c r="D19" t="s">
        <v>68</v>
      </c>
      <c r="E19" t="s">
        <v>132</v>
      </c>
    </row>
    <row r="20" spans="3:5" x14ac:dyDescent="0.25">
      <c r="C20" t="s">
        <v>79</v>
      </c>
      <c r="D20" t="s">
        <v>69</v>
      </c>
      <c r="E20" t="s">
        <v>126</v>
      </c>
    </row>
  </sheetData>
  <pageMargins left="0.7" right="0.7" top="0.75" bottom="0.75" header="0.3" footer="0.3"/>
  <pageSetup paperSize="9" orientation="portrait" horizontalDpi="90" verticalDpi="9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No_Vigiladas!$A$7:$A$15</xm:f>
          </x14:formula1>
          <xm:sqref>D6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8"/>
  <sheetViews>
    <sheetView showGridLines="0" workbookViewId="0">
      <selection activeCell="B2" sqref="B2"/>
    </sheetView>
  </sheetViews>
  <sheetFormatPr baseColWidth="10" defaultColWidth="9.140625" defaultRowHeight="15" x14ac:dyDescent="0.25"/>
  <cols>
    <col min="2" max="2" width="18" customWidth="1"/>
    <col min="3" max="3" width="21.7109375" bestFit="1" customWidth="1"/>
    <col min="4" max="4" width="16" customWidth="1"/>
    <col min="5" max="5" width="12" customWidth="1"/>
    <col min="6" max="6" width="18" customWidth="1"/>
    <col min="7" max="7" width="12" customWidth="1"/>
    <col min="8" max="8" width="18" customWidth="1"/>
    <col min="9" max="9" width="12" customWidth="1"/>
  </cols>
  <sheetData>
    <row r="1" spans="2:7" ht="18" x14ac:dyDescent="0.25">
      <c r="B1" s="1"/>
    </row>
    <row r="2" spans="2:7" ht="15.75" x14ac:dyDescent="0.25">
      <c r="B2" s="45" t="s">
        <v>131</v>
      </c>
    </row>
    <row r="3" spans="2:7" x14ac:dyDescent="0.25">
      <c r="D3" s="26"/>
      <c r="E3" s="26"/>
      <c r="F3" s="26"/>
      <c r="G3" s="26"/>
    </row>
    <row r="4" spans="2:7" x14ac:dyDescent="0.25">
      <c r="B4" s="56" t="s">
        <v>107</v>
      </c>
      <c r="C4" s="68">
        <f>+VLOOKUP(Indice!D$6,No_Vigiladas!$A:$CC,MATCH(Indice!C$18,No_Vigiladas!$A$1:$CC$1,0)+ROW(BH1)-1,0)</f>
        <v>2391709566168</v>
      </c>
      <c r="D4" s="4"/>
      <c r="E4" s="4"/>
      <c r="F4" s="4"/>
      <c r="G4" s="4"/>
    </row>
    <row r="5" spans="2:7" x14ac:dyDescent="0.25">
      <c r="B5" s="57" t="s">
        <v>108</v>
      </c>
      <c r="C5" s="68">
        <f>+VLOOKUP(Indice!D$6,No_Vigiladas!$A:$CC,MATCH(Indice!C$18,No_Vigiladas!$A$1:$CC$1,1)+ROW(BH2)-1,0)</f>
        <v>1556157809</v>
      </c>
      <c r="F5" s="4"/>
    </row>
    <row r="6" spans="2:7" x14ac:dyDescent="0.25">
      <c r="B6" s="57" t="s">
        <v>109</v>
      </c>
      <c r="C6" s="68">
        <f>+VLOOKUP(Indice!D$6,No_Vigiladas!$A:$CC,MATCH(Indice!C$18,No_Vigiladas!$A$1:$CC$1,1)+ROW(BH3)-1,0)</f>
        <v>42460066174</v>
      </c>
    </row>
    <row r="7" spans="2:7" x14ac:dyDescent="0.25">
      <c r="B7" s="58" t="s">
        <v>110</v>
      </c>
      <c r="C7" s="68">
        <f>+VLOOKUP(Indice!D$6,No_Vigiladas!$A:$CC,MATCH(Indice!C$18,No_Vigiladas!$A$1:$CC$1,1)+ROW(BH4)-1,0)</f>
        <v>170836397583.42856</v>
      </c>
    </row>
    <row r="8" spans="2:7" x14ac:dyDescent="0.25">
      <c r="B8" s="59" t="s">
        <v>111</v>
      </c>
      <c r="C8" s="68">
        <f>+VLOOKUP(Indice!D$6,No_Vigiladas!$A:$CC,MATCH(Indice!C$18,No_Vigiladas!$A$1:$CC$1,1)+ROW(BH5)-1,0)</f>
        <v>579857862847</v>
      </c>
    </row>
  </sheetData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5"/>
  <sheetViews>
    <sheetView showGridLines="0" workbookViewId="0">
      <selection activeCell="B3" sqref="B3"/>
    </sheetView>
  </sheetViews>
  <sheetFormatPr baseColWidth="10" defaultColWidth="9.140625" defaultRowHeight="15" x14ac:dyDescent="0.25"/>
  <cols>
    <col min="2" max="2" width="22" customWidth="1"/>
    <col min="3" max="3" width="13" customWidth="1"/>
    <col min="4" max="4" width="20" customWidth="1"/>
    <col min="5" max="5" width="12" customWidth="1"/>
    <col min="6" max="6" width="22" customWidth="1"/>
    <col min="7" max="7" width="12" customWidth="1"/>
    <col min="8" max="8" width="22" customWidth="1"/>
    <col min="9" max="9" width="12" customWidth="1"/>
  </cols>
  <sheetData>
    <row r="1" spans="2:3" ht="18" x14ac:dyDescent="0.25">
      <c r="B1" s="1"/>
    </row>
    <row r="2" spans="2:3" x14ac:dyDescent="0.25">
      <c r="B2" s="46" t="s">
        <v>138</v>
      </c>
    </row>
    <row r="3" spans="2:3" x14ac:dyDescent="0.25">
      <c r="B3" s="67"/>
      <c r="C3" s="4"/>
    </row>
    <row r="4" spans="2:3" x14ac:dyDescent="0.25">
      <c r="B4" s="23"/>
      <c r="C4" s="29"/>
    </row>
    <row r="5" spans="2:3" x14ac:dyDescent="0.25">
      <c r="B5" s="66" t="s">
        <v>112</v>
      </c>
      <c r="C5" s="65">
        <f>+VLOOKUP(Indice!D$6,No_Vigiladas!$A:$CC,MATCH(Indice!C$19,No_Vigiladas!$A$1:$CC$1,0)+ROW(BM1)-1,0)</f>
        <v>6.4701400760499392E-2</v>
      </c>
    </row>
  </sheetData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showGridLines="0" tabSelected="1" workbookViewId="0">
      <selection activeCell="F11" sqref="F11"/>
    </sheetView>
  </sheetViews>
  <sheetFormatPr baseColWidth="10" defaultColWidth="9.140625" defaultRowHeight="15" x14ac:dyDescent="0.25"/>
  <cols>
    <col min="1" max="1" width="22" customWidth="1"/>
    <col min="2" max="2" width="13" customWidth="1"/>
    <col min="3" max="3" width="20" customWidth="1"/>
    <col min="4" max="4" width="12" customWidth="1"/>
    <col min="5" max="5" width="22" customWidth="1"/>
    <col min="6" max="6" width="12" customWidth="1"/>
    <col min="7" max="7" width="22" customWidth="1"/>
    <col min="8" max="8" width="12" customWidth="1"/>
  </cols>
  <sheetData>
    <row r="1" spans="1:6" ht="18" x14ac:dyDescent="0.25">
      <c r="A1" s="1"/>
    </row>
    <row r="2" spans="1:6" x14ac:dyDescent="0.25">
      <c r="A2" s="46" t="s">
        <v>126</v>
      </c>
    </row>
    <row r="3" spans="1:6" x14ac:dyDescent="0.25">
      <c r="A3" s="31"/>
      <c r="B3" s="61"/>
      <c r="C3" s="61"/>
      <c r="D3" s="31"/>
      <c r="E3" s="31"/>
    </row>
    <row r="4" spans="1:6" x14ac:dyDescent="0.25">
      <c r="C4" s="24"/>
      <c r="D4" s="24"/>
      <c r="E4" s="24"/>
    </row>
    <row r="5" spans="1:6" x14ac:dyDescent="0.25">
      <c r="B5" s="62" t="s">
        <v>108</v>
      </c>
      <c r="C5" s="60">
        <f>+VLOOKUP(Indice!D$6,No_Vigiladas!$A:$CC,MATCH(Indice!C$20,No_Vigiladas!$A$1:$CC$1,0)+ROW(BN1)-1,0)</f>
        <v>0</v>
      </c>
      <c r="D5" s="24"/>
      <c r="E5" s="24"/>
    </row>
    <row r="6" spans="1:6" x14ac:dyDescent="0.25">
      <c r="B6" s="63" t="s">
        <v>109</v>
      </c>
      <c r="C6" s="60">
        <f>+VLOOKUP(Indice!D$6,No_Vigiladas!$A:$CC,MATCH(Indice!C$20,No_Vigiladas!$A$1:$CC$1,0)+ROW(BN2)-1,0)</f>
        <v>2.0499999999999997E-3</v>
      </c>
    </row>
    <row r="7" spans="1:6" x14ac:dyDescent="0.25">
      <c r="B7" s="63" t="s">
        <v>110</v>
      </c>
      <c r="C7" s="60">
        <f>+VLOOKUP(Indice!D$6,No_Vigiladas!$A:$CC,MATCH(Indice!C$20,No_Vigiladas!$A$1:$CC$1,0)+ROW(BN3)-1,0)</f>
        <v>6.4285714285714293E-3</v>
      </c>
    </row>
    <row r="8" spans="1:6" x14ac:dyDescent="0.25">
      <c r="B8" s="64" t="s">
        <v>111</v>
      </c>
      <c r="C8" s="60">
        <f>+VLOOKUP(Indice!D$6,No_Vigiladas!$A:$CC,MATCH(Indice!C$20,No_Vigiladas!$A$1:$CC$1,0)+ROW(BN4)-1,0)</f>
        <v>3.2199999999999999E-2</v>
      </c>
      <c r="D8" s="24"/>
      <c r="E8" s="24"/>
      <c r="F8" s="24"/>
    </row>
  </sheetData>
  <pageMargins left="0.75" right="0.75" top="1" bottom="1" header="0.5" footer="0.5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24"/>
  <sheetViews>
    <sheetView zoomScaleNormal="100" workbookViewId="0">
      <pane xSplit="1" ySplit="6" topLeftCell="BV7" activePane="bottomRight" state="frozen"/>
      <selection pane="topRight" activeCell="B1" sqref="B1"/>
      <selection pane="bottomLeft" activeCell="A7" sqref="A7"/>
      <selection pane="bottomRight" activeCell="CE12" sqref="CE12"/>
    </sheetView>
  </sheetViews>
  <sheetFormatPr baseColWidth="10" defaultRowHeight="15" x14ac:dyDescent="0.25"/>
  <cols>
    <col min="2" max="3" width="6.42578125" customWidth="1"/>
    <col min="4" max="4" width="6.5703125" customWidth="1"/>
    <col min="5" max="7" width="6.42578125" customWidth="1"/>
    <col min="8" max="8" width="6.5703125" customWidth="1"/>
    <col min="9" max="11" width="6.42578125" customWidth="1"/>
    <col min="12" max="12" width="6.5703125" customWidth="1"/>
    <col min="13" max="13" width="6.42578125" customWidth="1"/>
    <col min="14" max="14" width="6.42578125" style="21" customWidth="1"/>
    <col min="15" max="16" width="8.85546875" bestFit="1" customWidth="1"/>
    <col min="17" max="17" width="8.85546875" customWidth="1"/>
    <col min="18" max="18" width="9" customWidth="1"/>
    <col min="19" max="19" width="9.28515625" customWidth="1"/>
    <col min="20" max="20" width="9.85546875" bestFit="1" customWidth="1"/>
    <col min="21" max="21" width="8.85546875" bestFit="1" customWidth="1"/>
    <col min="22" max="22" width="8.140625" style="21" customWidth="1"/>
    <col min="23" max="23" width="8.85546875" style="20" customWidth="1"/>
    <col min="24" max="24" width="9.85546875" customWidth="1"/>
    <col min="25" max="25" width="8.5703125" customWidth="1"/>
    <col min="26" max="27" width="9" customWidth="1"/>
    <col min="28" max="28" width="9.28515625" customWidth="1"/>
    <col min="29" max="29" width="8.85546875" customWidth="1"/>
    <col min="30" max="30" width="8.85546875" style="21" customWidth="1"/>
    <col min="31" max="31" width="8.42578125" style="20" customWidth="1"/>
    <col min="32" max="32" width="8.85546875" customWidth="1"/>
    <col min="33" max="39" width="8.5703125" customWidth="1"/>
    <col min="40" max="40" width="9.5703125" customWidth="1"/>
    <col min="41" max="41" width="8.42578125" customWidth="1"/>
    <col min="42" max="42" width="10.140625" style="21" customWidth="1"/>
    <col min="43" max="43" width="8.7109375" style="20" customWidth="1"/>
    <col min="44" max="44" width="8.42578125" customWidth="1"/>
    <col min="45" max="45" width="9.7109375" customWidth="1"/>
    <col min="46" max="46" width="9.85546875" customWidth="1"/>
    <col min="47" max="47" width="10.7109375" customWidth="1"/>
    <col min="48" max="48" width="9.140625" customWidth="1"/>
    <col min="49" max="50" width="9.28515625" customWidth="1"/>
    <col min="51" max="51" width="9.42578125" style="21" customWidth="1"/>
    <col min="52" max="52" width="8.85546875" style="20" customWidth="1"/>
    <col min="53" max="53" width="8.7109375" customWidth="1"/>
    <col min="54" max="54" width="8.85546875" customWidth="1"/>
    <col min="55" max="55" width="9.28515625" customWidth="1"/>
    <col min="56" max="56" width="9.7109375" customWidth="1"/>
    <col min="57" max="57" width="9" customWidth="1"/>
    <col min="58" max="58" width="9.140625" customWidth="1"/>
    <col min="59" max="59" width="8.85546875" style="21" customWidth="1"/>
    <col min="60" max="60" width="8.7109375" style="20" customWidth="1"/>
    <col min="61" max="61" width="8.5703125" customWidth="1"/>
    <col min="62" max="62" width="9.140625" customWidth="1"/>
    <col min="63" max="69" width="8.7109375" customWidth="1"/>
    <col min="70" max="70" width="9" customWidth="1"/>
    <col min="71" max="71" width="8.42578125" style="21" customWidth="1"/>
    <col min="72" max="72" width="21.5703125" bestFit="1" customWidth="1"/>
    <col min="73" max="73" width="16.85546875" bestFit="1" customWidth="1"/>
    <col min="74" max="75" width="18.85546875" bestFit="1" customWidth="1"/>
    <col min="76" max="76" width="20.42578125" style="21" bestFit="1" customWidth="1"/>
    <col min="77" max="77" width="12.28515625" style="21" customWidth="1"/>
    <col min="78" max="78" width="7.7109375" bestFit="1" customWidth="1"/>
    <col min="79" max="80" width="13" bestFit="1" customWidth="1"/>
    <col min="81" max="81" width="14" style="21" bestFit="1" customWidth="1"/>
    <col min="82" max="82" width="12.28515625" customWidth="1"/>
  </cols>
  <sheetData>
    <row r="1" spans="1:83" s="7" customFormat="1" x14ac:dyDescent="0.25">
      <c r="A1" s="11"/>
      <c r="B1" s="73" t="s">
        <v>70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5" t="s">
        <v>71</v>
      </c>
      <c r="P1" s="73"/>
      <c r="Q1" s="73"/>
      <c r="R1" s="73"/>
      <c r="S1" s="73"/>
      <c r="T1" s="73"/>
      <c r="U1" s="73"/>
      <c r="V1" s="74"/>
      <c r="W1" s="75" t="s">
        <v>72</v>
      </c>
      <c r="X1" s="73"/>
      <c r="Y1" s="73"/>
      <c r="Z1" s="73"/>
      <c r="AA1" s="73"/>
      <c r="AB1" s="73"/>
      <c r="AC1" s="73"/>
      <c r="AD1" s="74"/>
      <c r="AE1" s="75" t="s">
        <v>73</v>
      </c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4"/>
      <c r="AQ1" s="75" t="s">
        <v>74</v>
      </c>
      <c r="AR1" s="73"/>
      <c r="AS1" s="73"/>
      <c r="AT1" s="73"/>
      <c r="AU1" s="73"/>
      <c r="AV1" s="73"/>
      <c r="AW1" s="73"/>
      <c r="AX1" s="73"/>
      <c r="AY1" s="74"/>
      <c r="AZ1" s="75" t="s">
        <v>75</v>
      </c>
      <c r="BA1" s="73"/>
      <c r="BB1" s="73"/>
      <c r="BC1" s="73"/>
      <c r="BD1" s="73"/>
      <c r="BE1" s="73"/>
      <c r="BF1" s="73"/>
      <c r="BG1" s="74"/>
      <c r="BH1" s="75" t="s">
        <v>76</v>
      </c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4"/>
      <c r="BT1" s="75" t="s">
        <v>77</v>
      </c>
      <c r="BU1" s="73"/>
      <c r="BV1" s="73"/>
      <c r="BW1" s="73"/>
      <c r="BX1" s="74"/>
      <c r="BY1" s="12" t="s">
        <v>78</v>
      </c>
      <c r="BZ1" s="75" t="s">
        <v>79</v>
      </c>
      <c r="CA1" s="73"/>
      <c r="CB1" s="73"/>
      <c r="CC1" s="74"/>
      <c r="CD1" s="11"/>
    </row>
    <row r="2" spans="1:83" s="7" customFormat="1" x14ac:dyDescent="0.25">
      <c r="A2" s="11"/>
      <c r="B2" s="73" t="s">
        <v>113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4"/>
      <c r="O2" s="14" t="s">
        <v>114</v>
      </c>
      <c r="P2" s="14" t="s">
        <v>115</v>
      </c>
      <c r="Q2" s="14" t="s">
        <v>116</v>
      </c>
      <c r="R2" s="14" t="s">
        <v>117</v>
      </c>
      <c r="S2" s="14" t="s">
        <v>118</v>
      </c>
      <c r="T2" s="14" t="s">
        <v>119</v>
      </c>
      <c r="U2" s="14" t="s">
        <v>120</v>
      </c>
      <c r="V2" s="12" t="s">
        <v>95</v>
      </c>
      <c r="W2" s="14" t="s">
        <v>114</v>
      </c>
      <c r="X2" s="14" t="s">
        <v>115</v>
      </c>
      <c r="Y2" s="14" t="s">
        <v>116</v>
      </c>
      <c r="Z2" s="14" t="s">
        <v>117</v>
      </c>
      <c r="AA2" s="14" t="s">
        <v>118</v>
      </c>
      <c r="AB2" s="14" t="s">
        <v>119</v>
      </c>
      <c r="AC2" s="14" t="s">
        <v>120</v>
      </c>
      <c r="AD2" s="12" t="s">
        <v>95</v>
      </c>
      <c r="AE2" s="75" t="s">
        <v>80</v>
      </c>
      <c r="AF2" s="73"/>
      <c r="AG2" s="73"/>
      <c r="AH2" s="73"/>
      <c r="AI2" s="73"/>
      <c r="AJ2" s="73"/>
      <c r="AK2" s="73" t="s">
        <v>135</v>
      </c>
      <c r="AL2" s="73"/>
      <c r="AM2" s="73"/>
      <c r="AN2" s="73"/>
      <c r="AO2" s="73"/>
      <c r="AP2" s="74"/>
      <c r="AQ2" s="13"/>
      <c r="AR2" s="14"/>
      <c r="AS2" s="14"/>
      <c r="AT2" s="14"/>
      <c r="AU2" s="14"/>
      <c r="AV2" s="14"/>
      <c r="AW2" s="14"/>
      <c r="AX2" s="14"/>
      <c r="AY2" s="12"/>
      <c r="AZ2" s="13"/>
      <c r="BA2" s="14"/>
      <c r="BB2" s="14"/>
      <c r="BC2" s="14"/>
      <c r="BD2" s="14"/>
      <c r="BE2" s="14"/>
      <c r="BF2" s="14"/>
      <c r="BG2" s="12"/>
      <c r="BH2" s="13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2"/>
      <c r="BT2" s="14" t="s">
        <v>107</v>
      </c>
      <c r="BU2" s="14" t="s">
        <v>108</v>
      </c>
      <c r="BV2" s="14" t="s">
        <v>109</v>
      </c>
      <c r="BW2" s="14" t="s">
        <v>110</v>
      </c>
      <c r="BX2" s="12" t="s">
        <v>111</v>
      </c>
      <c r="BY2" s="15"/>
      <c r="BZ2" s="14" t="s">
        <v>108</v>
      </c>
      <c r="CA2" s="14" t="s">
        <v>109</v>
      </c>
      <c r="CB2" s="14" t="s">
        <v>110</v>
      </c>
      <c r="CC2" s="12" t="s">
        <v>111</v>
      </c>
      <c r="CD2" s="11"/>
    </row>
    <row r="3" spans="1:83" s="7" customFormat="1" x14ac:dyDescent="0.25">
      <c r="A3" s="11"/>
      <c r="B3" s="11"/>
      <c r="C3" s="11"/>
      <c r="D3" s="11"/>
      <c r="E3" s="11"/>
      <c r="F3" s="73"/>
      <c r="G3" s="73"/>
      <c r="H3" s="73"/>
      <c r="I3" s="73"/>
      <c r="J3" s="73"/>
      <c r="K3" s="73"/>
      <c r="L3" s="73"/>
      <c r="M3" s="73"/>
      <c r="N3" s="12"/>
      <c r="O3" s="11"/>
      <c r="P3" s="11"/>
      <c r="Q3" s="11"/>
      <c r="R3" s="11"/>
      <c r="S3" s="11"/>
      <c r="T3" s="14"/>
      <c r="U3" s="14"/>
      <c r="V3" s="12"/>
      <c r="W3" s="13"/>
      <c r="X3" s="14"/>
      <c r="Y3" s="14"/>
      <c r="Z3" s="14"/>
      <c r="AA3" s="14"/>
      <c r="AB3" s="14"/>
      <c r="AC3" s="14"/>
      <c r="AD3" s="12"/>
      <c r="AE3" s="13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2"/>
      <c r="AQ3" s="13"/>
      <c r="AR3" s="14"/>
      <c r="AS3" s="14"/>
      <c r="AT3" s="14"/>
      <c r="AU3" s="14"/>
      <c r="AV3" s="14"/>
      <c r="AW3" s="14"/>
      <c r="AX3" s="14"/>
      <c r="AY3" s="12"/>
      <c r="AZ3" s="13"/>
      <c r="BA3" s="14"/>
      <c r="BB3" s="14"/>
      <c r="BC3" s="14"/>
      <c r="BD3" s="14"/>
      <c r="BE3" s="14"/>
      <c r="BF3" s="14"/>
      <c r="BG3" s="12"/>
      <c r="BH3" s="75" t="s">
        <v>105</v>
      </c>
      <c r="BI3" s="73"/>
      <c r="BJ3" s="73"/>
      <c r="BK3" s="73"/>
      <c r="BL3" s="73"/>
      <c r="BM3" s="73"/>
      <c r="BN3" s="73" t="s">
        <v>106</v>
      </c>
      <c r="BO3" s="73"/>
      <c r="BP3" s="73"/>
      <c r="BQ3" s="73"/>
      <c r="BR3" s="73"/>
      <c r="BS3" s="74"/>
      <c r="BT3" s="14"/>
      <c r="BU3" s="14"/>
      <c r="BV3" s="14"/>
      <c r="BW3" s="14"/>
      <c r="BX3" s="12"/>
      <c r="BY3" s="12"/>
      <c r="BZ3" s="14"/>
      <c r="CA3" s="14"/>
      <c r="CB3" s="14"/>
      <c r="CC3" s="12"/>
      <c r="CD3" s="11"/>
    </row>
    <row r="4" spans="1:83" s="7" customFormat="1" x14ac:dyDescent="0.25">
      <c r="A4" s="11" t="s">
        <v>81</v>
      </c>
      <c r="B4" s="14" t="s">
        <v>82</v>
      </c>
      <c r="C4" s="14" t="s">
        <v>83</v>
      </c>
      <c r="D4" s="14" t="s">
        <v>84</v>
      </c>
      <c r="E4" s="14" t="s">
        <v>85</v>
      </c>
      <c r="F4" s="14" t="s">
        <v>86</v>
      </c>
      <c r="G4" s="14" t="s">
        <v>87</v>
      </c>
      <c r="H4" s="14" t="s">
        <v>88</v>
      </c>
      <c r="I4" s="14" t="s">
        <v>89</v>
      </c>
      <c r="J4" s="14" t="s">
        <v>90</v>
      </c>
      <c r="K4" s="14" t="s">
        <v>91</v>
      </c>
      <c r="L4" s="14" t="s">
        <v>92</v>
      </c>
      <c r="M4" s="14" t="s">
        <v>93</v>
      </c>
      <c r="N4" s="12" t="s">
        <v>94</v>
      </c>
      <c r="O4" s="14" t="s">
        <v>82</v>
      </c>
      <c r="P4" s="14" t="s">
        <v>83</v>
      </c>
      <c r="Q4" s="14" t="s">
        <v>84</v>
      </c>
      <c r="R4" s="14" t="s">
        <v>85</v>
      </c>
      <c r="S4" s="14" t="s">
        <v>86</v>
      </c>
      <c r="T4" s="14" t="s">
        <v>87</v>
      </c>
      <c r="U4" s="14" t="s">
        <v>88</v>
      </c>
      <c r="V4" s="12" t="s">
        <v>89</v>
      </c>
      <c r="W4" s="14" t="s">
        <v>82</v>
      </c>
      <c r="X4" s="14" t="s">
        <v>83</v>
      </c>
      <c r="Y4" s="14" t="s">
        <v>84</v>
      </c>
      <c r="Z4" s="14" t="s">
        <v>85</v>
      </c>
      <c r="AA4" s="14" t="s">
        <v>86</v>
      </c>
      <c r="AB4" s="14" t="s">
        <v>87</v>
      </c>
      <c r="AC4" s="14" t="s">
        <v>88</v>
      </c>
      <c r="AD4" s="12" t="s">
        <v>89</v>
      </c>
      <c r="AE4" s="13" t="s">
        <v>82</v>
      </c>
      <c r="AF4" s="14" t="s">
        <v>83</v>
      </c>
      <c r="AG4" s="14" t="s">
        <v>84</v>
      </c>
      <c r="AH4" s="14" t="s">
        <v>85</v>
      </c>
      <c r="AI4" s="14" t="s">
        <v>86</v>
      </c>
      <c r="AJ4" s="14" t="s">
        <v>87</v>
      </c>
      <c r="AK4" s="14" t="s">
        <v>82</v>
      </c>
      <c r="AL4" s="14" t="s">
        <v>83</v>
      </c>
      <c r="AM4" s="14" t="s">
        <v>84</v>
      </c>
      <c r="AN4" s="14" t="s">
        <v>85</v>
      </c>
      <c r="AO4" s="14" t="s">
        <v>86</v>
      </c>
      <c r="AP4" s="12" t="s">
        <v>87</v>
      </c>
      <c r="AQ4" s="13" t="s">
        <v>82</v>
      </c>
      <c r="AR4" s="14" t="s">
        <v>83</v>
      </c>
      <c r="AS4" s="14" t="s">
        <v>84</v>
      </c>
      <c r="AT4" s="14" t="s">
        <v>85</v>
      </c>
      <c r="AU4" s="14" t="s">
        <v>86</v>
      </c>
      <c r="AV4" s="14" t="s">
        <v>87</v>
      </c>
      <c r="AW4" s="14" t="s">
        <v>88</v>
      </c>
      <c r="AX4" s="14" t="s">
        <v>89</v>
      </c>
      <c r="AY4" s="12" t="s">
        <v>90</v>
      </c>
      <c r="AZ4" s="13" t="s">
        <v>82</v>
      </c>
      <c r="BA4" s="14" t="s">
        <v>83</v>
      </c>
      <c r="BB4" s="14" t="s">
        <v>84</v>
      </c>
      <c r="BC4" s="14" t="s">
        <v>85</v>
      </c>
      <c r="BD4" s="14" t="s">
        <v>86</v>
      </c>
      <c r="BE4" s="14" t="s">
        <v>87</v>
      </c>
      <c r="BF4" s="14" t="s">
        <v>88</v>
      </c>
      <c r="BG4" s="12" t="s">
        <v>89</v>
      </c>
      <c r="BH4" s="13" t="s">
        <v>82</v>
      </c>
      <c r="BI4" s="14" t="s">
        <v>83</v>
      </c>
      <c r="BJ4" s="14" t="s">
        <v>84</v>
      </c>
      <c r="BK4" s="14" t="s">
        <v>85</v>
      </c>
      <c r="BL4" s="14" t="s">
        <v>86</v>
      </c>
      <c r="BM4" s="14" t="s">
        <v>87</v>
      </c>
      <c r="BN4" s="14" t="s">
        <v>82</v>
      </c>
      <c r="BO4" s="14" t="s">
        <v>83</v>
      </c>
      <c r="BP4" s="14" t="s">
        <v>84</v>
      </c>
      <c r="BQ4" s="14" t="s">
        <v>85</v>
      </c>
      <c r="BR4" s="14" t="s">
        <v>86</v>
      </c>
      <c r="BS4" s="12" t="s">
        <v>87</v>
      </c>
      <c r="BT4" s="14" t="s">
        <v>82</v>
      </c>
      <c r="BU4" s="14" t="s">
        <v>83</v>
      </c>
      <c r="BV4" s="14" t="s">
        <v>84</v>
      </c>
      <c r="BW4" s="14" t="s">
        <v>85</v>
      </c>
      <c r="BX4" s="12" t="s">
        <v>86</v>
      </c>
      <c r="BY4" s="12" t="s">
        <v>82</v>
      </c>
      <c r="BZ4" s="14" t="s">
        <v>82</v>
      </c>
      <c r="CA4" s="14" t="s">
        <v>83</v>
      </c>
      <c r="CB4" s="14" t="s">
        <v>84</v>
      </c>
      <c r="CC4" s="12" t="s">
        <v>85</v>
      </c>
      <c r="CD4" s="14"/>
    </row>
    <row r="5" spans="1:83" s="7" customFormat="1" x14ac:dyDescent="0.25">
      <c r="A5" s="11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2"/>
      <c r="O5" s="14"/>
      <c r="P5" s="14"/>
      <c r="Q5" s="14"/>
      <c r="R5" s="14"/>
      <c r="S5" s="14"/>
      <c r="T5" s="14"/>
      <c r="U5" s="14"/>
      <c r="V5" s="12"/>
      <c r="W5" s="13"/>
      <c r="X5" s="14"/>
      <c r="Y5" s="14"/>
      <c r="Z5" s="14"/>
      <c r="AA5" s="14"/>
      <c r="AB5" s="14"/>
      <c r="AC5" s="14"/>
      <c r="AD5" s="12"/>
      <c r="AE5" s="13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2"/>
      <c r="AQ5" s="13"/>
      <c r="AR5" s="14"/>
      <c r="AS5" s="14"/>
      <c r="AT5" s="14"/>
      <c r="AU5" s="14"/>
      <c r="AV5" s="14"/>
      <c r="AW5" s="14"/>
      <c r="AX5" s="14"/>
      <c r="AY5" s="12"/>
      <c r="AZ5" s="13"/>
      <c r="BA5" s="14"/>
      <c r="BB5" s="14"/>
      <c r="BC5" s="14"/>
      <c r="BD5" s="14"/>
      <c r="BE5" s="14"/>
      <c r="BF5" s="14"/>
      <c r="BG5" s="12"/>
      <c r="BH5" s="13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2"/>
      <c r="BT5" s="14"/>
      <c r="BU5" s="14"/>
      <c r="BV5" s="14"/>
      <c r="BW5" s="14"/>
      <c r="BX5" s="12"/>
      <c r="BY5" s="12"/>
      <c r="BZ5" s="14"/>
      <c r="CA5" s="14"/>
      <c r="CB5" s="14"/>
      <c r="CC5" s="12"/>
      <c r="CD5" s="14"/>
    </row>
    <row r="6" spans="1:83" s="7" customFormat="1" x14ac:dyDescent="0.25">
      <c r="A6" s="11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2"/>
      <c r="O6" s="14"/>
      <c r="P6" s="14"/>
      <c r="Q6" s="14"/>
      <c r="R6" s="14"/>
      <c r="S6" s="14"/>
      <c r="T6" s="14"/>
      <c r="U6" s="14"/>
      <c r="V6" s="12"/>
      <c r="W6" s="13"/>
      <c r="X6" s="14"/>
      <c r="Y6" s="14"/>
      <c r="Z6" s="14"/>
      <c r="AA6" s="14"/>
      <c r="AB6" s="14"/>
      <c r="AC6" s="14"/>
      <c r="AD6" s="12"/>
      <c r="AE6" s="13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2"/>
      <c r="AQ6" s="13"/>
      <c r="AR6" s="14"/>
      <c r="AS6" s="14"/>
      <c r="AT6" s="14"/>
      <c r="AU6" s="14"/>
      <c r="AV6" s="14"/>
      <c r="AW6" s="14"/>
      <c r="AX6" s="14"/>
      <c r="AY6" s="12"/>
      <c r="AZ6" s="13"/>
      <c r="BA6" s="14"/>
      <c r="BB6" s="14"/>
      <c r="BC6" s="14"/>
      <c r="BD6" s="14"/>
      <c r="BE6" s="14"/>
      <c r="BF6" s="14"/>
      <c r="BG6" s="12"/>
      <c r="BH6" s="13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2"/>
      <c r="BT6" s="14"/>
      <c r="BU6" s="14"/>
      <c r="BV6" s="14"/>
      <c r="BW6" s="14"/>
      <c r="BX6" s="12"/>
      <c r="BY6" s="12"/>
      <c r="BZ6" s="14"/>
      <c r="CA6" s="14"/>
      <c r="CB6" s="14"/>
      <c r="CC6" s="12"/>
      <c r="CD6" s="14"/>
    </row>
    <row r="7" spans="1:83" x14ac:dyDescent="0.25">
      <c r="A7" s="16">
        <v>44835</v>
      </c>
      <c r="B7" s="19"/>
      <c r="C7" s="19"/>
      <c r="D7" s="19"/>
      <c r="E7" s="19"/>
      <c r="F7" s="17"/>
      <c r="G7" s="17"/>
      <c r="H7" s="17"/>
      <c r="I7" s="17"/>
      <c r="J7" s="17"/>
      <c r="K7" s="17"/>
      <c r="L7" s="17"/>
      <c r="M7" s="17"/>
      <c r="N7" s="18"/>
      <c r="O7" s="19"/>
      <c r="P7" s="19"/>
      <c r="Q7" s="19"/>
      <c r="R7" s="19"/>
      <c r="S7" s="19"/>
      <c r="T7" s="19"/>
      <c r="U7" s="19"/>
      <c r="V7" s="25"/>
      <c r="W7" s="30"/>
      <c r="X7" s="19"/>
      <c r="Y7" s="19"/>
      <c r="Z7" s="19"/>
      <c r="AA7" s="19"/>
      <c r="AB7" s="19"/>
      <c r="AC7" s="19"/>
      <c r="AD7" s="25"/>
      <c r="AE7" s="30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25"/>
      <c r="AQ7" s="30"/>
      <c r="AR7" s="19"/>
      <c r="AS7" s="19"/>
      <c r="AT7" s="19"/>
      <c r="AU7" s="19"/>
      <c r="AV7" s="19"/>
      <c r="AW7" s="19"/>
      <c r="AX7" s="19"/>
      <c r="AY7" s="25"/>
      <c r="AZ7" s="30"/>
      <c r="BA7" s="19"/>
      <c r="BB7" s="19"/>
      <c r="BC7" s="19"/>
      <c r="BD7" s="19"/>
      <c r="BE7" s="19"/>
      <c r="BF7" s="19"/>
      <c r="BG7" s="25"/>
      <c r="BH7" s="30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25"/>
      <c r="BT7" s="71"/>
      <c r="BU7" s="71"/>
      <c r="BV7" s="71"/>
      <c r="BW7" s="71"/>
      <c r="BX7" s="72"/>
      <c r="BZ7" s="27"/>
      <c r="CA7" s="27"/>
      <c r="CB7" s="27"/>
      <c r="CC7" s="28"/>
    </row>
    <row r="8" spans="1:83" x14ac:dyDescent="0.25">
      <c r="A8" s="16">
        <v>44866</v>
      </c>
      <c r="B8" s="19"/>
      <c r="C8" s="19"/>
      <c r="D8" s="19"/>
      <c r="E8" s="19"/>
      <c r="F8" s="17"/>
      <c r="G8" s="17"/>
      <c r="H8" s="17"/>
      <c r="I8" s="17"/>
      <c r="J8" s="17"/>
      <c r="K8" s="17"/>
      <c r="L8" s="17"/>
      <c r="M8" s="17"/>
      <c r="N8" s="18"/>
      <c r="O8" s="19"/>
      <c r="P8" s="19"/>
      <c r="Q8" s="19"/>
      <c r="R8" s="19"/>
      <c r="S8" s="19"/>
      <c r="T8" s="19"/>
      <c r="U8" s="19"/>
      <c r="V8" s="25"/>
      <c r="W8" s="30"/>
      <c r="X8" s="19"/>
      <c r="Y8" s="19"/>
      <c r="Z8" s="19"/>
      <c r="AA8" s="19"/>
      <c r="AB8" s="19"/>
      <c r="AC8" s="19"/>
      <c r="AD8" s="25"/>
      <c r="AE8" s="30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25"/>
      <c r="AQ8" s="30"/>
      <c r="AR8" s="19"/>
      <c r="AS8" s="19"/>
      <c r="AT8" s="19"/>
      <c r="AU8" s="19"/>
      <c r="AV8" s="19"/>
      <c r="AW8" s="19"/>
      <c r="AX8" s="19"/>
      <c r="AY8" s="25"/>
      <c r="AZ8" s="30"/>
      <c r="BA8" s="19"/>
      <c r="BB8" s="19"/>
      <c r="BC8" s="19"/>
      <c r="BD8" s="19"/>
      <c r="BE8" s="19"/>
      <c r="BF8" s="19"/>
      <c r="BG8" s="25"/>
      <c r="BH8" s="30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25"/>
      <c r="BT8" s="71"/>
      <c r="BU8" s="71"/>
      <c r="BV8" s="71"/>
      <c r="BW8" s="71"/>
      <c r="BX8" s="72"/>
      <c r="BZ8" s="27"/>
      <c r="CA8" s="27"/>
      <c r="CB8" s="27"/>
      <c r="CC8" s="28"/>
    </row>
    <row r="9" spans="1:83" x14ac:dyDescent="0.25">
      <c r="A9" s="16">
        <v>44896</v>
      </c>
      <c r="B9" s="19"/>
      <c r="C9" s="19"/>
      <c r="D9" s="19"/>
      <c r="E9" s="19"/>
      <c r="F9" s="17"/>
      <c r="G9" s="17"/>
      <c r="H9" s="17"/>
      <c r="I9" s="17"/>
      <c r="J9" s="17"/>
      <c r="K9" s="17"/>
      <c r="L9" s="17"/>
      <c r="M9" s="17"/>
      <c r="N9" s="18"/>
      <c r="O9" s="19"/>
      <c r="P9" s="19"/>
      <c r="Q9" s="19"/>
      <c r="R9" s="19"/>
      <c r="S9" s="19"/>
      <c r="T9" s="19"/>
      <c r="U9" s="19"/>
      <c r="V9" s="25"/>
      <c r="W9" s="30"/>
      <c r="X9" s="19"/>
      <c r="Y9" s="19"/>
      <c r="Z9" s="19"/>
      <c r="AA9" s="19"/>
      <c r="AB9" s="19"/>
      <c r="AC9" s="19"/>
      <c r="AD9" s="25"/>
      <c r="AE9" s="30"/>
      <c r="AF9" s="19"/>
      <c r="AG9" s="19"/>
      <c r="AH9" s="19"/>
      <c r="AI9" s="19"/>
      <c r="AJ9" s="25"/>
      <c r="AK9" s="30"/>
      <c r="AL9" s="19"/>
      <c r="AM9" s="19"/>
      <c r="AN9" s="19"/>
      <c r="AO9" s="19"/>
      <c r="AP9" s="25"/>
      <c r="AQ9" s="30"/>
      <c r="AR9" s="19"/>
      <c r="AS9" s="19"/>
      <c r="AT9" s="19"/>
      <c r="AU9" s="19"/>
      <c r="AV9" s="19"/>
      <c r="AW9" s="19"/>
      <c r="AX9" s="19"/>
      <c r="AY9" s="25"/>
      <c r="AZ9" s="30"/>
      <c r="BA9" s="19"/>
      <c r="BB9" s="19"/>
      <c r="BC9" s="19"/>
      <c r="BD9" s="19"/>
      <c r="BE9" s="19"/>
      <c r="BF9" s="19"/>
      <c r="BG9" s="25"/>
      <c r="BH9" s="30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25"/>
      <c r="BT9" s="71"/>
      <c r="BU9" s="71"/>
      <c r="BV9" s="71"/>
      <c r="BW9" s="71"/>
      <c r="BX9" s="72"/>
      <c r="BZ9" s="27"/>
      <c r="CA9" s="27"/>
      <c r="CB9" s="27"/>
      <c r="CC9" s="28"/>
    </row>
    <row r="10" spans="1:83" x14ac:dyDescent="0.25">
      <c r="A10" s="16">
        <v>44927</v>
      </c>
      <c r="B10" s="19"/>
      <c r="C10" s="19"/>
      <c r="D10" s="19"/>
      <c r="E10" s="19"/>
      <c r="F10" s="17"/>
      <c r="G10" s="17"/>
      <c r="H10" s="17"/>
      <c r="I10" s="17"/>
      <c r="J10" s="17"/>
      <c r="K10" s="17"/>
      <c r="L10" s="17"/>
      <c r="M10" s="17"/>
      <c r="N10" s="18"/>
      <c r="O10" s="19"/>
      <c r="P10" s="19"/>
      <c r="Q10" s="19"/>
      <c r="R10" s="19"/>
      <c r="S10" s="19"/>
      <c r="T10" s="19"/>
      <c r="U10" s="19"/>
      <c r="V10" s="25"/>
      <c r="W10" s="30"/>
      <c r="X10" s="19"/>
      <c r="Y10" s="19"/>
      <c r="Z10" s="19"/>
      <c r="AA10" s="19"/>
      <c r="AB10" s="19"/>
      <c r="AC10" s="19"/>
      <c r="AD10" s="25"/>
      <c r="AE10" s="30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25"/>
      <c r="AQ10" s="30"/>
      <c r="AR10" s="19"/>
      <c r="AS10" s="19"/>
      <c r="AT10" s="19"/>
      <c r="AU10" s="19"/>
      <c r="AV10" s="19"/>
      <c r="AW10" s="19"/>
      <c r="AX10" s="19"/>
      <c r="AY10" s="25"/>
      <c r="AZ10" s="30"/>
      <c r="BA10" s="19"/>
      <c r="BB10" s="19"/>
      <c r="BC10" s="19"/>
      <c r="BD10" s="19"/>
      <c r="BE10" s="19"/>
      <c r="BF10" s="19"/>
      <c r="BG10" s="25"/>
      <c r="BH10" s="30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25"/>
      <c r="BT10" s="69">
        <v>1820183578588</v>
      </c>
      <c r="BU10" s="69">
        <v>1293975238</v>
      </c>
      <c r="BV10" s="69">
        <v>20218428224</v>
      </c>
      <c r="BW10" s="69">
        <v>140014121429.84616</v>
      </c>
      <c r="BX10" s="70">
        <v>560724000000</v>
      </c>
      <c r="BY10" s="21">
        <v>5.7022523500598228E-2</v>
      </c>
      <c r="BZ10" s="27">
        <v>0</v>
      </c>
      <c r="CA10" s="27">
        <v>0</v>
      </c>
      <c r="CB10" s="77">
        <v>6.4538461538461546E-3</v>
      </c>
      <c r="CC10" s="28">
        <v>7.5999999999999998E-2</v>
      </c>
    </row>
    <row r="11" spans="1:83" x14ac:dyDescent="0.25">
      <c r="A11" s="16">
        <v>44958</v>
      </c>
      <c r="B11" s="19"/>
      <c r="C11" s="19"/>
      <c r="D11" s="19"/>
      <c r="E11" s="19"/>
      <c r="F11" s="17"/>
      <c r="G11" s="17"/>
      <c r="H11" s="17"/>
      <c r="I11" s="17"/>
      <c r="J11" s="17"/>
      <c r="K11" s="17"/>
      <c r="L11" s="17"/>
      <c r="M11" s="17"/>
      <c r="N11" s="18"/>
      <c r="O11" s="19"/>
      <c r="P11" s="19"/>
      <c r="Q11" s="19"/>
      <c r="R11" s="19"/>
      <c r="S11" s="19"/>
      <c r="T11" s="19"/>
      <c r="U11" s="19"/>
      <c r="V11" s="25"/>
      <c r="W11" s="30"/>
      <c r="X11" s="19"/>
      <c r="Y11" s="19"/>
      <c r="Z11" s="19"/>
      <c r="AA11" s="19"/>
      <c r="AB11" s="19"/>
      <c r="AC11" s="19"/>
      <c r="AD11" s="25"/>
      <c r="AE11" s="30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25"/>
      <c r="AQ11" s="30"/>
      <c r="AR11" s="19"/>
      <c r="AS11" s="19"/>
      <c r="AT11" s="19"/>
      <c r="AU11" s="19"/>
      <c r="AV11" s="19"/>
      <c r="AW11" s="19"/>
      <c r="AX11" s="19"/>
      <c r="AY11" s="25"/>
      <c r="AZ11" s="30"/>
      <c r="BA11" s="19"/>
      <c r="BB11" s="19"/>
      <c r="BC11" s="19"/>
      <c r="BD11" s="19"/>
      <c r="BE11" s="19"/>
      <c r="BF11" s="19"/>
      <c r="BG11" s="25"/>
      <c r="BH11" s="30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25"/>
      <c r="BT11" s="69">
        <v>1860009570734</v>
      </c>
      <c r="BU11" s="69">
        <v>1287819452</v>
      </c>
      <c r="BV11" s="69">
        <v>20135832588</v>
      </c>
      <c r="BW11" s="69">
        <v>143077659287.23077</v>
      </c>
      <c r="BX11" s="70">
        <v>573343000000</v>
      </c>
      <c r="BY11" s="21">
        <v>6.1632914521666332E-2</v>
      </c>
      <c r="BZ11" s="27">
        <v>0</v>
      </c>
      <c r="CA11" s="27">
        <v>0</v>
      </c>
      <c r="CB11" s="77">
        <v>2.7384615384615381E-3</v>
      </c>
      <c r="CC11" s="28">
        <v>2.7999999999999997E-2</v>
      </c>
    </row>
    <row r="12" spans="1:83" x14ac:dyDescent="0.25">
      <c r="A12" s="16">
        <v>44986</v>
      </c>
      <c r="B12" s="19">
        <v>1.515151515151515E-2</v>
      </c>
      <c r="C12" s="19">
        <v>0.28787878787878785</v>
      </c>
      <c r="D12" s="19">
        <v>0</v>
      </c>
      <c r="E12" s="19">
        <v>6.0606060606060601E-2</v>
      </c>
      <c r="F12" s="17">
        <v>1.515151515151515E-2</v>
      </c>
      <c r="G12" s="17">
        <v>0.27272727272727271</v>
      </c>
      <c r="H12" s="17">
        <v>4.5454545454545456E-2</v>
      </c>
      <c r="I12" s="17">
        <v>9.0909090909090912E-2</v>
      </c>
      <c r="J12" s="17">
        <v>1.515151515151515E-2</v>
      </c>
      <c r="K12" s="17">
        <v>3.03030303030303E-2</v>
      </c>
      <c r="L12" s="17">
        <v>1.515151515151515E-2</v>
      </c>
      <c r="M12" s="17">
        <v>0.15151515151515149</v>
      </c>
      <c r="N12" s="18">
        <v>0</v>
      </c>
      <c r="O12" s="19">
        <v>0</v>
      </c>
      <c r="P12" s="19">
        <v>-0.15384615384615385</v>
      </c>
      <c r="Q12" s="19">
        <v>0.15384615384615385</v>
      </c>
      <c r="R12" s="19">
        <v>0</v>
      </c>
      <c r="S12" s="19">
        <v>8.3333333333333329E-2</v>
      </c>
      <c r="T12" s="19">
        <v>0</v>
      </c>
      <c r="U12" s="19">
        <v>-9.0909090909090912E-2</v>
      </c>
      <c r="V12" s="25">
        <v>0.25</v>
      </c>
      <c r="W12" s="30">
        <v>0.33333333333333331</v>
      </c>
      <c r="X12" s="19">
        <v>0.61538461538461542</v>
      </c>
      <c r="Y12" s="19">
        <v>0.76923076923076927</v>
      </c>
      <c r="Z12" s="19">
        <v>-0.41666666666666669</v>
      </c>
      <c r="AA12" s="19">
        <v>0.61538461538461542</v>
      </c>
      <c r="AB12" s="19">
        <v>-0.16666666666666666</v>
      </c>
      <c r="AC12" s="19">
        <v>0</v>
      </c>
      <c r="AD12" s="25">
        <v>-0.8</v>
      </c>
      <c r="AE12" s="30">
        <v>0.30769230769230771</v>
      </c>
      <c r="AF12" s="19">
        <v>0.11282051282051282</v>
      </c>
      <c r="AG12" s="19">
        <v>0.21025641025641023</v>
      </c>
      <c r="AH12" s="19">
        <v>0.22564102564102564</v>
      </c>
      <c r="AI12" s="19">
        <v>0.14358974358974358</v>
      </c>
      <c r="AJ12" s="19"/>
      <c r="AK12" s="19">
        <v>0.30769230769230771</v>
      </c>
      <c r="AL12" s="19">
        <v>0.11282051282051282</v>
      </c>
      <c r="AM12" s="19">
        <v>0.21025641025641023</v>
      </c>
      <c r="AN12" s="19">
        <v>0.22564102564102564</v>
      </c>
      <c r="AO12" s="19">
        <v>0.14358974358974358</v>
      </c>
      <c r="AP12" s="25"/>
      <c r="AQ12" s="30">
        <v>0.26923076923076922</v>
      </c>
      <c r="AR12" s="19">
        <v>2.564102564102564E-2</v>
      </c>
      <c r="AS12" s="19">
        <v>0.17948717948717949</v>
      </c>
      <c r="AT12" s="19">
        <v>2.564102564102564E-2</v>
      </c>
      <c r="AU12" s="19">
        <v>1.282051282051282E-2</v>
      </c>
      <c r="AV12" s="19">
        <v>0</v>
      </c>
      <c r="AW12" s="19">
        <v>0.12820512820512822</v>
      </c>
      <c r="AX12" s="19">
        <v>0.35897435897435903</v>
      </c>
      <c r="AY12" s="25">
        <v>0</v>
      </c>
      <c r="AZ12" s="30">
        <v>2.564102564102564E-2</v>
      </c>
      <c r="BA12" s="19">
        <v>0.17948717948717952</v>
      </c>
      <c r="BB12" s="19">
        <v>0.26923076923076922</v>
      </c>
      <c r="BC12" s="19">
        <v>6.4102564102564097E-2</v>
      </c>
      <c r="BD12" s="19">
        <v>0.25641025641025644</v>
      </c>
      <c r="BE12" s="19">
        <v>0.15384615384615385</v>
      </c>
      <c r="BF12" s="19">
        <v>5.128205128205128E-2</v>
      </c>
      <c r="BG12" s="25">
        <v>0</v>
      </c>
      <c r="BH12" s="30">
        <v>0.58333333333333337</v>
      </c>
      <c r="BI12" s="19">
        <v>0.58333333333333337</v>
      </c>
      <c r="BJ12" s="19">
        <v>0.54545454545454541</v>
      </c>
      <c r="BK12" s="19">
        <v>0.36363636363636365</v>
      </c>
      <c r="BL12" s="19">
        <v>0.875</v>
      </c>
      <c r="BM12" s="19">
        <v>0.875</v>
      </c>
      <c r="BN12" s="19">
        <v>0.41666666666666669</v>
      </c>
      <c r="BO12" s="19">
        <v>0.41666666666666669</v>
      </c>
      <c r="BP12" s="19">
        <v>0.45454545454545453</v>
      </c>
      <c r="BQ12" s="19">
        <v>0.63636363636363635</v>
      </c>
      <c r="BR12" s="19">
        <v>0.125</v>
      </c>
      <c r="BS12" s="25">
        <v>0.125</v>
      </c>
      <c r="BT12" s="69">
        <v>1882855428019</v>
      </c>
      <c r="BU12" s="69">
        <v>1322612389</v>
      </c>
      <c r="BV12" s="69">
        <v>20447233418</v>
      </c>
      <c r="BW12" s="69">
        <v>144835032924.53845</v>
      </c>
      <c r="BX12" s="70">
        <v>572582000000</v>
      </c>
      <c r="BY12" s="21">
        <v>5.7521121400820323E-2</v>
      </c>
      <c r="BZ12" s="27">
        <v>0</v>
      </c>
      <c r="CA12" s="27">
        <v>0</v>
      </c>
      <c r="CB12" s="77">
        <v>1.0069230769230799E-3</v>
      </c>
      <c r="CC12" s="28">
        <v>8.7899999999999992E-2</v>
      </c>
    </row>
    <row r="13" spans="1:83" x14ac:dyDescent="0.25">
      <c r="A13" s="16">
        <v>45017</v>
      </c>
      <c r="B13" s="19"/>
      <c r="C13" s="19"/>
      <c r="D13" s="19"/>
      <c r="E13" s="19"/>
      <c r="F13" s="17"/>
      <c r="G13" s="17"/>
      <c r="H13" s="17"/>
      <c r="I13" s="17"/>
      <c r="J13" s="17"/>
      <c r="K13" s="17"/>
      <c r="L13" s="17"/>
      <c r="M13" s="17"/>
      <c r="N13" s="18"/>
      <c r="O13" s="19"/>
      <c r="P13" s="19"/>
      <c r="Q13" s="19"/>
      <c r="R13" s="19"/>
      <c r="S13" s="19"/>
      <c r="T13" s="19"/>
      <c r="U13" s="19"/>
      <c r="V13" s="25"/>
      <c r="W13" s="30"/>
      <c r="X13" s="19"/>
      <c r="Y13" s="19"/>
      <c r="Z13" s="19"/>
      <c r="AA13" s="19"/>
      <c r="AB13" s="19"/>
      <c r="AC13" s="19"/>
      <c r="AD13" s="25"/>
      <c r="AE13" s="30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25"/>
      <c r="AQ13" s="30"/>
      <c r="AR13" s="19"/>
      <c r="AS13" s="19"/>
      <c r="AT13" s="19"/>
      <c r="AU13" s="19"/>
      <c r="AV13" s="19"/>
      <c r="AW13" s="19"/>
      <c r="AX13" s="19"/>
      <c r="AY13" s="25"/>
      <c r="AZ13" s="30"/>
      <c r="BA13" s="19"/>
      <c r="BB13" s="19"/>
      <c r="BC13" s="19"/>
      <c r="BD13" s="19"/>
      <c r="BE13" s="19"/>
      <c r="BF13" s="19"/>
      <c r="BG13" s="25"/>
      <c r="BH13" s="30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25"/>
      <c r="BT13" s="19">
        <v>1838523486863</v>
      </c>
      <c r="BU13" s="19">
        <v>2248309412</v>
      </c>
      <c r="BV13" s="19">
        <v>40415723908.5</v>
      </c>
      <c r="BW13" s="19">
        <v>131323106204.5</v>
      </c>
      <c r="BX13" s="25">
        <v>578624505710</v>
      </c>
      <c r="BY13" s="21">
        <v>7.2946712314570741E-2</v>
      </c>
      <c r="BZ13" s="77">
        <v>0</v>
      </c>
      <c r="CA13" s="77">
        <v>0</v>
      </c>
      <c r="CB13" s="77">
        <v>1.5192857142857143E-3</v>
      </c>
      <c r="CC13" s="25">
        <v>8.0000000000000002E-3</v>
      </c>
    </row>
    <row r="14" spans="1:83" x14ac:dyDescent="0.25">
      <c r="A14" s="16">
        <v>45047</v>
      </c>
      <c r="B14" s="19"/>
      <c r="C14" s="19"/>
      <c r="D14" s="19"/>
      <c r="E14" s="19"/>
      <c r="F14" s="17"/>
      <c r="G14" s="17"/>
      <c r="H14" s="17"/>
      <c r="I14" s="17"/>
      <c r="J14" s="17"/>
      <c r="K14" s="17"/>
      <c r="L14" s="17"/>
      <c r="M14" s="17"/>
      <c r="N14" s="18"/>
      <c r="O14" s="19"/>
      <c r="P14" s="19"/>
      <c r="Q14" s="19"/>
      <c r="R14" s="19"/>
      <c r="S14" s="19"/>
      <c r="T14" s="19"/>
      <c r="U14" s="19"/>
      <c r="V14" s="25"/>
      <c r="W14" s="30"/>
      <c r="X14" s="19"/>
      <c r="Y14" s="19"/>
      <c r="Z14" s="19"/>
      <c r="AA14" s="19"/>
      <c r="AB14" s="19"/>
      <c r="AC14" s="19"/>
      <c r="AD14" s="25"/>
      <c r="AE14" s="30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25"/>
      <c r="AQ14" s="30"/>
      <c r="AR14" s="19"/>
      <c r="AS14" s="19"/>
      <c r="AT14" s="19"/>
      <c r="AU14" s="19"/>
      <c r="AV14" s="19"/>
      <c r="AW14" s="19"/>
      <c r="AX14" s="19"/>
      <c r="AY14" s="25"/>
      <c r="AZ14" s="30"/>
      <c r="BA14" s="19"/>
      <c r="BB14" s="19"/>
      <c r="BC14" s="19"/>
      <c r="BD14" s="19"/>
      <c r="BE14" s="19"/>
      <c r="BF14" s="19"/>
      <c r="BG14" s="25"/>
      <c r="BH14" s="30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25"/>
      <c r="BT14" s="19">
        <v>1871949266201</v>
      </c>
      <c r="BU14" s="19">
        <v>2292428077</v>
      </c>
      <c r="BV14" s="19">
        <v>41217519173.5</v>
      </c>
      <c r="BW14" s="19">
        <v>133710661871.5</v>
      </c>
      <c r="BX14" s="25">
        <v>588214774615</v>
      </c>
      <c r="BY14" s="21">
        <v>7.6564180592538361E-2</v>
      </c>
      <c r="BZ14" s="77">
        <v>0</v>
      </c>
      <c r="CA14" s="77">
        <v>0</v>
      </c>
      <c r="CB14" s="77">
        <v>1.4871428571428572E-3</v>
      </c>
      <c r="CC14" s="25">
        <v>9.3999999999999986E-3</v>
      </c>
      <c r="CE14" s="76">
        <v>100</v>
      </c>
    </row>
    <row r="15" spans="1:83" x14ac:dyDescent="0.25">
      <c r="A15" s="16">
        <v>45078</v>
      </c>
      <c r="B15" s="19">
        <v>6.9444444444444448E-2</v>
      </c>
      <c r="C15" s="19">
        <v>0.34722222222222221</v>
      </c>
      <c r="D15" s="19">
        <v>0</v>
      </c>
      <c r="E15" s="19">
        <v>0</v>
      </c>
      <c r="F15" s="17">
        <v>2.7777777777777776E-2</v>
      </c>
      <c r="G15" s="17">
        <v>0.19444444444444442</v>
      </c>
      <c r="H15" s="17">
        <v>1.3888888888888888E-2</v>
      </c>
      <c r="I15" s="17">
        <v>0.125</v>
      </c>
      <c r="J15" s="17">
        <v>8.3333333333333329E-2</v>
      </c>
      <c r="K15" s="17">
        <v>1.3888888888888888E-2</v>
      </c>
      <c r="L15" s="17">
        <v>0</v>
      </c>
      <c r="M15" s="17">
        <v>8.3333333333333343E-2</v>
      </c>
      <c r="N15" s="18">
        <v>4.1666666666666664E-2</v>
      </c>
      <c r="O15" s="19">
        <v>-0.27272727272727271</v>
      </c>
      <c r="P15" s="19">
        <v>-7.1428571428571425E-2</v>
      </c>
      <c r="Q15" s="19">
        <v>0</v>
      </c>
      <c r="R15" s="19">
        <v>-0.45454545454545453</v>
      </c>
      <c r="S15" s="19">
        <v>7.6923076923076927E-2</v>
      </c>
      <c r="T15" s="19">
        <v>-0.44444444444444442</v>
      </c>
      <c r="U15" s="19">
        <v>9.0909090909090912E-2</v>
      </c>
      <c r="V15" s="25">
        <v>0</v>
      </c>
      <c r="W15" s="30">
        <v>0.14285714285714285</v>
      </c>
      <c r="X15" s="19">
        <v>0.7142857142857143</v>
      </c>
      <c r="Y15" s="19">
        <v>0.7142857142857143</v>
      </c>
      <c r="Z15" s="19">
        <v>-0.5</v>
      </c>
      <c r="AA15" s="19">
        <v>0.7142857142857143</v>
      </c>
      <c r="AB15" s="19">
        <v>-0.21428571428571427</v>
      </c>
      <c r="AC15" s="19">
        <v>0.35714285714285715</v>
      </c>
      <c r="AD15" s="25">
        <v>-0.4</v>
      </c>
      <c r="AE15" s="30">
        <v>0.2857142857142857</v>
      </c>
      <c r="AF15" s="19">
        <v>0.13333333333333333</v>
      </c>
      <c r="AG15" s="19">
        <v>0.23333333333333336</v>
      </c>
      <c r="AH15" s="19">
        <v>0.19999999999999998</v>
      </c>
      <c r="AI15" s="19">
        <v>0.14761904761904759</v>
      </c>
      <c r="AK15" s="19">
        <v>0.2857142857142857</v>
      </c>
      <c r="AL15" s="19">
        <v>0.1380952380952381</v>
      </c>
      <c r="AM15" s="19">
        <v>0.23333333333333336</v>
      </c>
      <c r="AN15" s="19">
        <v>0.19999999999999998</v>
      </c>
      <c r="AO15" s="19">
        <v>0.14285714285714285</v>
      </c>
      <c r="AP15" s="25"/>
      <c r="AQ15" s="30">
        <v>0.3571428571428571</v>
      </c>
      <c r="AR15" s="19">
        <v>3.5714285714285712E-2</v>
      </c>
      <c r="AS15" s="19">
        <v>0.22619047619047616</v>
      </c>
      <c r="AT15" s="19">
        <v>1.1904761904761904E-2</v>
      </c>
      <c r="AU15" s="19">
        <v>0</v>
      </c>
      <c r="AV15" s="19">
        <v>1.1904761904761904E-2</v>
      </c>
      <c r="AW15" s="19">
        <v>3.5714285714285712E-2</v>
      </c>
      <c r="AX15" s="19">
        <v>0.32142857142857145</v>
      </c>
      <c r="AY15" s="25">
        <v>0</v>
      </c>
      <c r="AZ15" s="30">
        <v>7.1428571428571425E-2</v>
      </c>
      <c r="BA15" s="19">
        <v>3.5714285714285712E-2</v>
      </c>
      <c r="BB15" s="19">
        <v>0.2857142857142857</v>
      </c>
      <c r="BC15" s="19">
        <v>5.9523809523809521E-2</v>
      </c>
      <c r="BD15" s="19">
        <v>0.3571428571428571</v>
      </c>
      <c r="BE15" s="19">
        <v>5.9523809523809521E-2</v>
      </c>
      <c r="BF15" s="19">
        <v>0.13095238095238093</v>
      </c>
      <c r="BG15" s="25">
        <v>0</v>
      </c>
      <c r="BH15" s="30">
        <v>0.61538461538461542</v>
      </c>
      <c r="BI15" s="19">
        <v>0.76923076923076927</v>
      </c>
      <c r="BJ15" s="19">
        <v>0.84615384615384615</v>
      </c>
      <c r="BK15" s="19">
        <v>0.61538461538461542</v>
      </c>
      <c r="BL15" s="19">
        <v>0.76923076923076927</v>
      </c>
      <c r="BM15" s="19">
        <v>0.81818181818181823</v>
      </c>
      <c r="BN15" s="19">
        <v>0.38461538461538464</v>
      </c>
      <c r="BO15" s="19">
        <v>0.23076923076923078</v>
      </c>
      <c r="BP15" s="19">
        <v>0.15384615384615385</v>
      </c>
      <c r="BQ15" s="19">
        <v>0.38461538461538464</v>
      </c>
      <c r="BR15" s="19">
        <v>0.23076923076923078</v>
      </c>
      <c r="BS15" s="25">
        <v>0.18181818181818182</v>
      </c>
      <c r="BT15" s="19">
        <v>2391709566168</v>
      </c>
      <c r="BU15" s="19">
        <v>1556157809</v>
      </c>
      <c r="BV15" s="19">
        <v>42460066174</v>
      </c>
      <c r="BW15" s="19">
        <v>170836397583.42856</v>
      </c>
      <c r="BX15" s="25">
        <v>579857862847</v>
      </c>
      <c r="BY15" s="21">
        <v>6.4701400760499392E-2</v>
      </c>
      <c r="BZ15" s="77">
        <v>0</v>
      </c>
      <c r="CA15" s="77">
        <v>2.0499999999999997E-3</v>
      </c>
      <c r="CB15" s="77">
        <v>6.4285714285714293E-3</v>
      </c>
      <c r="CC15" s="25">
        <v>3.2199999999999999E-2</v>
      </c>
    </row>
    <row r="16" spans="1:83" x14ac:dyDescent="0.25">
      <c r="A16" s="16"/>
      <c r="B16" s="19"/>
      <c r="C16" s="19"/>
      <c r="D16" s="19"/>
      <c r="E16" s="19"/>
      <c r="F16" s="17"/>
      <c r="G16" s="17"/>
      <c r="H16" s="17"/>
      <c r="I16" s="17"/>
      <c r="J16" s="17"/>
      <c r="K16" s="17"/>
      <c r="L16" s="17"/>
      <c r="M16" s="17"/>
      <c r="N16" s="18"/>
      <c r="O16" s="19"/>
      <c r="P16" s="19"/>
      <c r="Q16" s="19"/>
      <c r="R16" s="19"/>
      <c r="S16" s="19"/>
      <c r="T16" s="19"/>
      <c r="U16" s="19"/>
      <c r="V16" s="25"/>
      <c r="W16" s="30"/>
      <c r="X16" s="19"/>
      <c r="Y16" s="19"/>
      <c r="Z16" s="19"/>
      <c r="AA16" s="19"/>
      <c r="AB16" s="19"/>
      <c r="AC16" s="19"/>
      <c r="AD16" s="25"/>
      <c r="AE16" s="30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25"/>
      <c r="AQ16" s="30"/>
      <c r="AR16" s="19"/>
      <c r="AS16" s="19"/>
      <c r="AT16" s="19"/>
      <c r="AU16" s="19"/>
      <c r="AV16" s="19"/>
      <c r="AW16" s="19"/>
      <c r="AX16" s="19"/>
      <c r="AY16" s="25"/>
      <c r="AZ16" s="30"/>
      <c r="BA16" s="19"/>
      <c r="BB16" s="19"/>
      <c r="BC16" s="19"/>
      <c r="BD16" s="19"/>
      <c r="BE16" s="19"/>
      <c r="BF16" s="19"/>
      <c r="BG16" s="25"/>
      <c r="BH16" s="30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25"/>
      <c r="BT16" s="19"/>
      <c r="BU16" s="19"/>
      <c r="BV16" s="19"/>
      <c r="BW16" s="19"/>
      <c r="BX16" s="25"/>
      <c r="BZ16" s="19"/>
      <c r="CA16" s="19"/>
      <c r="CB16" s="19"/>
      <c r="CC16" s="25"/>
    </row>
    <row r="17" spans="1:81" x14ac:dyDescent="0.25">
      <c r="A17" s="16"/>
      <c r="B17" s="19"/>
      <c r="C17" s="19"/>
      <c r="D17" s="19"/>
      <c r="E17" s="19"/>
      <c r="F17" s="17"/>
      <c r="G17" s="17"/>
      <c r="H17" s="17"/>
      <c r="I17" s="17"/>
      <c r="J17" s="17"/>
      <c r="K17" s="17"/>
      <c r="L17" s="17"/>
      <c r="M17" s="17"/>
      <c r="N17" s="18"/>
      <c r="O17" s="19"/>
      <c r="P17" s="19"/>
      <c r="Q17" s="19"/>
      <c r="R17" s="19"/>
      <c r="S17" s="19"/>
      <c r="T17" s="19"/>
      <c r="U17" s="19"/>
      <c r="V17" s="25"/>
      <c r="W17" s="30"/>
      <c r="X17" s="19"/>
      <c r="Y17" s="19"/>
      <c r="Z17" s="19"/>
      <c r="AA17" s="19"/>
      <c r="AB17" s="19"/>
      <c r="AC17" s="19"/>
      <c r="AD17" s="25"/>
      <c r="AE17" s="30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25"/>
      <c r="AQ17" s="30"/>
      <c r="AR17" s="19"/>
      <c r="AS17" s="19"/>
      <c r="AT17" s="19"/>
      <c r="AU17" s="19"/>
      <c r="AV17" s="19"/>
      <c r="AW17" s="19"/>
      <c r="AX17" s="19"/>
      <c r="AY17" s="25"/>
      <c r="AZ17" s="30"/>
      <c r="BA17" s="19"/>
      <c r="BB17" s="19"/>
      <c r="BC17" s="19"/>
      <c r="BD17" s="19"/>
      <c r="BE17" s="19"/>
      <c r="BF17" s="19"/>
      <c r="BG17" s="25"/>
      <c r="BH17" s="30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25"/>
      <c r="BT17" s="19"/>
      <c r="BU17" s="19"/>
      <c r="BV17" s="19"/>
      <c r="BW17" s="19"/>
      <c r="BX17" s="25"/>
      <c r="BZ17" s="19"/>
      <c r="CA17" s="19"/>
      <c r="CB17" s="19"/>
      <c r="CC17" s="25"/>
    </row>
    <row r="18" spans="1:81" x14ac:dyDescent="0.25">
      <c r="A18" s="16"/>
      <c r="B18" s="19"/>
      <c r="C18" s="19"/>
      <c r="D18" s="19"/>
      <c r="E18" s="19"/>
      <c r="F18" s="17"/>
      <c r="G18" s="17"/>
      <c r="H18" s="17"/>
      <c r="I18" s="17"/>
      <c r="J18" s="17"/>
      <c r="K18" s="17"/>
      <c r="L18" s="17"/>
      <c r="M18" s="17"/>
      <c r="N18" s="18"/>
      <c r="O18" s="19"/>
      <c r="P18" s="19"/>
      <c r="Q18" s="19"/>
      <c r="R18" s="19"/>
      <c r="S18" s="19"/>
      <c r="T18" s="19"/>
      <c r="U18" s="19"/>
      <c r="V18" s="25"/>
      <c r="W18" s="30"/>
      <c r="X18" s="19"/>
      <c r="Y18" s="19"/>
      <c r="Z18" s="19"/>
      <c r="AA18" s="19"/>
      <c r="AB18" s="19"/>
      <c r="AC18" s="19"/>
      <c r="AD18" s="25"/>
      <c r="AE18" s="30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25"/>
      <c r="AQ18" s="30"/>
      <c r="AR18" s="19"/>
      <c r="AS18" s="19"/>
      <c r="AT18" s="19"/>
      <c r="AU18" s="19"/>
      <c r="AV18" s="19"/>
      <c r="AW18" s="19"/>
      <c r="AX18" s="19"/>
      <c r="AY18" s="25"/>
      <c r="AZ18" s="30"/>
      <c r="BA18" s="19"/>
      <c r="BB18" s="19"/>
      <c r="BC18" s="19"/>
      <c r="BD18" s="19"/>
      <c r="BE18" s="19"/>
      <c r="BF18" s="19"/>
      <c r="BG18" s="25"/>
      <c r="BH18" s="30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25"/>
      <c r="BT18" s="19"/>
      <c r="BU18" s="19"/>
      <c r="BV18" s="19"/>
      <c r="BW18" s="19"/>
      <c r="BX18" s="25"/>
      <c r="BZ18" s="19"/>
      <c r="CA18" s="19"/>
      <c r="CB18" s="19"/>
      <c r="CC18" s="25"/>
    </row>
    <row r="19" spans="1:81" x14ac:dyDescent="0.25">
      <c r="A19" s="16"/>
      <c r="B19" s="19"/>
      <c r="C19" s="19"/>
      <c r="D19" s="19"/>
      <c r="E19" s="19"/>
      <c r="F19" s="17"/>
      <c r="G19" s="17"/>
      <c r="H19" s="17"/>
      <c r="I19" s="17"/>
      <c r="J19" s="17"/>
      <c r="K19" s="17"/>
      <c r="L19" s="17"/>
      <c r="M19" s="17"/>
      <c r="N19" s="18"/>
      <c r="O19" s="19"/>
      <c r="P19" s="19"/>
      <c r="Q19" s="19"/>
      <c r="R19" s="19"/>
      <c r="S19" s="19"/>
      <c r="T19" s="19"/>
      <c r="U19" s="19"/>
      <c r="V19" s="25"/>
      <c r="W19" s="30"/>
      <c r="X19" s="19"/>
      <c r="Y19" s="19"/>
      <c r="Z19" s="19"/>
      <c r="AA19" s="19"/>
      <c r="AB19" s="19"/>
      <c r="AC19" s="19"/>
      <c r="AD19" s="25"/>
      <c r="AE19" s="30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25"/>
      <c r="AQ19" s="30"/>
      <c r="AR19" s="19"/>
      <c r="AS19" s="19"/>
      <c r="AT19" s="19"/>
      <c r="AU19" s="19"/>
      <c r="AV19" s="19"/>
      <c r="AW19" s="19"/>
      <c r="AX19" s="19"/>
      <c r="AY19" s="25"/>
      <c r="AZ19" s="30"/>
      <c r="BA19" s="19"/>
      <c r="BB19" s="19"/>
      <c r="BC19" s="19"/>
      <c r="BD19" s="19"/>
      <c r="BE19" s="19"/>
      <c r="BF19" s="19"/>
      <c r="BG19" s="25"/>
      <c r="BH19" s="30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25"/>
      <c r="BT19" s="19"/>
      <c r="BU19" s="19"/>
      <c r="BV19" s="19"/>
      <c r="BW19" s="19"/>
      <c r="BX19" s="25"/>
      <c r="BZ19" s="19"/>
      <c r="CA19" s="19"/>
      <c r="CB19" s="19"/>
      <c r="CC19" s="25"/>
    </row>
    <row r="20" spans="1:81" x14ac:dyDescent="0.25">
      <c r="A20" s="16"/>
      <c r="B20" s="19"/>
      <c r="C20" s="19"/>
      <c r="D20" s="19"/>
      <c r="E20" s="19"/>
      <c r="F20" s="17"/>
      <c r="G20" s="17"/>
      <c r="H20" s="17"/>
      <c r="I20" s="17"/>
      <c r="J20" s="17"/>
      <c r="K20" s="17"/>
      <c r="L20" s="17"/>
      <c r="M20" s="17"/>
      <c r="N20" s="18"/>
      <c r="O20" s="19"/>
      <c r="P20" s="19"/>
      <c r="Q20" s="19"/>
      <c r="R20" s="19"/>
      <c r="S20" s="19"/>
      <c r="T20" s="19"/>
      <c r="U20" s="19"/>
      <c r="V20" s="25"/>
      <c r="W20" s="30"/>
      <c r="X20" s="19"/>
      <c r="Y20" s="19"/>
      <c r="Z20" s="19"/>
      <c r="AA20" s="19"/>
      <c r="AB20" s="19"/>
      <c r="AC20" s="19"/>
      <c r="AD20" s="25"/>
      <c r="AE20" s="30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25"/>
      <c r="AQ20" s="30"/>
      <c r="AR20" s="19"/>
      <c r="AS20" s="19"/>
      <c r="AT20" s="19"/>
      <c r="AU20" s="19"/>
      <c r="AV20" s="19"/>
      <c r="AW20" s="19"/>
      <c r="AX20" s="19"/>
      <c r="AY20" s="25"/>
      <c r="AZ20" s="30"/>
      <c r="BA20" s="19"/>
      <c r="BB20" s="19"/>
      <c r="BC20" s="19"/>
      <c r="BD20" s="19"/>
      <c r="BE20" s="19"/>
      <c r="BF20" s="19"/>
      <c r="BG20" s="25"/>
      <c r="BH20" s="30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25"/>
      <c r="BT20" s="19"/>
      <c r="BU20" s="19"/>
      <c r="BV20" s="19"/>
      <c r="BW20" s="19"/>
      <c r="BX20" s="25"/>
      <c r="BZ20" s="19"/>
      <c r="CA20" s="19"/>
      <c r="CB20" s="19"/>
      <c r="CC20" s="25"/>
    </row>
    <row r="21" spans="1:81" x14ac:dyDescent="0.25">
      <c r="A21" s="16"/>
      <c r="B21" s="19"/>
      <c r="C21" s="19"/>
      <c r="D21" s="19"/>
      <c r="E21" s="19"/>
      <c r="F21" s="17"/>
      <c r="G21" s="17"/>
      <c r="H21" s="17"/>
      <c r="I21" s="17"/>
      <c r="J21" s="17"/>
      <c r="K21" s="17"/>
      <c r="L21" s="17"/>
      <c r="M21" s="17"/>
      <c r="N21" s="18"/>
      <c r="O21" s="19"/>
      <c r="P21" s="19"/>
      <c r="Q21" s="19"/>
      <c r="R21" s="19"/>
      <c r="S21" s="19"/>
      <c r="T21" s="19"/>
      <c r="U21" s="19"/>
      <c r="V21" s="25"/>
      <c r="W21" s="30"/>
      <c r="X21" s="19"/>
      <c r="Y21" s="19"/>
      <c r="Z21" s="19"/>
      <c r="AA21" s="19"/>
      <c r="AB21" s="19"/>
      <c r="AC21" s="19"/>
      <c r="AD21" s="25"/>
      <c r="AE21" s="30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25"/>
      <c r="AQ21" s="30"/>
      <c r="AR21" s="19"/>
      <c r="AS21" s="19"/>
      <c r="AT21" s="19"/>
      <c r="AU21" s="19"/>
      <c r="AV21" s="19"/>
      <c r="AW21" s="19"/>
      <c r="AX21" s="19"/>
      <c r="AY21" s="25"/>
      <c r="AZ21" s="30"/>
      <c r="BA21" s="19"/>
      <c r="BB21" s="19"/>
      <c r="BC21" s="19"/>
      <c r="BD21" s="19"/>
      <c r="BE21" s="19"/>
      <c r="BF21" s="19"/>
      <c r="BG21" s="25"/>
      <c r="BH21" s="30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25"/>
      <c r="BT21" s="19"/>
      <c r="BU21" s="19"/>
      <c r="BV21" s="19"/>
      <c r="BW21" s="19"/>
      <c r="BX21" s="25"/>
      <c r="BZ21" s="19"/>
      <c r="CA21" s="19"/>
      <c r="CB21" s="19"/>
      <c r="CC21" s="25"/>
    </row>
    <row r="22" spans="1:81" x14ac:dyDescent="0.25">
      <c r="A22" s="16"/>
      <c r="B22" s="19"/>
      <c r="C22" s="19"/>
      <c r="D22" s="19"/>
      <c r="E22" s="19"/>
      <c r="F22" s="17"/>
      <c r="G22" s="17"/>
      <c r="H22" s="17"/>
      <c r="I22" s="17"/>
      <c r="J22" s="17"/>
      <c r="K22" s="17"/>
      <c r="L22" s="17"/>
      <c r="M22" s="17"/>
      <c r="N22" s="18"/>
      <c r="O22" s="19"/>
      <c r="P22" s="19"/>
      <c r="Q22" s="19"/>
      <c r="R22" s="19"/>
      <c r="S22" s="19"/>
      <c r="T22" s="19"/>
      <c r="U22" s="19"/>
      <c r="V22" s="25"/>
      <c r="W22" s="30"/>
      <c r="X22" s="19"/>
      <c r="Y22" s="19"/>
      <c r="Z22" s="19"/>
      <c r="AA22" s="19"/>
      <c r="AB22" s="19"/>
      <c r="AC22" s="19"/>
      <c r="AD22" s="25"/>
      <c r="AE22" s="30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25"/>
      <c r="AQ22" s="30"/>
      <c r="AR22" s="19"/>
      <c r="AS22" s="19"/>
      <c r="AT22" s="19"/>
      <c r="AU22" s="19"/>
      <c r="AV22" s="19"/>
      <c r="AW22" s="19"/>
      <c r="AX22" s="19"/>
      <c r="AY22" s="25"/>
      <c r="AZ22" s="30"/>
      <c r="BA22" s="19"/>
      <c r="BB22" s="19"/>
      <c r="BC22" s="19"/>
      <c r="BD22" s="19"/>
      <c r="BE22" s="19"/>
      <c r="BF22" s="19"/>
      <c r="BG22" s="25"/>
      <c r="BH22" s="30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25"/>
      <c r="BT22" s="19"/>
      <c r="BU22" s="19"/>
      <c r="BV22" s="19"/>
      <c r="BW22" s="19"/>
      <c r="BX22" s="25"/>
      <c r="BZ22" s="19"/>
      <c r="CA22" s="19"/>
      <c r="CB22" s="19"/>
      <c r="CC22" s="25"/>
    </row>
    <row r="23" spans="1:81" x14ac:dyDescent="0.25">
      <c r="A23" s="16"/>
      <c r="B23" s="19"/>
      <c r="C23" s="19"/>
      <c r="D23" s="19"/>
      <c r="E23" s="19"/>
      <c r="F23" s="17"/>
      <c r="G23" s="17"/>
      <c r="H23" s="17"/>
      <c r="I23" s="17"/>
      <c r="J23" s="17"/>
      <c r="K23" s="17"/>
      <c r="L23" s="17"/>
      <c r="M23" s="17"/>
      <c r="N23" s="18"/>
      <c r="O23" s="19"/>
      <c r="P23" s="19"/>
      <c r="Q23" s="19"/>
      <c r="R23" s="19"/>
      <c r="S23" s="19"/>
      <c r="T23" s="19"/>
      <c r="U23" s="19"/>
      <c r="V23" s="25"/>
      <c r="W23" s="30"/>
      <c r="X23" s="19"/>
      <c r="Y23" s="19"/>
      <c r="Z23" s="19"/>
      <c r="AA23" s="19"/>
      <c r="AB23" s="19"/>
      <c r="AC23" s="19"/>
      <c r="AD23" s="25"/>
      <c r="AE23" s="30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25"/>
      <c r="AQ23" s="30"/>
      <c r="AR23" s="19"/>
      <c r="AS23" s="19"/>
      <c r="AT23" s="19"/>
      <c r="AU23" s="19"/>
      <c r="AV23" s="19"/>
      <c r="AW23" s="19"/>
      <c r="AX23" s="19"/>
      <c r="AY23" s="25"/>
      <c r="AZ23" s="30"/>
      <c r="BA23" s="19"/>
      <c r="BB23" s="19"/>
      <c r="BC23" s="19"/>
      <c r="BD23" s="19"/>
      <c r="BE23" s="19"/>
      <c r="BF23" s="19"/>
      <c r="BG23" s="25"/>
      <c r="BH23" s="30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25"/>
      <c r="BT23" s="19"/>
      <c r="BU23" s="19"/>
      <c r="BV23" s="19"/>
      <c r="BW23" s="19"/>
      <c r="BX23" s="25"/>
      <c r="BZ23" s="19"/>
      <c r="CA23" s="19"/>
      <c r="CB23" s="19"/>
      <c r="CC23" s="25"/>
    </row>
    <row r="24" spans="1:81" x14ac:dyDescent="0.25">
      <c r="A24" s="16"/>
      <c r="B24" s="19"/>
      <c r="C24" s="19"/>
      <c r="D24" s="19"/>
      <c r="E24" s="19"/>
      <c r="F24" s="17"/>
      <c r="G24" s="17"/>
      <c r="H24" s="17"/>
      <c r="I24" s="17"/>
      <c r="J24" s="17"/>
      <c r="K24" s="17"/>
      <c r="L24" s="17"/>
      <c r="M24" s="17"/>
      <c r="N24" s="18"/>
      <c r="O24" s="19"/>
      <c r="P24" s="19"/>
      <c r="Q24" s="19"/>
      <c r="R24" s="19"/>
      <c r="S24" s="19"/>
      <c r="T24" s="19"/>
      <c r="U24" s="19"/>
      <c r="V24" s="25"/>
      <c r="W24" s="30"/>
      <c r="X24" s="19"/>
      <c r="Y24" s="19"/>
      <c r="Z24" s="19"/>
      <c r="AA24" s="19"/>
      <c r="AB24" s="19"/>
      <c r="AC24" s="19"/>
      <c r="AD24" s="25"/>
      <c r="AE24" s="30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25"/>
      <c r="AQ24" s="30"/>
      <c r="AR24" s="19"/>
      <c r="AS24" s="19"/>
      <c r="AT24" s="19"/>
      <c r="AU24" s="19"/>
      <c r="AV24" s="19"/>
      <c r="AW24" s="19"/>
      <c r="AX24" s="19"/>
      <c r="AY24" s="25"/>
      <c r="AZ24" s="30"/>
      <c r="BA24" s="19"/>
      <c r="BB24" s="19"/>
      <c r="BC24" s="19"/>
      <c r="BD24" s="19"/>
      <c r="BE24" s="19"/>
      <c r="BF24" s="19"/>
      <c r="BG24" s="25"/>
      <c r="BH24" s="30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25"/>
      <c r="BT24" s="19"/>
      <c r="BU24" s="19"/>
      <c r="BV24" s="19"/>
      <c r="BW24" s="19"/>
      <c r="BX24" s="25"/>
      <c r="BZ24" s="19"/>
      <c r="CA24" s="19"/>
      <c r="CB24" s="19"/>
      <c r="CC24" s="25"/>
    </row>
  </sheetData>
  <mergeCells count="16">
    <mergeCell ref="AE2:AJ2"/>
    <mergeCell ref="AK2:AP2"/>
    <mergeCell ref="BH3:BM3"/>
    <mergeCell ref="BH1:BS1"/>
    <mergeCell ref="BN3:BS3"/>
    <mergeCell ref="BT1:BX1"/>
    <mergeCell ref="BZ1:CC1"/>
    <mergeCell ref="W1:AD1"/>
    <mergeCell ref="AQ1:AY1"/>
    <mergeCell ref="AZ1:BG1"/>
    <mergeCell ref="AE1:AP1"/>
    <mergeCell ref="B2:N2"/>
    <mergeCell ref="F3:I3"/>
    <mergeCell ref="J3:M3"/>
    <mergeCell ref="B1:N1"/>
    <mergeCell ref="O1:V1"/>
  </mergeCells>
  <pageMargins left="0.7" right="0.7" top="0.75" bottom="0.75" header="0.3" footer="0.3"/>
  <pageSetup orientation="portrait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20"/>
  <sheetViews>
    <sheetView showGridLines="0" workbookViewId="0">
      <selection activeCell="B2" sqref="B2"/>
    </sheetView>
  </sheetViews>
  <sheetFormatPr baseColWidth="10" defaultColWidth="9.140625" defaultRowHeight="15" x14ac:dyDescent="0.25"/>
  <cols>
    <col min="2" max="2" width="60" customWidth="1"/>
    <col min="3" max="3" width="25.28515625" bestFit="1" customWidth="1"/>
    <col min="4" max="9" width="12" customWidth="1"/>
  </cols>
  <sheetData>
    <row r="1" spans="2:3" ht="18" customHeight="1" x14ac:dyDescent="0.25">
      <c r="B1" s="1"/>
    </row>
    <row r="2" spans="2:3" x14ac:dyDescent="0.25">
      <c r="B2" s="35" t="s">
        <v>134</v>
      </c>
    </row>
    <row r="3" spans="2:3" ht="15.75" customHeight="1" x14ac:dyDescent="0.25">
      <c r="B3" s="2"/>
    </row>
    <row r="4" spans="2:3" x14ac:dyDescent="0.25">
      <c r="B4" s="41" t="s">
        <v>127</v>
      </c>
      <c r="C4" s="42" t="s">
        <v>96</v>
      </c>
    </row>
    <row r="5" spans="2:3" x14ac:dyDescent="0.25">
      <c r="B5" s="48" t="s">
        <v>3</v>
      </c>
      <c r="C5" s="34">
        <f>+VLOOKUP(Indice!D$6,No_Vigiladas!$A:$CC,MATCH(Indice!C$11,No_Vigiladas!$A$1:$CC$1,0)+ROW(B1)-1,0)</f>
        <v>6.9444444444444448E-2</v>
      </c>
    </row>
    <row r="6" spans="2:3" x14ac:dyDescent="0.25">
      <c r="B6" s="33" t="s">
        <v>4</v>
      </c>
      <c r="C6" s="34">
        <f>+VLOOKUP(Indice!D$6,No_Vigiladas!$A:$CC,MATCH(Indice!C$11,No_Vigiladas!$A$1:$CC$1,0)+ROW(B1),0)</f>
        <v>0.34722222222222221</v>
      </c>
    </row>
    <row r="7" spans="2:3" x14ac:dyDescent="0.25">
      <c r="B7" s="33" t="s">
        <v>5</v>
      </c>
      <c r="C7" s="34">
        <f>+VLOOKUP(Indice!D$6,No_Vigiladas!$A:$CC,MATCH(Indice!C$11,No_Vigiladas!$A$1:$CC$1,0)+ROW(B2),0)</f>
        <v>0</v>
      </c>
    </row>
    <row r="8" spans="2:3" x14ac:dyDescent="0.25">
      <c r="B8" s="33" t="s">
        <v>6</v>
      </c>
      <c r="C8" s="34">
        <f>+VLOOKUP(Indice!D$6,No_Vigiladas!$A:$CC,MATCH(Indice!C$11,No_Vigiladas!$A$1:$CC$1,0)+ROW(B3),0)</f>
        <v>0</v>
      </c>
    </row>
    <row r="9" spans="2:3" x14ac:dyDescent="0.25">
      <c r="B9" s="33" t="s">
        <v>7</v>
      </c>
      <c r="C9" s="34">
        <f>+VLOOKUP(Indice!D$6,No_Vigiladas!$A:$CC,MATCH(Indice!C$11,No_Vigiladas!$A$1:$CC$1,0)+ROW(B4),0)</f>
        <v>2.7777777777777776E-2</v>
      </c>
    </row>
    <row r="10" spans="2:3" x14ac:dyDescent="0.25">
      <c r="B10" s="33" t="s">
        <v>8</v>
      </c>
      <c r="C10" s="34">
        <f>+VLOOKUP(Indice!D$6,No_Vigiladas!$A:$CC,MATCH(Indice!C$11,No_Vigiladas!$A$1:$CC$1,0)+ROW(B5),0)</f>
        <v>0.19444444444444442</v>
      </c>
    </row>
    <row r="11" spans="2:3" x14ac:dyDescent="0.25">
      <c r="B11" s="33" t="s">
        <v>9</v>
      </c>
      <c r="C11" s="34">
        <f>+VLOOKUP(Indice!D$6,No_Vigiladas!$A:$CC,MATCH(Indice!C$11,No_Vigiladas!$A$1:$CC$1,0)+ROW(B6),0)</f>
        <v>1.3888888888888888E-2</v>
      </c>
    </row>
    <row r="12" spans="2:3" x14ac:dyDescent="0.25">
      <c r="B12" s="33" t="s">
        <v>10</v>
      </c>
      <c r="C12" s="34">
        <f>+VLOOKUP(Indice!D$6,No_Vigiladas!$A:$CC,MATCH(Indice!C$11,No_Vigiladas!$A$1:$CC$1,0)+ROW(B7),0)</f>
        <v>0.125</v>
      </c>
    </row>
    <row r="13" spans="2:3" x14ac:dyDescent="0.25">
      <c r="B13" s="33" t="s">
        <v>11</v>
      </c>
      <c r="C13" s="34">
        <f>+VLOOKUP(Indice!D$6,No_Vigiladas!$A:$CC,MATCH(Indice!C$11,No_Vigiladas!$A$1:$CC$1,0)+ROW(B8),0)</f>
        <v>8.3333333333333329E-2</v>
      </c>
    </row>
    <row r="14" spans="2:3" x14ac:dyDescent="0.25">
      <c r="B14" s="33" t="s">
        <v>12</v>
      </c>
      <c r="C14" s="34">
        <f>+VLOOKUP(Indice!D$6,No_Vigiladas!$A:$CC,MATCH(Indice!C$11,No_Vigiladas!$A$1:$CC$1,0)+ROW(B9),0)</f>
        <v>1.3888888888888888E-2</v>
      </c>
    </row>
    <row r="15" spans="2:3" x14ac:dyDescent="0.25">
      <c r="B15" s="33" t="s">
        <v>13</v>
      </c>
      <c r="C15" s="34">
        <f>+VLOOKUP(Indice!D$6,No_Vigiladas!$A:$CC,MATCH(Indice!C$11,No_Vigiladas!$A$1:$CC$1,0)+ROW(B10),0)</f>
        <v>0</v>
      </c>
    </row>
    <row r="16" spans="2:3" x14ac:dyDescent="0.25">
      <c r="B16" s="33" t="s">
        <v>14</v>
      </c>
      <c r="C16" s="34">
        <f>+VLOOKUP(Indice!D$6,No_Vigiladas!$A:$CC,MATCH(Indice!C$11,No_Vigiladas!$A$1:$CC$1,0)+ROW(B11),0)</f>
        <v>8.3333333333333343E-2</v>
      </c>
    </row>
    <row r="17" spans="2:9" x14ac:dyDescent="0.25">
      <c r="B17" s="38" t="s">
        <v>15</v>
      </c>
      <c r="C17" s="34">
        <f>+VLOOKUP(Indice!D$6,No_Vigiladas!$A:$CC,MATCH(Indice!C$11,No_Vigiladas!$A$1:$CC$1,0)+ROW(B12),0)</f>
        <v>4.1666666666666664E-2</v>
      </c>
    </row>
    <row r="18" spans="2:9" x14ac:dyDescent="0.25">
      <c r="B18" s="5"/>
      <c r="C18" s="5"/>
    </row>
    <row r="19" spans="2:9" x14ac:dyDescent="0.25">
      <c r="B19" s="5"/>
      <c r="C19" s="5"/>
      <c r="D19" s="5"/>
      <c r="E19" s="5"/>
      <c r="F19" s="5"/>
      <c r="G19" s="5"/>
      <c r="H19" s="5"/>
      <c r="I19" s="5"/>
    </row>
    <row r="20" spans="2:9" x14ac:dyDescent="0.25">
      <c r="D20" s="5"/>
      <c r="E20" s="5"/>
      <c r="F20" s="5"/>
      <c r="G20" s="5"/>
      <c r="H20" s="5"/>
      <c r="I20" s="5"/>
    </row>
  </sheetData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showGridLines="0" zoomScale="90" zoomScaleNormal="90" workbookViewId="0">
      <selection activeCell="A2" sqref="A2"/>
    </sheetView>
  </sheetViews>
  <sheetFormatPr baseColWidth="10" defaultColWidth="9.140625" defaultRowHeight="15" x14ac:dyDescent="0.25"/>
  <cols>
    <col min="1" max="1" width="37" customWidth="1"/>
    <col min="2" max="14" width="12" customWidth="1"/>
  </cols>
  <sheetData>
    <row r="1" spans="1:3" ht="18" x14ac:dyDescent="0.25">
      <c r="A1" s="1"/>
    </row>
    <row r="2" spans="1:3" x14ac:dyDescent="0.25">
      <c r="A2" s="35" t="s">
        <v>121</v>
      </c>
    </row>
    <row r="4" spans="1:3" x14ac:dyDescent="0.25">
      <c r="A4" s="39" t="s">
        <v>49</v>
      </c>
      <c r="B4" s="40" t="s">
        <v>97</v>
      </c>
      <c r="C4" s="36" t="s">
        <v>98</v>
      </c>
    </row>
    <row r="5" spans="1:3" x14ac:dyDescent="0.25">
      <c r="A5" s="33" t="s">
        <v>99</v>
      </c>
      <c r="B5" s="37">
        <f>+VLOOKUP(Indice!D$6,No_Vigiladas!$A:$CC,MATCH(Indice!C$12,No_Vigiladas!$A$1:$CC$1,0)+ROW(O1)-1,0)</f>
        <v>-0.27272727272727271</v>
      </c>
      <c r="C5" s="36"/>
    </row>
    <row r="6" spans="1:3" x14ac:dyDescent="0.25">
      <c r="A6" s="33" t="s">
        <v>100</v>
      </c>
      <c r="B6" s="37">
        <f>+VLOOKUP(Indice!D$6,No_Vigiladas!$A:$CC,MATCH(Indice!C$12,No_Vigiladas!$A$1:$CC$1,0)+ROW(O2)-1,0)</f>
        <v>-7.1428571428571425E-2</v>
      </c>
      <c r="C6" s="36"/>
    </row>
    <row r="7" spans="1:3" x14ac:dyDescent="0.25">
      <c r="A7" s="33" t="s">
        <v>101</v>
      </c>
      <c r="B7" s="37">
        <f>+VLOOKUP(Indice!D$6,No_Vigiladas!$A:$CC,MATCH(Indice!C$12,No_Vigiladas!$A$1:$CC$1,0)+ROW(O3)-1,0)</f>
        <v>0</v>
      </c>
      <c r="C7" s="36"/>
    </row>
    <row r="8" spans="1:3" x14ac:dyDescent="0.25">
      <c r="A8" s="33" t="s">
        <v>102</v>
      </c>
      <c r="B8" s="37">
        <f>+VLOOKUP(Indice!D$6,No_Vigiladas!$A:$CC,MATCH(Indice!C$12,No_Vigiladas!$A$1:$CC$1,0)+ROW(O4)-1,0)</f>
        <v>-0.45454545454545453</v>
      </c>
      <c r="C8" s="36"/>
    </row>
    <row r="9" spans="1:3" x14ac:dyDescent="0.25">
      <c r="A9" s="33" t="s">
        <v>103</v>
      </c>
      <c r="B9" s="37">
        <f>+VLOOKUP(Indice!D$6,No_Vigiladas!$A:$CC,MATCH(Indice!C$12,No_Vigiladas!$A$1:$CC$1,0)+ROW(O5)-1,0)</f>
        <v>7.6923076923076927E-2</v>
      </c>
      <c r="C9" s="36"/>
    </row>
    <row r="10" spans="1:3" x14ac:dyDescent="0.25">
      <c r="A10" s="33" t="s">
        <v>104</v>
      </c>
      <c r="B10" s="37">
        <f>+VLOOKUP(Indice!D$6,No_Vigiladas!$A:$CC,MATCH(Indice!C$12,No_Vigiladas!$A$1:$CC$1,0)+ROW(O6)-1,0)</f>
        <v>-0.44444444444444442</v>
      </c>
      <c r="C10" s="36"/>
    </row>
    <row r="11" spans="1:3" x14ac:dyDescent="0.25">
      <c r="A11" s="33" t="s">
        <v>17</v>
      </c>
      <c r="B11" s="37">
        <f>+VLOOKUP(Indice!D$6,No_Vigiladas!$A:$CC,MATCH(Indice!C$12,No_Vigiladas!$A$1:$CC$1,0)+ROW(O7)-1,0)</f>
        <v>9.0909090909090912E-2</v>
      </c>
      <c r="C11" s="36"/>
    </row>
    <row r="12" spans="1:3" x14ac:dyDescent="0.25">
      <c r="A12" s="38" t="s">
        <v>16</v>
      </c>
      <c r="B12" s="37">
        <f>+VLOOKUP(Indice!D$6,No_Vigiladas!$A:$CC,MATCH(Indice!C$12,No_Vigiladas!$A$1:$CC$1,0)+ROW(O8)-1,0)</f>
        <v>0</v>
      </c>
      <c r="C12" s="36"/>
    </row>
    <row r="13" spans="1:3" x14ac:dyDescent="0.25">
      <c r="C13" s="36"/>
    </row>
  </sheetData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"/>
  <sheetViews>
    <sheetView showGridLines="0" zoomScaleNormal="100" workbookViewId="0">
      <selection activeCell="K31" sqref="K30:K31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5" t="s">
        <v>128</v>
      </c>
    </row>
    <row r="3" spans="1:2" x14ac:dyDescent="0.25">
      <c r="A3" s="43" t="s">
        <v>129</v>
      </c>
      <c r="B3" s="49" t="s">
        <v>97</v>
      </c>
    </row>
    <row r="4" spans="1:2" x14ac:dyDescent="0.25">
      <c r="A4" s="48" t="s">
        <v>99</v>
      </c>
      <c r="B4" s="44">
        <f>+VLOOKUP(Indice!D$6,No_Vigiladas!$A:$CC,MATCH(Indice!C$13,No_Vigiladas!$A$1:$CC$1,0)+ROW(W1)-1,0)</f>
        <v>0.14285714285714285</v>
      </c>
    </row>
    <row r="5" spans="1:2" x14ac:dyDescent="0.25">
      <c r="A5" s="33" t="s">
        <v>100</v>
      </c>
      <c r="B5" s="44">
        <f>+VLOOKUP(Indice!D$6,No_Vigiladas!$A:$CC,MATCH(Indice!C$13,No_Vigiladas!$A$1:$CC$1,0)+ROW(W2)-1,0)</f>
        <v>0.7142857142857143</v>
      </c>
    </row>
    <row r="6" spans="1:2" x14ac:dyDescent="0.25">
      <c r="A6" s="33" t="s">
        <v>101</v>
      </c>
      <c r="B6" s="44">
        <f>+VLOOKUP(Indice!D$6,No_Vigiladas!$A:$CC,MATCH(Indice!C$13,No_Vigiladas!$A$1:$CC$1,0)+ROW(W3)-1,0)</f>
        <v>0.7142857142857143</v>
      </c>
    </row>
    <row r="7" spans="1:2" x14ac:dyDescent="0.25">
      <c r="A7" s="33" t="s">
        <v>102</v>
      </c>
      <c r="B7" s="44">
        <f>+VLOOKUP(Indice!D$6,No_Vigiladas!$A:$CC,MATCH(Indice!C$13,No_Vigiladas!$A$1:$CC$1,0)+ROW(W4)-1,0)</f>
        <v>-0.5</v>
      </c>
    </row>
    <row r="8" spans="1:2" x14ac:dyDescent="0.25">
      <c r="A8" s="33" t="s">
        <v>103</v>
      </c>
      <c r="B8" s="44">
        <f>+VLOOKUP(Indice!D$6,No_Vigiladas!$A:$CC,MATCH(Indice!C$13,No_Vigiladas!$A$1:$CC$1,0)+ROW(W5)-1,0)</f>
        <v>0.7142857142857143</v>
      </c>
    </row>
    <row r="9" spans="1:2" x14ac:dyDescent="0.25">
      <c r="A9" s="33" t="s">
        <v>104</v>
      </c>
      <c r="B9" s="44">
        <f>+VLOOKUP(Indice!D$6,No_Vigiladas!$A:$CC,MATCH(Indice!C$13,No_Vigiladas!$A$1:$CC$1,0)+ROW(W6)-1,0)</f>
        <v>-0.21428571428571427</v>
      </c>
    </row>
    <row r="10" spans="1:2" x14ac:dyDescent="0.25">
      <c r="A10" s="33" t="s">
        <v>17</v>
      </c>
      <c r="B10" s="44">
        <f>+VLOOKUP(Indice!D$6,No_Vigiladas!$A:$CC,MATCH(Indice!C$13,No_Vigiladas!$A$1:$CC$1,0)+ROW(W7)-1,0)</f>
        <v>0.35714285714285715</v>
      </c>
    </row>
    <row r="11" spans="1:2" x14ac:dyDescent="0.25">
      <c r="A11" s="38" t="s">
        <v>16</v>
      </c>
      <c r="B11" s="44">
        <f>+VLOOKUP(Indice!D$6,No_Vigiladas!$A:$CC,MATCH(Indice!C$13,No_Vigiladas!$A$1:$CC$1,0)+ROW(W8)-1,0)</f>
        <v>-0.4</v>
      </c>
    </row>
    <row r="12" spans="1:2" x14ac:dyDescent="0.25">
      <c r="A12" s="5"/>
      <c r="B12" s="5"/>
    </row>
  </sheetData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2"/>
  <sheetViews>
    <sheetView showGridLines="0" zoomScaleNormal="100" workbookViewId="0">
      <selection activeCell="B19" sqref="B19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46" t="s">
        <v>123</v>
      </c>
    </row>
    <row r="3" spans="1:2" ht="15.75" x14ac:dyDescent="0.25">
      <c r="A3" s="52" t="s">
        <v>19</v>
      </c>
    </row>
    <row r="4" spans="1:2" x14ac:dyDescent="0.25">
      <c r="A4" s="47" t="s">
        <v>127</v>
      </c>
      <c r="B4" s="47" t="s">
        <v>2</v>
      </c>
    </row>
    <row r="5" spans="1:2" x14ac:dyDescent="0.25">
      <c r="A5" s="48" t="s">
        <v>20</v>
      </c>
      <c r="B5" s="44">
        <f>+VLOOKUP(Indice!D$6,No_Vigiladas!$A:$CC,MATCH(Indice!C$14,No_Vigiladas!$A$1:$CC$1,0)+ROW(AE1)-1,0)</f>
        <v>0.2857142857142857</v>
      </c>
    </row>
    <row r="6" spans="1:2" x14ac:dyDescent="0.25">
      <c r="A6" s="33" t="s">
        <v>21</v>
      </c>
      <c r="B6" s="44">
        <f>+VLOOKUP(Indice!D$6,No_Vigiladas!$A:$CC,MATCH(Indice!C$14,No_Vigiladas!$A$1:$CC$1,0)+ROW(AE2)-1,0)</f>
        <v>0.13333333333333333</v>
      </c>
    </row>
    <row r="7" spans="1:2" x14ac:dyDescent="0.25">
      <c r="A7" s="33" t="s">
        <v>22</v>
      </c>
      <c r="B7" s="44">
        <f>+VLOOKUP(Indice!D$6,No_Vigiladas!$A:$CC,MATCH(Indice!C$14,No_Vigiladas!$A$1:$CC$1,0)+ROW(AE3)-1,0)</f>
        <v>0.23333333333333336</v>
      </c>
    </row>
    <row r="8" spans="1:2" x14ac:dyDescent="0.25">
      <c r="A8" s="33" t="s">
        <v>23</v>
      </c>
      <c r="B8" s="44">
        <f>+VLOOKUP(Indice!D$6,No_Vigiladas!$A:$CC,MATCH(Indice!C$14,No_Vigiladas!$A$1:$CC$1,0)+ROW(AE4)-1,0)</f>
        <v>0.19999999999999998</v>
      </c>
    </row>
    <row r="9" spans="1:2" x14ac:dyDescent="0.25">
      <c r="A9" s="33" t="s">
        <v>24</v>
      </c>
      <c r="B9" s="44">
        <f>+VLOOKUP(Indice!D$6,No_Vigiladas!$A:$CC,MATCH(Indice!C$14,No_Vigiladas!$A$1:$CC$1,0)+ROW(AE5)-1,0)</f>
        <v>0.14761904761904759</v>
      </c>
    </row>
    <row r="10" spans="1:2" x14ac:dyDescent="0.25">
      <c r="A10" s="38" t="s">
        <v>25</v>
      </c>
      <c r="B10" s="44">
        <f>+VLOOKUP(Indice!D$6,No_Vigiladas!$A:$CC,MATCH(Indice!C$14,No_Vigiladas!$A$1:$CC$1,0)+ROW(AE6)-1,0)</f>
        <v>0</v>
      </c>
    </row>
    <row r="11" spans="1:2" x14ac:dyDescent="0.25">
      <c r="A11" s="5"/>
      <c r="B11" s="5"/>
    </row>
    <row r="13" spans="1:2" ht="15.75" x14ac:dyDescent="0.25">
      <c r="A13" s="52" t="s">
        <v>18</v>
      </c>
    </row>
    <row r="14" spans="1:2" x14ac:dyDescent="0.25">
      <c r="A14" s="47" t="s">
        <v>127</v>
      </c>
      <c r="B14" s="47" t="s">
        <v>2</v>
      </c>
    </row>
    <row r="15" spans="1:2" x14ac:dyDescent="0.25">
      <c r="A15" s="48" t="s">
        <v>20</v>
      </c>
      <c r="B15" s="44">
        <f>+VLOOKUP(Indice!D$6,No_Vigiladas!$A:$CC,MATCH(Indice!C$14,No_Vigiladas!$A$1:$CC$1,0)+ROW(AE7)-1,0)</f>
        <v>0.2857142857142857</v>
      </c>
    </row>
    <row r="16" spans="1:2" x14ac:dyDescent="0.25">
      <c r="A16" s="33" t="s">
        <v>21</v>
      </c>
      <c r="B16" s="44">
        <f>+VLOOKUP(Indice!D$6,No_Vigiladas!$A:$CC,MATCH(Indice!C$14,No_Vigiladas!$A$1:$CC$1,0)+ROW(AE8)-1,0)</f>
        <v>0.1380952380952381</v>
      </c>
    </row>
    <row r="17" spans="1:2" x14ac:dyDescent="0.25">
      <c r="A17" s="33" t="s">
        <v>22</v>
      </c>
      <c r="B17" s="44">
        <f>+VLOOKUP(Indice!D$6,No_Vigiladas!$A:$CC,MATCH(Indice!C$14,No_Vigiladas!$A$1:$CC$1,0)+ROW(AE9)-1,0)</f>
        <v>0.23333333333333336</v>
      </c>
    </row>
    <row r="18" spans="1:2" x14ac:dyDescent="0.25">
      <c r="A18" s="33" t="s">
        <v>23</v>
      </c>
      <c r="B18" s="44">
        <f>+VLOOKUP(Indice!D$6,No_Vigiladas!$A:$CC,MATCH(Indice!C$14,No_Vigiladas!$A$1:$CC$1,0)+ROW(AE10)-1,0)</f>
        <v>0.19999999999999998</v>
      </c>
    </row>
    <row r="19" spans="1:2" x14ac:dyDescent="0.25">
      <c r="A19" s="33" t="s">
        <v>24</v>
      </c>
      <c r="B19" s="44">
        <f>+VLOOKUP(Indice!D$6,No_Vigiladas!$A:$CC,MATCH(Indice!C$14,No_Vigiladas!$A$1:$CC$1,0)+ROW(AE11)-1,0)</f>
        <v>0.14285714285714285</v>
      </c>
    </row>
    <row r="20" spans="1:2" x14ac:dyDescent="0.25">
      <c r="A20" s="38" t="s">
        <v>25</v>
      </c>
      <c r="B20" s="44">
        <f>+VLOOKUP(Indice!D$6,No_Vigiladas!$A:$CC,MATCH(Indice!C$14,No_Vigiladas!$A$1:$CC$1,0)+ROW(AE12)-1,0)</f>
        <v>0</v>
      </c>
    </row>
    <row r="21" spans="1:2" x14ac:dyDescent="0.25">
      <c r="A21" s="5"/>
      <c r="B21" s="22"/>
    </row>
    <row r="22" spans="1:2" x14ac:dyDescent="0.25">
      <c r="A22" s="5"/>
      <c r="B22" s="5"/>
    </row>
    <row r="41" spans="1:1" x14ac:dyDescent="0.25">
      <c r="A41" s="6" t="s">
        <v>0</v>
      </c>
    </row>
    <row r="42" spans="1:1" x14ac:dyDescent="0.25">
      <c r="A42" s="3" t="s">
        <v>1</v>
      </c>
    </row>
  </sheetData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showGridLines="0" zoomScale="99" workbookViewId="0">
      <selection activeCell="A2" sqref="A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32" t="s">
        <v>124</v>
      </c>
    </row>
    <row r="3" spans="1:2" ht="15.75" x14ac:dyDescent="0.25">
      <c r="A3" s="2"/>
    </row>
    <row r="4" spans="1:2" x14ac:dyDescent="0.25">
      <c r="A4" s="50" t="s">
        <v>130</v>
      </c>
      <c r="B4" s="51" t="s">
        <v>2</v>
      </c>
    </row>
    <row r="5" spans="1:2" x14ac:dyDescent="0.25">
      <c r="A5" s="33" t="s">
        <v>26</v>
      </c>
      <c r="B5" s="44">
        <f>+VLOOKUP(Indice!D$6,No_Vigiladas!$A:$CC,MATCH(Indice!C$15,No_Vigiladas!$A$1:$CC$1,0)+ROW(AK1)-1,0)</f>
        <v>0.3571428571428571</v>
      </c>
    </row>
    <row r="6" spans="1:2" x14ac:dyDescent="0.25">
      <c r="A6" s="33" t="s">
        <v>27</v>
      </c>
      <c r="B6" s="44">
        <f>+VLOOKUP(Indice!D$6,No_Vigiladas!$A:$CC,MATCH(Indice!C$15,No_Vigiladas!$A$1:$CC$1,0)+ROW(AK2)-1,0)</f>
        <v>3.5714285714285712E-2</v>
      </c>
    </row>
    <row r="7" spans="1:2" x14ac:dyDescent="0.25">
      <c r="A7" s="33" t="s">
        <v>28</v>
      </c>
      <c r="B7" s="44">
        <f>+VLOOKUP(Indice!D$6,No_Vigiladas!$A:$CC,MATCH(Indice!C$15,No_Vigiladas!$A$1:$CC$1,0)+ROW(AK3)-1,0)</f>
        <v>0.22619047619047616</v>
      </c>
    </row>
    <row r="8" spans="1:2" x14ac:dyDescent="0.25">
      <c r="A8" s="33" t="s">
        <v>29</v>
      </c>
      <c r="B8" s="44">
        <f>+VLOOKUP(Indice!D$6,No_Vigiladas!$A:$CC,MATCH(Indice!C$15,No_Vigiladas!$A$1:$CC$1,0)+ROW(AK4)-1,0)</f>
        <v>1.1904761904761904E-2</v>
      </c>
    </row>
    <row r="9" spans="1:2" x14ac:dyDescent="0.25">
      <c r="A9" s="33" t="s">
        <v>30</v>
      </c>
      <c r="B9" s="44">
        <f>+VLOOKUP(Indice!D$6,No_Vigiladas!$A:$CC,MATCH(Indice!C$15,No_Vigiladas!$A$1:$CC$1,0)+ROW(AK5)-1,0)</f>
        <v>0</v>
      </c>
    </row>
    <row r="10" spans="1:2" x14ac:dyDescent="0.25">
      <c r="A10" s="33" t="s">
        <v>31</v>
      </c>
      <c r="B10" s="44">
        <f>+VLOOKUP(Indice!D$6,No_Vigiladas!$A:$CC,MATCH(Indice!C$15,No_Vigiladas!$A$1:$CC$1,0)+ROW(AK6)-1,0)</f>
        <v>1.1904761904761904E-2</v>
      </c>
    </row>
    <row r="11" spans="1:2" x14ac:dyDescent="0.25">
      <c r="A11" s="33" t="s">
        <v>32</v>
      </c>
      <c r="B11" s="44">
        <f>+VLOOKUP(Indice!D$6,No_Vigiladas!$A:$CC,MATCH(Indice!C$15,No_Vigiladas!$A$1:$CC$1,0)+ROW(AK7)-1,0)</f>
        <v>3.5714285714285712E-2</v>
      </c>
    </row>
    <row r="12" spans="1:2" x14ac:dyDescent="0.25">
      <c r="A12" s="33" t="s">
        <v>33</v>
      </c>
      <c r="B12" s="44">
        <f>+VLOOKUP(Indice!D$6,No_Vigiladas!$A:$CC,MATCH(Indice!C$15,No_Vigiladas!$A$1:$CC$1,0)+ROW(AK8)-1,0)</f>
        <v>0.32142857142857145</v>
      </c>
    </row>
    <row r="13" spans="1:2" x14ac:dyDescent="0.25">
      <c r="A13" s="38" t="s">
        <v>34</v>
      </c>
      <c r="B13" s="44">
        <f>+VLOOKUP(Indice!D$6,No_Vigiladas!$A:$CC,MATCH(Indice!C$15,No_Vigiladas!$A$1:$CC$1,0)+ROW(AK9)-1,0)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2"/>
  <sheetViews>
    <sheetView showGridLines="0" workbookViewId="0">
      <selection activeCell="A5" sqref="A5:A12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2" ht="18" x14ac:dyDescent="0.25">
      <c r="A1" s="1"/>
    </row>
    <row r="2" spans="1:2" x14ac:dyDescent="0.25">
      <c r="A2" s="53" t="s">
        <v>136</v>
      </c>
    </row>
    <row r="3" spans="1:2" ht="15.75" x14ac:dyDescent="0.25">
      <c r="A3" s="2"/>
    </row>
    <row r="4" spans="1:2" x14ac:dyDescent="0.25">
      <c r="A4" s="50" t="s">
        <v>127</v>
      </c>
      <c r="B4" s="51" t="s">
        <v>2</v>
      </c>
    </row>
    <row r="5" spans="1:2" x14ac:dyDescent="0.25">
      <c r="A5" s="33" t="s">
        <v>35</v>
      </c>
      <c r="B5" s="44">
        <f>+VLOOKUP(Indice!D$6,No_Vigiladas!$A:$CC,MATCH(Indice!C$16,No_Vigiladas!$A$1:$CC$1,0)+ROW(AT1)-1,0)</f>
        <v>7.1428571428571425E-2</v>
      </c>
    </row>
    <row r="6" spans="1:2" x14ac:dyDescent="0.25">
      <c r="A6" s="33" t="s">
        <v>36</v>
      </c>
      <c r="B6" s="44">
        <f>+VLOOKUP(Indice!D$6,No_Vigiladas!$A:$CC,MATCH(Indice!C$16,No_Vigiladas!$A$1:$CC$1,0)+ROW(AT2)-1,0)</f>
        <v>3.5714285714285712E-2</v>
      </c>
    </row>
    <row r="7" spans="1:2" x14ac:dyDescent="0.25">
      <c r="A7" s="33" t="s">
        <v>37</v>
      </c>
      <c r="B7" s="44">
        <f>+VLOOKUP(Indice!D$6,No_Vigiladas!$A:$CC,MATCH(Indice!C$16,No_Vigiladas!$A$1:$CC$1,0)+ROW(AT3)-1,0)</f>
        <v>0.2857142857142857</v>
      </c>
    </row>
    <row r="8" spans="1:2" x14ac:dyDescent="0.25">
      <c r="A8" s="33" t="s">
        <v>38</v>
      </c>
      <c r="B8" s="44">
        <f>+VLOOKUP(Indice!D$6,No_Vigiladas!$A:$CC,MATCH(Indice!C$16,No_Vigiladas!$A$1:$CC$1,0)+ROW(AT4)-1,0)</f>
        <v>5.9523809523809521E-2</v>
      </c>
    </row>
    <row r="9" spans="1:2" x14ac:dyDescent="0.25">
      <c r="A9" s="33" t="s">
        <v>39</v>
      </c>
      <c r="B9" s="44">
        <f>+VLOOKUP(Indice!D$6,No_Vigiladas!$A:$CC,MATCH(Indice!C$16,No_Vigiladas!$A$1:$CC$1,0)+ROW(AT5)-1,0)</f>
        <v>0.3571428571428571</v>
      </c>
    </row>
    <row r="10" spans="1:2" x14ac:dyDescent="0.25">
      <c r="A10" s="33" t="s">
        <v>40</v>
      </c>
      <c r="B10" s="44">
        <f>+VLOOKUP(Indice!D$6,No_Vigiladas!$A:$CC,MATCH(Indice!C$16,No_Vigiladas!$A$1:$CC$1,0)+ROW(AT6)-1,0)</f>
        <v>5.9523809523809521E-2</v>
      </c>
    </row>
    <row r="11" spans="1:2" x14ac:dyDescent="0.25">
      <c r="A11" s="33" t="s">
        <v>41</v>
      </c>
      <c r="B11" s="44">
        <f>+VLOOKUP(Indice!D$6,No_Vigiladas!$A:$CC,MATCH(Indice!C$16,No_Vigiladas!$A$1:$CC$1,0)+ROW(AT7)-1,0)</f>
        <v>0.13095238095238093</v>
      </c>
    </row>
    <row r="12" spans="1:2" x14ac:dyDescent="0.25">
      <c r="A12" s="38" t="s">
        <v>42</v>
      </c>
      <c r="B12" s="44">
        <f>+VLOOKUP(Indice!D$6,No_Vigiladas!$A:$CC,MATCH(Indice!C$16,No_Vigiladas!$A$1:$CC$1,0)+ROW(AT8)-1,0)</f>
        <v>0</v>
      </c>
    </row>
  </sheetData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"/>
  <sheetViews>
    <sheetView showGridLines="0" workbookViewId="0">
      <selection activeCell="I28" sqref="I28"/>
    </sheetView>
  </sheetViews>
  <sheetFormatPr baseColWidth="10" defaultColWidth="9.140625" defaultRowHeight="15" x14ac:dyDescent="0.25"/>
  <cols>
    <col min="1" max="1" width="60" customWidth="1"/>
    <col min="2" max="2" width="12" customWidth="1"/>
  </cols>
  <sheetData>
    <row r="1" spans="1:3" ht="18" x14ac:dyDescent="0.25">
      <c r="A1" s="1"/>
    </row>
    <row r="2" spans="1:3" x14ac:dyDescent="0.25">
      <c r="A2" s="46" t="s">
        <v>137</v>
      </c>
    </row>
    <row r="4" spans="1:3" x14ac:dyDescent="0.25">
      <c r="A4" s="50" t="s">
        <v>127</v>
      </c>
      <c r="B4" s="54" t="s">
        <v>105</v>
      </c>
      <c r="C4" s="54" t="s">
        <v>106</v>
      </c>
    </row>
    <row r="5" spans="1:3" x14ac:dyDescent="0.25">
      <c r="A5" s="33" t="s">
        <v>43</v>
      </c>
      <c r="B5" s="55">
        <f>+VLOOKUP(Indice!D$6,No_Vigiladas!$A:$CC,MATCH(Indice!C$17,No_Vigiladas!$A$1:$CC$1,0)+ROW(BB1)-1,0)</f>
        <v>0.61538461538461542</v>
      </c>
      <c r="C5" s="55">
        <f>+VLOOKUP(Indice!D$6,No_Vigiladas!$A:$CC,MATCH(Indice!C$17,No_Vigiladas!$A$1:$CC$1,0)+ROW(BB7)-1,0)</f>
        <v>0.38461538461538464</v>
      </c>
    </row>
    <row r="6" spans="1:3" x14ac:dyDescent="0.25">
      <c r="A6" s="33" t="s">
        <v>44</v>
      </c>
      <c r="B6" s="55">
        <f>+VLOOKUP(Indice!D$6,No_Vigiladas!$A:$CC,MATCH(Indice!C$17,No_Vigiladas!$A$1:$CC$1,0)+ROW(BB2)-1,0)</f>
        <v>0.76923076923076927</v>
      </c>
      <c r="C6" s="55">
        <f>+VLOOKUP(Indice!D$6,No_Vigiladas!$A:$CC,MATCH(Indice!C$17,No_Vigiladas!$A$1:$CC$1,0)+ROW(BB8)-1,0)</f>
        <v>0.23076923076923078</v>
      </c>
    </row>
    <row r="7" spans="1:3" x14ac:dyDescent="0.25">
      <c r="A7" s="33" t="s">
        <v>45</v>
      </c>
      <c r="B7" s="55">
        <f>+VLOOKUP(Indice!D$6,No_Vigiladas!$A:$CC,MATCH(Indice!C$17,No_Vigiladas!$A$1:$CC$1,0)+ROW(BB3)-1,0)</f>
        <v>0.84615384615384615</v>
      </c>
      <c r="C7" s="55">
        <f>+VLOOKUP(Indice!D$6,No_Vigiladas!$A:$CC,MATCH(Indice!C$17,No_Vigiladas!$A$1:$CC$1,0)+ROW(BB9)-1,0)</f>
        <v>0.15384615384615385</v>
      </c>
    </row>
    <row r="8" spans="1:3" x14ac:dyDescent="0.25">
      <c r="A8" s="33" t="s">
        <v>46</v>
      </c>
      <c r="B8" s="55">
        <f>+VLOOKUP(Indice!D$6,No_Vigiladas!$A:$CC,MATCH(Indice!C$17,No_Vigiladas!$A$1:$CC$1,0)+ROW(BB4)-1,0)</f>
        <v>0.61538461538461542</v>
      </c>
      <c r="C8" s="55">
        <f>+VLOOKUP(Indice!D$6,No_Vigiladas!$A:$CC,MATCH(Indice!C$17,No_Vigiladas!$A$1:$CC$1,0)+ROW(BB10)-1,0)</f>
        <v>0.38461538461538464</v>
      </c>
    </row>
    <row r="9" spans="1:3" x14ac:dyDescent="0.25">
      <c r="A9" s="33" t="s">
        <v>47</v>
      </c>
      <c r="B9" s="55">
        <f>+VLOOKUP(Indice!D$6,No_Vigiladas!$A:$CC,MATCH(Indice!C$17,No_Vigiladas!$A$1:$CC$1,0)+ROW(BB5)-1,0)</f>
        <v>0.76923076923076927</v>
      </c>
      <c r="C9" s="55">
        <f>+VLOOKUP(Indice!D$6,No_Vigiladas!$A:$CC,MATCH(Indice!C$17,No_Vigiladas!$A$1:$CC$1,0)+ROW(BB11)-1,0)</f>
        <v>0.23076923076923078</v>
      </c>
    </row>
    <row r="10" spans="1:3" x14ac:dyDescent="0.25">
      <c r="A10" s="38" t="s">
        <v>48</v>
      </c>
      <c r="B10" s="55">
        <f>+VLOOKUP(Indice!D$6,No_Vigiladas!$A:$CC,MATCH(Indice!C$17,No_Vigiladas!$A$1:$CC$1,0)+ROW(BB6)-1,0)</f>
        <v>0.81818181818181823</v>
      </c>
      <c r="C10" s="55">
        <f>+VLOOKUP(Indice!D$6,No_Vigiladas!$A:$CC,MATCH(Indice!C$17,No_Vigiladas!$A$1:$CC$1,0)+ROW(BB12)-1,0)</f>
        <v>0.18181818181818182</v>
      </c>
    </row>
  </sheetData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Indice</vt:lpstr>
      <vt:lpstr>No_Vigiladas</vt:lpstr>
      <vt:lpstr>  (MP110)P1</vt:lpstr>
      <vt:lpstr>(BR130)P2</vt:lpstr>
      <vt:lpstr>(BR138)P3</vt:lpstr>
      <vt:lpstr>(MP141)P4</vt:lpstr>
      <vt:lpstr>(MP160)P5</vt:lpstr>
      <vt:lpstr>(MP163)P6</vt:lpstr>
      <vt:lpstr>(BR169)P7</vt:lpstr>
      <vt:lpstr>(RA171)P8</vt:lpstr>
      <vt:lpstr>(RA187)P9</vt:lpstr>
      <vt:lpstr>(RA196)P10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Sánchez Quinto Camilo Eduardo</cp:lastModifiedBy>
  <dcterms:created xsi:type="dcterms:W3CDTF">2023-01-17T18:49:31Z</dcterms:created>
  <dcterms:modified xsi:type="dcterms:W3CDTF">2023-07-31T19:53:31Z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2023-01-23T12:59:53Z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fdeb4f4f-8f4f-438e-991a-4e5109bbb7f4</vt:lpwstr>
  </property>
  <property fmtid="{D5CDD505-2E9C-101B-9397-08002B2CF9AE}" pid="8" name="MSIP_Label_d7faaadc-1a6d-4614-bb5b-a314f37e002a_ContentBits">
    <vt:lpwstr>0</vt:lpwstr>
  </property>
</Properties>
</file>