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omments9.xml" ContentType="application/vnd.openxmlformats-officedocument.spreadsheetml.comments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omments11.xml" ContentType="application/vnd.openxmlformats-officedocument.spreadsheetml.comments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2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3.xml" ContentType="application/vnd.openxmlformats-officedocument.spreadsheetml.comments+xml"/>
  <Override PartName="/xl/charts/chart38.xml" ContentType="application/vnd.openxmlformats-officedocument.drawingml.chart+xml"/>
  <Override PartName="/xl/drawings/drawing30.xml" ContentType="application/vnd.openxmlformats-officedocument.drawing+xml"/>
  <Override PartName="/xl/comments14.xml" ContentType="application/vnd.openxmlformats-officedocument.spreadsheetml.comment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omments15.xml" ContentType="application/vnd.openxmlformats-officedocument.spreadsheetml.comments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16.xml" ContentType="application/vnd.openxmlformats-officedocument.spreadsheetml.comments+xml"/>
  <Override PartName="/xl/charts/chart4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Z:\ENCUESTA CREDITO\Reporte 202412\"/>
    </mc:Choice>
  </mc:AlternateContent>
  <xr:revisionPtr revIDLastSave="0" documentId="13_ncr:1_{BDFA23E3-B0EB-4B5A-BB0C-11CDA0D61A66}" xr6:coauthVersionLast="47" xr6:coauthVersionMax="47" xr10:uidLastSave="{00000000-0000-0000-0000-000000000000}"/>
  <bookViews>
    <workbookView xWindow="28680" yWindow="-120" windowWidth="29040" windowHeight="15840" tabRatio="910" activeTab="23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2" r:id="rId9"/>
    <sheet name="G10" sheetId="314" r:id="rId10"/>
    <sheet name="G11" sheetId="313" r:id="rId11"/>
    <sheet name="G12" sheetId="311" r:id="rId12"/>
    <sheet name="G13" sheetId="315" r:id="rId13"/>
    <sheet name="G14" sheetId="316" r:id="rId14"/>
    <sheet name="G15" sheetId="317" r:id="rId15"/>
    <sheet name="G16" sheetId="318" r:id="rId16"/>
    <sheet name="G17" sheetId="321" r:id="rId17"/>
    <sheet name="G18" sheetId="319" r:id="rId18"/>
    <sheet name="G19" sheetId="320" r:id="rId19"/>
    <sheet name="G20." sheetId="308" state="hidden" r:id="rId20"/>
    <sheet name="G20" sheetId="309" r:id="rId21"/>
    <sheet name="G21." sheetId="310" state="hidden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'G17'!$A$7:$E$19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PARTICIPACION!$A$5:$BC$43</definedName>
    <definedName name="_xlnm.Print_Area" localSheetId="0">'G1'!$K$10:$Y$55</definedName>
    <definedName name="_xlnm.Print_Area" localSheetId="9">'G10'!$K$4:$V$39</definedName>
    <definedName name="_xlnm.Print_Area" localSheetId="10">'G11'!$J$3:$V$34</definedName>
    <definedName name="_xlnm.Print_Area" localSheetId="11">'G12'!$I$7:$R$42</definedName>
    <definedName name="_xlnm.Print_Area" localSheetId="12">'G13'!$G$2:$S$40</definedName>
    <definedName name="_xlnm.Print_Area" localSheetId="13">'G14'!$F$6:$T$55</definedName>
    <definedName name="_xlnm.Print_Area" localSheetId="14">'G15'!$F$1:$K$40</definedName>
    <definedName name="_xlnm.Print_Area" localSheetId="15">'G16'!$E$1:$O$80</definedName>
    <definedName name="_xlnm.Print_Area" localSheetId="16">'G17'!$J$5:$V$32</definedName>
    <definedName name="_xlnm.Print_Area" localSheetId="17">'G18'!$E$6:$O$82</definedName>
    <definedName name="_xlnm.Print_Area" localSheetId="18">'G19'!$J$5:$V$32</definedName>
    <definedName name="_xlnm.Print_Area" localSheetId="1">'G2'!$O$9:$AD$63</definedName>
    <definedName name="_xlnm.Print_Area" localSheetId="20">'G20'!$J$4:$Q$26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'G8'!$H$1:$AB$57</definedName>
    <definedName name="_xlnm.Print_Area" localSheetId="8">'G9'!$J$7:$W$39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94" l="1" a="1"/>
  <c r="C4" i="294" s="1"/>
  <c r="B4" i="294" a="1"/>
  <c r="B4" i="294" s="1"/>
  <c r="A4" i="294" a="1"/>
  <c r="A4" i="294" s="1"/>
  <c r="B14" i="257" l="1"/>
  <c r="C16" i="316"/>
  <c r="B16" i="316"/>
  <c r="C15" i="316"/>
  <c r="B15" i="316"/>
  <c r="B10" i="316"/>
  <c r="B8" i="316"/>
  <c r="B18" i="316"/>
  <c r="B14" i="316"/>
  <c r="B22" i="316"/>
  <c r="C8" i="316"/>
  <c r="B13" i="318"/>
  <c r="B28" i="318"/>
  <c r="B41" i="318"/>
  <c r="B33" i="318"/>
  <c r="B34" i="318"/>
  <c r="B35" i="318"/>
  <c r="B37" i="318"/>
  <c r="B38" i="318"/>
  <c r="B36" i="318"/>
  <c r="B39" i="318"/>
  <c r="B40" i="318"/>
  <c r="B42" i="318"/>
  <c r="B32" i="318"/>
  <c r="C32" i="318"/>
  <c r="B26" i="318"/>
  <c r="C26" i="318"/>
  <c r="B27" i="318"/>
  <c r="C27" i="318"/>
  <c r="B29" i="318"/>
  <c r="B20" i="318"/>
  <c r="B23" i="318"/>
  <c r="B24" i="318"/>
  <c r="B25" i="318"/>
  <c r="B21" i="318"/>
  <c r="B22" i="318"/>
  <c r="B30" i="318"/>
  <c r="C20" i="318"/>
  <c r="B11" i="318"/>
  <c r="B12" i="318"/>
  <c r="B9" i="318"/>
  <c r="B10" i="318"/>
  <c r="B14" i="318"/>
  <c r="B17" i="318"/>
  <c r="B15" i="318"/>
  <c r="B16" i="318"/>
  <c r="B18" i="318"/>
  <c r="B8" i="318"/>
  <c r="C8" i="318"/>
  <c r="B26" i="319"/>
  <c r="B20" i="319"/>
  <c r="B27" i="319"/>
  <c r="B28" i="319"/>
  <c r="B22" i="319"/>
  <c r="B24" i="319"/>
  <c r="B29" i="319"/>
  <c r="B25" i="319"/>
  <c r="B21" i="319"/>
  <c r="B30" i="319"/>
  <c r="B23" i="319"/>
  <c r="C23" i="319"/>
  <c r="B10" i="319"/>
  <c r="C10" i="319"/>
  <c r="B15" i="319"/>
  <c r="B17" i="319"/>
  <c r="B18" i="319"/>
  <c r="C15" i="319"/>
  <c r="B9" i="319"/>
  <c r="B11" i="319"/>
  <c r="B12" i="319"/>
  <c r="B13" i="319"/>
  <c r="B14" i="319"/>
  <c r="B16" i="319"/>
  <c r="B8" i="319"/>
  <c r="C8" i="319"/>
  <c r="C18" i="319"/>
  <c r="H75" i="312"/>
  <c r="BM78" i="293" l="1"/>
  <c r="BN76" i="293"/>
  <c r="BN75" i="293"/>
  <c r="BN78" i="293"/>
  <c r="C76" i="293" l="1"/>
  <c r="C75" i="293"/>
  <c r="BN77" i="293"/>
  <c r="BL78" i="293"/>
  <c r="BL77" i="293"/>
  <c r="BL76" i="293"/>
  <c r="BL75" i="293"/>
  <c r="B21" i="316" l="1"/>
  <c r="B23" i="316"/>
  <c r="B24" i="316"/>
  <c r="B20" i="316"/>
  <c r="B17" i="316"/>
  <c r="B12" i="316"/>
  <c r="B9" i="316"/>
  <c r="B11" i="316"/>
  <c r="C11" i="316"/>
  <c r="C9" i="316"/>
  <c r="E23" i="320"/>
  <c r="H74" i="314" l="1"/>
  <c r="H74" i="313"/>
  <c r="H74" i="312"/>
  <c r="H74" i="311"/>
  <c r="H75" i="311"/>
  <c r="C14" i="257"/>
  <c r="C15" i="257"/>
  <c r="C16" i="257"/>
  <c r="C17" i="257"/>
  <c r="D14" i="257"/>
  <c r="D15" i="257"/>
  <c r="D16" i="257"/>
  <c r="D17" i="257"/>
  <c r="C21" i="316" l="1"/>
  <c r="C24" i="316"/>
  <c r="C23" i="316"/>
  <c r="C22" i="316"/>
  <c r="BM77" i="293" l="1"/>
  <c r="BM76" i="293"/>
  <c r="BM75" i="293"/>
  <c r="H73" i="314"/>
  <c r="H73" i="312"/>
  <c r="H73" i="311"/>
  <c r="H73" i="313" l="1"/>
  <c r="BK78" i="293"/>
  <c r="BK77" i="293"/>
  <c r="BK76" i="293"/>
  <c r="BK75" i="293"/>
  <c r="C19" i="316"/>
  <c r="C13" i="316"/>
  <c r="H72" i="314"/>
  <c r="H72" i="312"/>
  <c r="H72" i="313"/>
  <c r="C20" i="319" l="1"/>
  <c r="C13" i="319"/>
  <c r="C9" i="319"/>
  <c r="C11" i="319"/>
  <c r="C14" i="319"/>
  <c r="C16" i="319"/>
  <c r="C17" i="319"/>
  <c r="C12" i="319"/>
  <c r="BJ78" i="293" l="1"/>
  <c r="BJ77" i="293"/>
  <c r="BJ76" i="293"/>
  <c r="BJ75" i="293"/>
  <c r="H71" i="314" l="1"/>
  <c r="H71" i="313"/>
  <c r="H72" i="311"/>
  <c r="C23" i="318" l="1"/>
  <c r="C22" i="318"/>
  <c r="C21" i="318"/>
  <c r="C24" i="318"/>
  <c r="E34" i="320" l="1"/>
  <c r="E33" i="320"/>
  <c r="E32" i="320"/>
  <c r="E31" i="320"/>
  <c r="E30" i="320"/>
  <c r="E29" i="320"/>
  <c r="E28" i="320"/>
  <c r="E27" i="320"/>
  <c r="E26" i="320"/>
  <c r="E25" i="320"/>
  <c r="E24" i="320"/>
  <c r="BI78" i="293" l="1"/>
  <c r="BI77" i="293"/>
  <c r="BI76" i="293"/>
  <c r="BI75" i="293"/>
  <c r="H69" i="314" l="1"/>
  <c r="H70" i="314"/>
  <c r="H69" i="313"/>
  <c r="H70" i="313"/>
  <c r="H70" i="312"/>
  <c r="H71" i="312"/>
  <c r="H71" i="311"/>
  <c r="C34" i="319" l="1"/>
  <c r="C25" i="319"/>
  <c r="H68" i="314" l="1"/>
  <c r="H68" i="313"/>
  <c r="H69" i="312"/>
  <c r="H69" i="311"/>
  <c r="H70" i="311"/>
  <c r="BH78" i="293" l="1"/>
  <c r="BH77" i="293"/>
  <c r="BH76" i="293"/>
  <c r="BH75" i="293"/>
  <c r="B15" i="257" l="1"/>
  <c r="B16" i="257"/>
  <c r="B17" i="257"/>
  <c r="C42" i="319" l="1"/>
  <c r="C40" i="319"/>
  <c r="C39" i="319"/>
  <c r="C38" i="319"/>
  <c r="C37" i="319"/>
  <c r="C35" i="319"/>
  <c r="C41" i="319"/>
  <c r="C33" i="319"/>
  <c r="C36" i="319"/>
  <c r="C32" i="319"/>
  <c r="C30" i="319"/>
  <c r="C29" i="319"/>
  <c r="C26" i="319"/>
  <c r="C24" i="319"/>
  <c r="C22" i="319"/>
  <c r="C27" i="319"/>
  <c r="C21" i="319"/>
  <c r="C28" i="319"/>
  <c r="C42" i="318"/>
  <c r="C41" i="318"/>
  <c r="C38" i="318"/>
  <c r="C39" i="318"/>
  <c r="C40" i="318"/>
  <c r="C34" i="318"/>
  <c r="C37" i="318"/>
  <c r="C36" i="318"/>
  <c r="C35" i="318"/>
  <c r="C33" i="318"/>
  <c r="C29" i="318"/>
  <c r="C30" i="318"/>
  <c r="C25" i="318"/>
  <c r="C28" i="318"/>
  <c r="C18" i="318"/>
  <c r="C15" i="318"/>
  <c r="C16" i="318"/>
  <c r="C17" i="318"/>
  <c r="C10" i="318"/>
  <c r="C14" i="318"/>
  <c r="C11" i="318"/>
  <c r="C12" i="318"/>
  <c r="C13" i="318"/>
  <c r="C9" i="318"/>
  <c r="C20" i="316"/>
  <c r="C18" i="316"/>
  <c r="C17" i="316"/>
  <c r="C14" i="316"/>
  <c r="C12" i="316"/>
  <c r="C10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8" i="293" l="1"/>
  <c r="BG77" i="293"/>
  <c r="BG76" i="293"/>
  <c r="BG75" i="293"/>
  <c r="BF78" i="293" l="1"/>
  <c r="BF77" i="293"/>
  <c r="BF76" i="293"/>
  <c r="BF75" i="293"/>
  <c r="BE78" i="293" l="1"/>
  <c r="BE77" i="293"/>
  <c r="BE76" i="293"/>
  <c r="BE75" i="293"/>
  <c r="BD78" i="293" l="1"/>
  <c r="BD77" i="293"/>
  <c r="BD76" i="293"/>
  <c r="BD75" i="293"/>
  <c r="BC78" i="293"/>
  <c r="BC77" i="293"/>
  <c r="BC76" i="293"/>
  <c r="BC75" i="293"/>
  <c r="BB78" i="293" l="1"/>
  <c r="BB77" i="293"/>
  <c r="BB76" i="293"/>
  <c r="BB75" i="293"/>
  <c r="BA78" i="293" l="1"/>
  <c r="BA77" i="293"/>
  <c r="BA76" i="293"/>
  <c r="BA75" i="293"/>
  <c r="AZ78" i="293" l="1"/>
  <c r="AZ77" i="293"/>
  <c r="AZ76" i="293"/>
  <c r="AZ75" i="293"/>
  <c r="AY78" i="293" l="1"/>
  <c r="AY77" i="293"/>
  <c r="AY76" i="293"/>
  <c r="AY75" i="293"/>
  <c r="AX78" i="293" l="1"/>
  <c r="AW78" i="293"/>
  <c r="AX77" i="293"/>
  <c r="AW77" i="293"/>
  <c r="AX76" i="293"/>
  <c r="AW76" i="293"/>
  <c r="AX75" i="293"/>
  <c r="AW75" i="293"/>
  <c r="AV78" i="293" l="1"/>
  <c r="AV77" i="293"/>
  <c r="AV76" i="293"/>
  <c r="AV75" i="293"/>
  <c r="D75" i="293" l="1"/>
  <c r="E75" i="293"/>
  <c r="F75" i="293"/>
  <c r="G75" i="293"/>
  <c r="H75" i="293"/>
  <c r="I75" i="293"/>
  <c r="J75" i="293"/>
  <c r="K75" i="293"/>
  <c r="L75" i="293"/>
  <c r="M75" i="293"/>
  <c r="N75" i="293"/>
  <c r="O75" i="293"/>
  <c r="P75" i="293"/>
  <c r="Q75" i="293"/>
  <c r="R75" i="293"/>
  <c r="S75" i="293"/>
  <c r="T75" i="293"/>
  <c r="U75" i="293"/>
  <c r="V75" i="293"/>
  <c r="W75" i="293"/>
  <c r="X75" i="293"/>
  <c r="Y75" i="293"/>
  <c r="Z75" i="293"/>
  <c r="AA75" i="293"/>
  <c r="AB75" i="293"/>
  <c r="AC75" i="293"/>
  <c r="AD75" i="293"/>
  <c r="AE75" i="293"/>
  <c r="AF75" i="293"/>
  <c r="AG75" i="293"/>
  <c r="AH75" i="293"/>
  <c r="AI75" i="293"/>
  <c r="AJ75" i="293"/>
  <c r="AK75" i="293"/>
  <c r="AL75" i="293"/>
  <c r="AM75" i="293"/>
  <c r="AN75" i="293"/>
  <c r="AO75" i="293"/>
  <c r="AP75" i="293"/>
  <c r="AQ75" i="293"/>
  <c r="AR75" i="293"/>
  <c r="AS75" i="293"/>
  <c r="AT75" i="293"/>
  <c r="AU75" i="293"/>
  <c r="D76" i="293"/>
  <c r="E76" i="293"/>
  <c r="F76" i="293"/>
  <c r="G76" i="293"/>
  <c r="H76" i="293"/>
  <c r="I76" i="293"/>
  <c r="J76" i="293"/>
  <c r="K76" i="293"/>
  <c r="L76" i="293"/>
  <c r="M76" i="293"/>
  <c r="N76" i="293"/>
  <c r="O76" i="293"/>
  <c r="P76" i="293"/>
  <c r="Q76" i="293"/>
  <c r="R76" i="293"/>
  <c r="S76" i="293"/>
  <c r="T76" i="293"/>
  <c r="U76" i="293"/>
  <c r="V76" i="293"/>
  <c r="W76" i="293"/>
  <c r="X76" i="293"/>
  <c r="Y76" i="293"/>
  <c r="Z76" i="293"/>
  <c r="AA76" i="293"/>
  <c r="AB76" i="293"/>
  <c r="AC76" i="293"/>
  <c r="AD76" i="293"/>
  <c r="AE76" i="293"/>
  <c r="AF76" i="293"/>
  <c r="AG76" i="293"/>
  <c r="AH76" i="293"/>
  <c r="AI76" i="293"/>
  <c r="AJ76" i="293"/>
  <c r="AK76" i="293"/>
  <c r="AL76" i="293"/>
  <c r="AM76" i="293"/>
  <c r="AN76" i="293"/>
  <c r="AO76" i="293"/>
  <c r="AP76" i="293"/>
  <c r="AQ76" i="293"/>
  <c r="AR76" i="293"/>
  <c r="AS76" i="293"/>
  <c r="AT76" i="293"/>
  <c r="AU76" i="293"/>
  <c r="C77" i="293"/>
  <c r="D77" i="293"/>
  <c r="E77" i="293"/>
  <c r="F77" i="293"/>
  <c r="G77" i="293"/>
  <c r="H77" i="293"/>
  <c r="I77" i="293"/>
  <c r="J77" i="293"/>
  <c r="K77" i="293"/>
  <c r="L77" i="293"/>
  <c r="M77" i="293"/>
  <c r="N77" i="293"/>
  <c r="O77" i="293"/>
  <c r="P77" i="293"/>
  <c r="Q77" i="293"/>
  <c r="R77" i="293"/>
  <c r="S77" i="293"/>
  <c r="T77" i="293"/>
  <c r="U77" i="293"/>
  <c r="V77" i="293"/>
  <c r="W77" i="293"/>
  <c r="X77" i="293"/>
  <c r="Y77" i="293"/>
  <c r="Z77" i="293"/>
  <c r="AA77" i="293"/>
  <c r="AB77" i="293"/>
  <c r="AC77" i="293"/>
  <c r="AD77" i="293"/>
  <c r="AE77" i="293"/>
  <c r="AF77" i="293"/>
  <c r="AG77" i="293"/>
  <c r="AH77" i="293"/>
  <c r="AI77" i="293"/>
  <c r="AJ77" i="293"/>
  <c r="AK77" i="293"/>
  <c r="AL77" i="293"/>
  <c r="AM77" i="293"/>
  <c r="AN77" i="293"/>
  <c r="AO77" i="293"/>
  <c r="AP77" i="293"/>
  <c r="AQ77" i="293"/>
  <c r="AR77" i="293"/>
  <c r="AS77" i="293"/>
  <c r="AT77" i="293"/>
  <c r="AU77" i="293"/>
  <c r="C78" i="293"/>
  <c r="D78" i="293"/>
  <c r="E78" i="293"/>
  <c r="F78" i="293"/>
  <c r="G78" i="293"/>
  <c r="H78" i="293"/>
  <c r="I78" i="293"/>
  <c r="J78" i="293"/>
  <c r="K78" i="293"/>
  <c r="L78" i="293"/>
  <c r="M78" i="293"/>
  <c r="N78" i="293"/>
  <c r="O78" i="293"/>
  <c r="P78" i="293"/>
  <c r="Q78" i="293"/>
  <c r="R78" i="293"/>
  <c r="S78" i="293"/>
  <c r="T78" i="293"/>
  <c r="U78" i="293"/>
  <c r="V78" i="293"/>
  <c r="W78" i="293"/>
  <c r="X78" i="293"/>
  <c r="Y78" i="293"/>
  <c r="Z78" i="293"/>
  <c r="AA78" i="293"/>
  <c r="AB78" i="293"/>
  <c r="AC78" i="293"/>
  <c r="AD78" i="293"/>
  <c r="AE78" i="293"/>
  <c r="AF78" i="293"/>
  <c r="AG78" i="293"/>
  <c r="AH78" i="293"/>
  <c r="AI78" i="293"/>
  <c r="AJ78" i="293"/>
  <c r="AK78" i="293"/>
  <c r="AL78" i="293"/>
  <c r="AM78" i="293"/>
  <c r="AN78" i="293"/>
  <c r="AO78" i="293"/>
  <c r="AP78" i="293"/>
  <c r="AQ78" i="293"/>
  <c r="AR78" i="293"/>
  <c r="AS78" i="293"/>
  <c r="AT78" i="293"/>
  <c r="AU7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7B79240-DFAA-4E84-8A1C-E4DB9F21748A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3" authorId="0" shapeId="0" xr:uid="{61CF9871-E4A0-41D2-BD79-8018588E55D8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9" authorId="0" shapeId="0" xr:uid="{B0A0B68E-64A0-4AB3-A583-213C49B7BB61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A26" authorId="0" shapeId="0" xr:uid="{509DED20-679D-4C8D-A163-5BBD22B04C44}">
      <text>
        <r>
          <rPr>
            <sz val="9"/>
            <color indexed="81"/>
            <rFont val="Tahoma"/>
            <family val="2"/>
          </rPr>
          <t>Pegar la información correspondiente a Entidad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1EB63307-5D59-4BB7-9D8A-42EDCA8F4F73}">
      <text>
        <r>
          <rPr>
            <sz val="9"/>
            <color indexed="81"/>
            <rFont val="Tahoma"/>
            <family val="2"/>
          </rPr>
          <t>Pegar la información de A18:D25 y quitar las letras que preceden la opción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4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F57DA25A-1A2F-4D0C-8988-4839E7B54E4C}">
      <text>
        <r>
          <rPr>
            <sz val="9"/>
            <color indexed="81"/>
            <rFont val="Tahoma"/>
            <family val="2"/>
          </rPr>
          <t>Pegar información A23:E34 y organizar por la Columna E</t>
        </r>
      </text>
    </comment>
    <comment ref="E7" authorId="1" shapeId="0" xr:uid="{46578B12-9447-47F5-AECD-4BE6E165F622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03E24DB0-FEB5-4CDE-B827-7E8D9414DF2B}">
      <text>
        <r>
          <rPr>
            <sz val="9"/>
            <color indexed="81"/>
            <rFont val="Tahoma"/>
            <family val="2"/>
          </rPr>
          <t>Total respuestas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>Jimenez GianMarco(ESTUDIANTE)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4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  <comment ref="A57" authorId="1" shapeId="0" xr:uid="{7A2B877D-7DD7-4FBE-972D-E22662C1955E}">
      <text>
        <r>
          <rPr>
            <b/>
            <sz val="9"/>
            <color indexed="81"/>
            <rFont val="Tahoma"/>
            <family val="2"/>
          </rPr>
          <t>Jimenez GianMarco(ESTUDIANTE):</t>
        </r>
        <r>
          <rPr>
            <sz val="9"/>
            <color indexed="81"/>
            <rFont val="Tahoma"/>
            <family val="2"/>
          </rPr>
          <t xml:space="preserve">
Trimestre anterior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B9796A0B-3C1F-4900-8A1E-772169A3D972}">
      <text>
        <r>
          <rPr>
            <sz val="9"/>
            <color indexed="81"/>
            <rFont val="Tahoma"/>
            <family val="2"/>
          </rPr>
          <t>Pegar información de A23:E34 y ordenar por columna E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22BE9971-ACB3-4C8D-9377-DC9B24BFB380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5" authorId="0" shapeId="0" xr:uid="{00000000-0006-0000-0700-000002000000}">
      <text>
        <r>
          <rPr>
            <sz val="9"/>
            <color indexed="81"/>
            <rFont val="Tahoma"/>
            <family val="2"/>
          </rPr>
          <t>PR768</t>
        </r>
      </text>
    </comment>
    <comment ref="C5" authorId="0" shapeId="0" xr:uid="{00000000-0006-0000-0700-000003000000}">
      <text>
        <r>
          <rPr>
            <sz val="9"/>
            <color indexed="81"/>
            <rFont val="Tahoma"/>
            <family val="2"/>
          </rPr>
          <t>PR634</t>
        </r>
      </text>
    </comment>
    <comment ref="D5" authorId="0" shapeId="0" xr:uid="{00000000-0006-0000-0700-000004000000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00000000-0006-0000-0700-000005000000}">
      <text>
        <r>
          <rPr>
            <sz val="9"/>
            <color indexed="81"/>
            <rFont val="Tahoma"/>
            <family val="2"/>
          </rPr>
          <t>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family val="2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family val="2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09FB9899-EF7B-421B-8649-CD042ECD8A58}">
      <text>
        <r>
          <rPr>
            <sz val="9"/>
            <color indexed="81"/>
            <rFont val="Tahoma"/>
            <family val="2"/>
          </rPr>
          <t>Pegar la infromación de A18:D25 y organizar por Bancos de mayor a menor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<sst xmlns="http://schemas.openxmlformats.org/spreadsheetml/2006/main" count="2469" uniqueCount="342">
  <si>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</si>
  <si>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</si>
  <si>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</si>
  <si>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</si>
  <si>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</si>
  <si>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</si>
  <si>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</si>
  <si>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</si>
  <si>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</si>
  <si>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</si>
  <si>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</si>
  <si>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</si>
  <si>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</si>
  <si>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</si>
  <si>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</si>
  <si>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</si>
  <si>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</si>
  <si>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</si>
  <si>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</si>
  <si>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</si>
  <si>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</si>
  <si>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</si>
  <si>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</si>
  <si>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</si>
  <si>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</si>
  <si>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</si>
  <si>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</si>
  <si>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</si>
  <si>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</si>
  <si>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</si>
  <si>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</si>
  <si>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</si>
  <si>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</si>
  <si>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</si>
  <si>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</si>
  <si>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</si>
  <si>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</si>
  <si>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</si>
  <si>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</si>
  <si>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</si>
  <si>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</si>
  <si>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</si>
  <si>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</si>
  <si>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</si>
  <si>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</si>
  <si>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</si>
  <si>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</si>
  <si>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</si>
  <si>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</si>
  <si>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</si>
  <si>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</si>
  <si>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</si>
  <si>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</si>
  <si>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</si>
  <si>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</si>
  <si>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</si>
  <si>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</si>
  <si>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</si>
  <si>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</si>
  <si>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</si>
  <si>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</si>
  <si>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</si>
  <si>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</si>
  <si>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</si>
  <si>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</si>
  <si>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</si>
  <si>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</si>
  <si>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</si>
  <si>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</si>
  <si>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</si>
  <si>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</si>
  <si>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</si>
  <si>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</si>
  <si>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</si>
  <si>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</si>
  <si>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</si>
  <si>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</si>
  <si>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</si>
  <si>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</si>
  <si>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</si>
  <si>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</si>
  <si>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</si>
  <si>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</si>
  <si>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</si>
  <si>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</si>
  <si>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</si>
  <si>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</si>
  <si>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</si>
  <si>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</si>
  <si>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</si>
  <si>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</si>
  <si>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</si>
  <si>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</si>
  <si>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</si>
  <si>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</si>
  <si>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</si>
  <si>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</si>
  <si>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</si>
  <si>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</si>
  <si>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</si>
  <si>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</si>
  <si>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</si>
  <si>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</si>
  <si>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</si>
  <si>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</si>
  <si>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</si>
  <si>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</si>
  <si>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</si>
  <si>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</si>
  <si>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</si>
  <si>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</si>
  <si>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</si>
  <si>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</si>
  <si>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</si>
  <si>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</si>
  <si>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</si>
  <si>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</si>
  <si>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</si>
  <si>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</si>
  <si>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</si>
  <si>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</si>
  <si>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</si>
  <si>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</si>
  <si>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</si>
  <si>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</si>
  <si>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</si>
  <si>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</si>
  <si>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</si>
  <si>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</si>
  <si>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</si>
  <si>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</si>
  <si>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</si>
  <si>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</si>
  <si>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</si>
  <si>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</si>
  <si>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</si>
  <si>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</si>
  <si>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</si>
  <si>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</si>
  <si>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</si>
  <si>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</si>
  <si>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</si>
  <si>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</si>
  <si>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</si>
  <si>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</si>
  <si>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</si>
  <si>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</si>
  <si>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</si>
  <si>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</si>
  <si>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</si>
  <si>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</si>
  <si>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</si>
  <si>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</si>
  <si>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</si>
  <si>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</si>
  <si>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</si>
  <si>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</si>
  <si>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</si>
  <si>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</si>
  <si>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</si>
  <si>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</si>
  <si>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</si>
  <si>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</si>
  <si>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</si>
  <si>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</si>
  <si>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</si>
  <si>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</si>
  <si>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</si>
  <si>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</si>
  <si>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</si>
  <si>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</si>
  <si>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</si>
  <si>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</si>
  <si>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</si>
  <si>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</si>
  <si>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</si>
  <si>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</si>
  <si>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</si>
  <si>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f. Las garantías exigidas son muy altas</t>
  </si>
  <si>
    <t>h. Otra</t>
  </si>
  <si>
    <t>g. Falta de acompañamiento en la solicitud del crédito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</si>
  <si>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</si>
  <si>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</si>
  <si>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</si>
  <si>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</si>
  <si>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</si>
  <si>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</si>
  <si>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</si>
  <si>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</si>
  <si>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</si>
  <si>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</si>
  <si>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</si>
  <si>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</si>
  <si>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</si>
  <si>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</si>
  <si>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</si>
  <si>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</si>
  <si>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</si>
  <si>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</si>
  <si>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>En cuál (es) de los siguientes sectores ha realizado un mayor número de restructuraciones de créditos</t>
  </si>
  <si>
    <t>PTRE309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</si>
  <si>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</si>
  <si>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</si>
  <si>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</si>
  <si>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</si>
  <si>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</si>
  <si>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</si>
  <si>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¿Qué porcentaje del saldo de créditos modificados fue reestructurado?</t>
  </si>
  <si>
    <t>Actualmente, ¿cuál es el saldo de créditos reestructurados como proporción del saldo total de cada una de las modalidades?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</si>
  <si>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</si>
  <si>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</si>
  <si>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</si>
  <si>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</si>
  <si>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</si>
  <si>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</si>
  <si>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</si>
  <si>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</si>
  <si>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</si>
  <si>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</si>
  <si>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</si>
  <si>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</si>
  <si>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</si>
  <si>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</si>
  <si>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</si>
  <si>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</si>
  <si>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</si>
  <si>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</si>
  <si>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</si>
  <si>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</si>
  <si>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</si>
  <si>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</si>
  <si>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</si>
  <si>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</si>
  <si>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</si>
  <si>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</si>
  <si>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</si>
  <si>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</si>
  <si>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</si>
  <si>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</si>
  <si>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</si>
  <si>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</si>
  <si>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</si>
  <si>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</si>
  <si>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</si>
  <si>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</si>
  <si>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</si>
  <si>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</si>
  <si>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</si>
  <si>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</si>
  <si>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</si>
  <si>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</si>
  <si>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</si>
  <si>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</si>
  <si>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</si>
  <si>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</si>
  <si>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</si>
  <si>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</si>
  <si>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</si>
  <si>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</si>
  <si>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</si>
  <si>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</si>
  <si>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</si>
  <si>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</si>
  <si>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</si>
  <si>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</si>
  <si>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</si>
  <si>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</si>
  <si>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</si>
  <si>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</si>
  <si>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</si>
  <si>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</si>
  <si>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</si>
  <si>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</si>
  <si>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</si>
  <si>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</si>
  <si>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</si>
  <si>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</si>
  <si>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</si>
  <si>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</si>
  <si>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</si>
  <si>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</si>
  <si>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</si>
  <si>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</si>
  <si>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</si>
  <si>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</si>
  <si>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</si>
  <si>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</si>
  <si>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</si>
  <si>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</si>
  <si>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</si>
  <si>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</si>
  <si>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</si>
  <si>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</si>
  <si>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</si>
  <si>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</si>
  <si>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</si>
  <si>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</si>
  <si>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</si>
  <si>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</si>
  <si>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</si>
  <si>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</si>
  <si>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</si>
  <si>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</si>
  <si>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</si>
  <si>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</si>
  <si>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</si>
  <si>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</si>
  <si>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</si>
  <si>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</si>
  <si>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</si>
  <si>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</si>
  <si>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</si>
  <si>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</si>
  <si>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</si>
  <si>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</si>
  <si>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</si>
  <si>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</si>
  <si>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</si>
  <si>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PTRE162</t>
  </si>
  <si>
    <t xml:space="preserve">Gráficos superpuestos. </t>
  </si>
  <si>
    <t>Niveles de capital del cliente</t>
  </si>
  <si>
    <t>Nota: A los encuestados se les presentan diferentes criterios para evaluar el riesgo de los nuevos clientes.</t>
  </si>
  <si>
    <t>La cantidad de crédito asignado no es suficiente</t>
  </si>
  <si>
    <t>e. La cantidad de crédito asignado no es suficiente</t>
  </si>
  <si>
    <t>Principales medidas de redefinición de condiciones crediticias en las operaciones de modificación de créditos</t>
  </si>
  <si>
    <t>Principales medidas de redefinición de condiciones crediticias en las operaciones de reestructuración de créditos</t>
  </si>
  <si>
    <t>Gráfico 17. ¿En cuáles de los siguientes sectores ha realizado un mayor número de modificaciones de créditos?</t>
  </si>
  <si>
    <t xml:space="preserve">Gráfico 18. </t>
  </si>
  <si>
    <t>Gráfico 19. ¿En cuáles de los siguientes sectores ha realizado un mayor número de reestructuraciones de créditos?</t>
  </si>
  <si>
    <t>Gráfico 20: Carga financiera promedio de los hogares que accedieron a nuevos créditos</t>
  </si>
  <si>
    <t xml:space="preserve">NU Colombia </t>
  </si>
  <si>
    <t>Banco Contactar</t>
  </si>
  <si>
    <t>Mercadopago</t>
  </si>
  <si>
    <t>Bold</t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</si>
  <si>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diciembre </t>
    </r>
    <r>
      <rPr>
        <sz val="11"/>
        <color theme="1"/>
        <rFont val="Times New Roman"/>
        <family val="1"/>
      </rPr>
      <t>de 2024; 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</si>
  <si>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diciembre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2024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</si>
  <si>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 de 2024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</si>
  <si>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de 2024;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</si>
  <si>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 xml:space="preserve">de 2024; </t>
    </r>
    <r>
      <rPr>
        <sz val="11"/>
        <color theme="1"/>
        <rFont val="Times New Roman"/>
        <family val="1"/>
      </rPr>
      <t>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</si>
  <si>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2024;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</si>
  <si>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 de 2024</t>
    </r>
    <r>
      <rPr>
        <i/>
        <sz val="10"/>
        <color theme="1"/>
        <rFont val="Times New Roman"/>
        <family val="1"/>
      </rPr>
      <t>;</t>
    </r>
    <r>
      <rPr>
        <sz val="10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cálculos del Banco de la República.</t>
    </r>
  </si>
  <si>
    <t>JP Morgan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</si>
</sst>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b/>
      <sz val="11"/>
      <color rgb="FFFF0000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6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0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7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8" fillId="2" borderId="0" xfId="12" applyNumberFormat="1" applyFont="1" applyFill="1" applyAlignment="1">
      <alignment horizontal="center" vertical="center"/>
    </xf>
    <xf numFmtId="166" fontId="4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0" fontId="32" fillId="0" borderId="0" xfId="300" applyFont="1"/>
    <xf numFmtId="0" fontId="53" fillId="0" borderId="0" xfId="300" applyFont="1"/>
    <xf numFmtId="0" fontId="54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5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6" fillId="2" borderId="0" xfId="0" applyFont="1" applyFill="1"/>
    <xf numFmtId="10" fontId="31" fillId="0" borderId="0" xfId="1" applyNumberFormat="1" applyFont="1"/>
    <xf numFmtId="0" fontId="45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4" fillId="0" borderId="0" xfId="300" applyNumberFormat="1" applyFont="1" applyAlignment="1">
      <alignment horizontal="center" vertical="center"/>
    </xf>
    <xf numFmtId="0" fontId="54" fillId="0" borderId="0" xfId="300" applyFont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50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17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164" fontId="8" fillId="2" borderId="0" xfId="0" applyNumberFormat="1" applyFont="1" applyFill="1"/>
    <xf numFmtId="0" fontId="60" fillId="2" borderId="0" xfId="0" applyFont="1" applyFill="1" applyAlignment="1">
      <alignment horizontal="left"/>
    </xf>
    <xf numFmtId="0" fontId="61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2" fillId="2" borderId="0" xfId="0" applyFont="1" applyFill="1"/>
    <xf numFmtId="0" fontId="59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59" fillId="2" borderId="0" xfId="21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wrapText="1"/>
    </xf>
    <xf numFmtId="17" fontId="59" fillId="2" borderId="0" xfId="0" applyNumberFormat="1" applyFont="1" applyFill="1"/>
    <xf numFmtId="2" fontId="59" fillId="2" borderId="0" xfId="0" applyNumberFormat="1" applyFont="1" applyFill="1" applyAlignment="1">
      <alignment horizontal="center" vertical="center"/>
    </xf>
    <xf numFmtId="0" fontId="63" fillId="2" borderId="0" xfId="0" applyFont="1" applyFill="1"/>
    <xf numFmtId="2" fontId="59" fillId="2" borderId="0" xfId="21" applyNumberFormat="1" applyFont="1" applyFill="1" applyBorder="1"/>
    <xf numFmtId="2" fontId="59" fillId="2" borderId="0" xfId="0" applyNumberFormat="1" applyFont="1" applyFill="1" applyAlignment="1">
      <alignment horizontal="center"/>
    </xf>
    <xf numFmtId="17" fontId="59" fillId="27" borderId="0" xfId="0" applyNumberFormat="1" applyFont="1" applyFill="1"/>
    <xf numFmtId="2" fontId="59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4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9" fillId="2" borderId="0" xfId="12" applyNumberFormat="1" applyFont="1" applyFill="1"/>
    <xf numFmtId="0" fontId="59" fillId="2" borderId="0" xfId="12" applyFont="1" applyFill="1" applyAlignment="1">
      <alignment horizontal="left"/>
    </xf>
    <xf numFmtId="0" fontId="59" fillId="2" borderId="0" xfId="9" applyFont="1" applyFill="1" applyAlignment="1">
      <alignment horizontal="center" vertical="top" wrapText="1"/>
    </xf>
    <xf numFmtId="0" fontId="59" fillId="2" borderId="0" xfId="9" applyFont="1" applyFill="1" applyAlignment="1">
      <alignment vertical="top" wrapText="1"/>
    </xf>
    <xf numFmtId="0" fontId="59" fillId="2" borderId="0" xfId="12" applyFont="1" applyFill="1" applyAlignment="1">
      <alignment vertical="center"/>
    </xf>
    <xf numFmtId="17" fontId="59" fillId="2" borderId="0" xfId="12" applyNumberFormat="1" applyFont="1" applyFill="1" applyAlignment="1">
      <alignment horizontal="left"/>
    </xf>
    <xf numFmtId="166" fontId="59" fillId="2" borderId="0" xfId="12" applyNumberFormat="1" applyFont="1" applyFill="1" applyAlignment="1">
      <alignment horizontal="center" vertical="center"/>
    </xf>
    <xf numFmtId="0" fontId="59" fillId="2" borderId="0" xfId="12" applyFont="1" applyFill="1"/>
    <xf numFmtId="166" fontId="64" fillId="2" borderId="0" xfId="12" applyNumberFormat="1" applyFont="1" applyFill="1" applyAlignment="1">
      <alignment horizontal="center" vertical="center"/>
    </xf>
    <xf numFmtId="166" fontId="66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9" fillId="0" borderId="0" xfId="300" applyFont="1"/>
    <xf numFmtId="0" fontId="67" fillId="2" borderId="0" xfId="300" applyFont="1" applyFill="1"/>
    <xf numFmtId="0" fontId="59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59" fillId="2" borderId="0" xfId="11" applyNumberFormat="1" applyFont="1" applyFill="1"/>
    <xf numFmtId="0" fontId="5" fillId="0" borderId="0" xfId="300" applyFont="1"/>
    <xf numFmtId="0" fontId="67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7" fillId="0" borderId="0" xfId="300" applyFont="1"/>
    <xf numFmtId="0" fontId="68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59" fillId="2" borderId="0" xfId="254" applyFont="1" applyFill="1" applyAlignment="1">
      <alignment horizontal="center" vertical="center" wrapText="1"/>
    </xf>
    <xf numFmtId="0" fontId="59" fillId="2" borderId="0" xfId="254" applyFont="1" applyFill="1"/>
    <xf numFmtId="0" fontId="13" fillId="2" borderId="0" xfId="0" applyFont="1" applyFill="1" applyAlignment="1">
      <alignment horizontal="left" vertical="center"/>
    </xf>
    <xf numFmtId="0" fontId="67" fillId="2" borderId="0" xfId="254" applyFont="1" applyFill="1"/>
    <xf numFmtId="0" fontId="9" fillId="2" borderId="0" xfId="0" applyFont="1" applyFill="1"/>
    <xf numFmtId="0" fontId="38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67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1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2" fillId="0" borderId="0" xfId="300" applyNumberFormat="1" applyFont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9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1" fillId="0" borderId="0" xfId="0" applyFont="1"/>
    <xf numFmtId="0" fontId="0" fillId="0" borderId="0" xfId="0" applyAlignment="1">
      <alignment horizontal="center"/>
    </xf>
    <xf numFmtId="0" fontId="72" fillId="2" borderId="0" xfId="0" applyFont="1" applyFill="1" applyAlignment="1">
      <alignment horizontal="center"/>
    </xf>
    <xf numFmtId="0" fontId="73" fillId="2" borderId="0" xfId="254" applyFont="1" applyFill="1" applyAlignment="1">
      <alignment horizontal="center"/>
    </xf>
    <xf numFmtId="17" fontId="74" fillId="2" borderId="0" xfId="300" applyNumberFormat="1" applyFont="1" applyFill="1" applyAlignment="1">
      <alignment horizontal="left" wrapText="1"/>
    </xf>
    <xf numFmtId="17" fontId="13" fillId="2" borderId="0" xfId="0" applyNumberFormat="1" applyFont="1" applyFill="1" applyAlignment="1">
      <alignment horizontal="left"/>
    </xf>
    <xf numFmtId="0" fontId="67" fillId="2" borderId="0" xfId="0" applyFont="1" applyFill="1"/>
    <xf numFmtId="0" fontId="13" fillId="2" borderId="0" xfId="0" applyFont="1" applyFill="1" applyAlignment="1">
      <alignment horizontal="left"/>
    </xf>
    <xf numFmtId="2" fontId="59" fillId="2" borderId="0" xfId="0" applyNumberFormat="1" applyFont="1" applyFill="1"/>
    <xf numFmtId="17" fontId="33" fillId="2" borderId="0" xfId="254" applyNumberFormat="1" applyFont="1" applyFill="1"/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17" fontId="45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4" fillId="2" borderId="0" xfId="30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6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Comma" xfId="21" builtinId="3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ercent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72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71"/>
      <tableStyleElement type="headerRow" dxfId="70"/>
    </tableStyle>
  </tableStyles>
  <colors>
    <mruColors>
      <color rgb="FFEAB200"/>
      <color rgb="FF9E0000"/>
      <color rgb="FF9DB49C"/>
      <color rgb="FF7F7F7F"/>
      <color rgb="FFEDB400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3.3034816761790792E-2</c:v>
                </c:pt>
                <c:pt idx="63">
                  <c:v>-12.287824057579718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  <c:pt idx="6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  <c:pt idx="4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33.422789947131839</c:v>
                </c:pt>
                <c:pt idx="42">
                  <c:v>23.175579004366092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  <c:pt idx="4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  <c:pt idx="42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-44.817241258874397</c:v>
                </c:pt>
                <c:pt idx="42">
                  <c:v>-6.7726554127290965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  <c:pt idx="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  <c:pt idx="42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  <c:pt idx="42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23.822848299690175</c:v>
                </c:pt>
                <c:pt idx="42">
                  <c:v>16.370281666187115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  <c:pt idx="42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  <c:pt idx="4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  <c:pt idx="63" formatCode="0.00">
                  <c:v>31.1111111111111</c:v>
                </c:pt>
                <c:pt idx="64" formatCode="0.00">
                  <c:v>28.888888888888896</c:v>
                </c:pt>
                <c:pt idx="65" formatCode="0.0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  <c:pt idx="63" formatCode="0.00">
                  <c:v>17.7777777777778</c:v>
                </c:pt>
                <c:pt idx="64" formatCode="0.00">
                  <c:v>13.3333333333333</c:v>
                </c:pt>
                <c:pt idx="65" formatCode="0.0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  <c:pt idx="63" formatCode="0.00">
                  <c:v>17.7777777777778</c:v>
                </c:pt>
                <c:pt idx="64" formatCode="0.00">
                  <c:v>17.7777777777778</c:v>
                </c:pt>
                <c:pt idx="65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  <c:pt idx="63" formatCode="0.00">
                  <c:v>6.6666666666666696</c:v>
                </c:pt>
                <c:pt idx="64" formatCode="0.00">
                  <c:v>4.4444444444444393</c:v>
                </c:pt>
                <c:pt idx="65" formatCode="0.0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  <c:pt idx="63" formatCode="0.00">
                  <c:v>17.7777777777778</c:v>
                </c:pt>
                <c:pt idx="64" formatCode="0.00">
                  <c:v>24.4444444444444</c:v>
                </c:pt>
                <c:pt idx="65" formatCode="0.0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7"/>
          <c:order val="6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  <c:pt idx="63" formatCode="0.00">
                  <c:v>8.8888888888888911</c:v>
                </c:pt>
                <c:pt idx="64" formatCode="0.00">
                  <c:v>8.8888888888888911</c:v>
                </c:pt>
                <c:pt idx="65" formatCode="0.00">
                  <c:v>1.6666666666666701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  <c:pt idx="63">
                        <c:v>45444</c:v>
                      </c:pt>
                      <c:pt idx="64">
                        <c:v>45536</c:v>
                      </c:pt>
                      <c:pt idx="65">
                        <c:v>45627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  <c:pt idx="63" formatCode="0.00">
                        <c:v>0</c:v>
                      </c:pt>
                      <c:pt idx="64" formatCode="0.00">
                        <c:v>0</c:v>
                      </c:pt>
                      <c:pt idx="65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  <c:pt idx="61" formatCode="0.00">
                  <c:v>30</c:v>
                </c:pt>
                <c:pt idx="62" formatCode="0.00">
                  <c:v>30.666666666666696</c:v>
                </c:pt>
                <c:pt idx="63" formatCode="0.00">
                  <c:v>23.703703703703699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  <c:pt idx="61" formatCode="0.00">
                  <c:v>18.3333333333333</c:v>
                </c:pt>
                <c:pt idx="62" formatCode="0.00">
                  <c:v>16</c:v>
                </c:pt>
                <c:pt idx="63" formatCode="0.00">
                  <c:v>7.4074074074074101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  <c:pt idx="61" formatCode="0.00">
                  <c:v>18.3333333333333</c:v>
                </c:pt>
                <c:pt idx="62" formatCode="0.00">
                  <c:v>14.6666666666667</c:v>
                </c:pt>
                <c:pt idx="63" formatCode="0.00">
                  <c:v>11.851851851851899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  <c:pt idx="61" formatCode="0.00">
                  <c:v>6.6666666666666696</c:v>
                </c:pt>
                <c:pt idx="62" formatCode="0.00">
                  <c:v>14.6666666666667</c:v>
                </c:pt>
                <c:pt idx="63" formatCode="0.00">
                  <c:v>18.518518518518501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  <c:pt idx="61" formatCode="0.00">
                  <c:v>10</c:v>
                </c:pt>
                <c:pt idx="62" formatCode="0.00">
                  <c:v>8</c:v>
                </c:pt>
                <c:pt idx="63" formatCode="0.00">
                  <c:v>2.2222222222222197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  <c:pt idx="61" formatCode="0.00">
                  <c:v>5</c:v>
                </c:pt>
                <c:pt idx="62" formatCode="0.00">
                  <c:v>8</c:v>
                </c:pt>
                <c:pt idx="63" formatCode="0.00">
                  <c:v>8.8888888888888911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  <c:pt idx="61" formatCode="0.00">
                  <c:v>1.6666666666666701</c:v>
                </c:pt>
                <c:pt idx="62" formatCode="0.00">
                  <c:v>0</c:v>
                </c:pt>
                <c:pt idx="63" formatCode="0.00">
                  <c:v>8.1481481481481506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33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'G5'!$I$13:$I$2000</c:f>
              <c:numCache>
                <c:formatCode>0.0</c:formatCode>
                <c:ptCount val="19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  <c:pt idx="60" formatCode="0.00">
                  <c:v>16.1904761904762</c:v>
                </c:pt>
                <c:pt idx="61" formatCode="0.00">
                  <c:v>19.883040935672501</c:v>
                </c:pt>
                <c:pt idx="62" formatCode="0.00">
                  <c:v>17.066666666666698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F1-4A2C-9812-9D094DB02BD5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'G5'!$L$13:$L$2000</c:f>
              <c:numCache>
                <c:formatCode>0.0</c:formatCode>
                <c:ptCount val="19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  <c:pt idx="60" formatCode="0.00">
                  <c:v>12.063492063492101</c:v>
                </c:pt>
                <c:pt idx="61" formatCode="0.00">
                  <c:v>9.9220272904483409</c:v>
                </c:pt>
                <c:pt idx="62" formatCode="0.00">
                  <c:v>8.7999999999999989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F1-4A2C-9812-9D094DB02BD5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'G5'!$J$13:$J$2000</c:f>
              <c:numCache>
                <c:formatCode>0.0</c:formatCode>
                <c:ptCount val="19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  <c:pt idx="60" formatCode="0.00">
                  <c:v>17.460317460317501</c:v>
                </c:pt>
                <c:pt idx="61" formatCode="0.00">
                  <c:v>12.562779497764001</c:v>
                </c:pt>
                <c:pt idx="62" formatCode="0.00">
                  <c:v>15.466666666666701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F1-4A2C-9812-9D094DB02BD5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'G5'!$M$13:$M$2000</c:f>
              <c:numCache>
                <c:formatCode>0.0</c:formatCode>
                <c:ptCount val="19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  <c:pt idx="60" formatCode="0.00">
                  <c:v>9.8412698412698401</c:v>
                </c:pt>
                <c:pt idx="61" formatCode="0.00">
                  <c:v>9.9438137828230708</c:v>
                </c:pt>
                <c:pt idx="62" formatCode="0.00">
                  <c:v>11.200000000000001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F1-4A2C-9812-9D094DB02BD5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'G5'!$N$13:$N$2000</c:f>
              <c:numCache>
                <c:formatCode>0.0</c:formatCode>
                <c:ptCount val="19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  <c:pt idx="60" formatCode="0.00">
                  <c:v>14.920634920634901</c:v>
                </c:pt>
                <c:pt idx="61" formatCode="0.00">
                  <c:v>16.279096433895198</c:v>
                </c:pt>
                <c:pt idx="62" formatCode="0.00">
                  <c:v>11.733333333333301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F1-4A2C-9812-9D094DB02BD5}"/>
            </c:ext>
          </c:extLst>
        </c:ser>
        <c:ser>
          <c:idx val="4"/>
          <c:order val="5"/>
          <c:tx>
            <c:strRef>
              <c:f>'G5'!$G$7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 w="28575" cap="rnd" cmpd="sng" algn="ctr">
              <a:solidFill>
                <a:srgbClr val="9DB49C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'G5'!$G$13:$G$2000</c:f>
              <c:numCache>
                <c:formatCode>0.0</c:formatCode>
                <c:ptCount val="1988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  <c:pt idx="36" formatCode="0.00">
                  <c:v>4.8484848484848495</c:v>
                </c:pt>
                <c:pt idx="37" formatCode="0.00">
                  <c:v>7.2222222222222214</c:v>
                </c:pt>
                <c:pt idx="38" formatCode="0.00">
                  <c:v>4.1666666666666661</c:v>
                </c:pt>
                <c:pt idx="39" formatCode="0.00">
                  <c:v>5.2696078431372539</c:v>
                </c:pt>
                <c:pt idx="40" formatCode="0.00">
                  <c:v>4.666666666666667</c:v>
                </c:pt>
                <c:pt idx="41" formatCode="0.00">
                  <c:v>6.666666666666667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6</c:v>
                </c:pt>
                <c:pt idx="45" formatCode="0.00">
                  <c:v>3.0303030303030298</c:v>
                </c:pt>
                <c:pt idx="46" formatCode="0.00">
                  <c:v>2.0512820512820498</c:v>
                </c:pt>
                <c:pt idx="47" formatCode="0.00">
                  <c:v>4.44444444444445</c:v>
                </c:pt>
                <c:pt idx="48" formatCode="0.00">
                  <c:v>5.7777777777777803</c:v>
                </c:pt>
                <c:pt idx="49" formatCode="0.00">
                  <c:v>2</c:v>
                </c:pt>
                <c:pt idx="50" formatCode="0.00">
                  <c:v>3.1372549019607803</c:v>
                </c:pt>
                <c:pt idx="51" formatCode="0.00">
                  <c:v>2.0833333333333299</c:v>
                </c:pt>
                <c:pt idx="52" formatCode="0.00">
                  <c:v>3.44444444444445</c:v>
                </c:pt>
                <c:pt idx="53" formatCode="0.00">
                  <c:v>1.3690476190476202</c:v>
                </c:pt>
                <c:pt idx="54" formatCode="0.00">
                  <c:v>4.2724458204334406</c:v>
                </c:pt>
                <c:pt idx="55" formatCode="0.00">
                  <c:v>6.3157894736842097</c:v>
                </c:pt>
                <c:pt idx="56" formatCode="0.00">
                  <c:v>3.0447330447330399</c:v>
                </c:pt>
                <c:pt idx="57" formatCode="0.00">
                  <c:v>1.8518518518518501</c:v>
                </c:pt>
                <c:pt idx="58" formatCode="0.00">
                  <c:v>3.1578947368421102</c:v>
                </c:pt>
                <c:pt idx="59" formatCode="0.00">
                  <c:v>6.1754385964912295</c:v>
                </c:pt>
                <c:pt idx="60" formatCode="0.00">
                  <c:v>6.9841269841269797</c:v>
                </c:pt>
                <c:pt idx="61" formatCode="0.00">
                  <c:v>7.4337805297557598</c:v>
                </c:pt>
                <c:pt idx="62" formatCode="0.00">
                  <c:v>7.1999999999999993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F1-4A2C-9812-9D094DB02BD5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'G5'!$E$13:$E$2000</c:f>
              <c:numCache>
                <c:formatCode>0.0</c:formatCode>
                <c:ptCount val="19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  <c:pt idx="60" formatCode="0.00">
                  <c:v>7.3015873015873005</c:v>
                </c:pt>
                <c:pt idx="61" formatCode="0.00">
                  <c:v>6.9028781103084498</c:v>
                </c:pt>
                <c:pt idx="62" formatCode="0.00">
                  <c:v>9.06666666666667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F1-4A2C-9812-9D094DB02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627"/>
          <c:min val="4233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75</c:v>
                </c:pt>
                <c:pt idx="65">
                  <c:v>100</c:v>
                </c:pt>
                <c:pt idx="66">
                  <c:v>66.6666666666667</c:v>
                </c:pt>
                <c:pt idx="6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  <c:pt idx="64">
                  <c:v>75</c:v>
                </c:pt>
                <c:pt idx="65">
                  <c:v>66.6666666666667</c:v>
                </c:pt>
                <c:pt idx="66">
                  <c:v>33.3333333333333</c:v>
                </c:pt>
                <c:pt idx="67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50</c:v>
                </c:pt>
                <c:pt idx="65">
                  <c:v>33.3333333333333</c:v>
                </c:pt>
                <c:pt idx="66">
                  <c:v>-33.3333333333333</c:v>
                </c:pt>
                <c:pt idx="67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  <c:pt idx="64">
                  <c:v>50</c:v>
                </c:pt>
                <c:pt idx="65">
                  <c:v>66.6666666666667</c:v>
                </c:pt>
                <c:pt idx="66">
                  <c:v>-33.3333333333333</c:v>
                </c:pt>
                <c:pt idx="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  <c:pt idx="67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25</c:v>
                </c:pt>
                <c:pt idx="65">
                  <c:v>33.3333333333333</c:v>
                </c:pt>
                <c:pt idx="66">
                  <c:v>33.3333333333333</c:v>
                </c:pt>
                <c:pt idx="6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75</c:v>
                </c:pt>
                <c:pt idx="65">
                  <c:v>0</c:v>
                </c:pt>
                <c:pt idx="66">
                  <c:v>33.3333333333333</c:v>
                </c:pt>
                <c:pt idx="67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  <c:pt idx="64">
                  <c:v>-25</c:v>
                </c:pt>
                <c:pt idx="65">
                  <c:v>0</c:v>
                </c:pt>
                <c:pt idx="66">
                  <c:v>0</c:v>
                </c:pt>
                <c:pt idx="6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  <c:pt idx="64">
                  <c:v>-25</c:v>
                </c:pt>
                <c:pt idx="65">
                  <c:v>-33.3333333333333</c:v>
                </c:pt>
                <c:pt idx="66">
                  <c:v>33.3333333333333</c:v>
                </c:pt>
                <c:pt idx="67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  <c:pt idx="67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627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  <c:pt idx="67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  <c:pt idx="67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  <c:pt idx="64">
                  <c:v>20</c:v>
                </c:pt>
                <c:pt idx="65">
                  <c:v>0</c:v>
                </c:pt>
                <c:pt idx="66">
                  <c:v>20</c:v>
                </c:pt>
                <c:pt idx="67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  <c:pt idx="64">
                  <c:v>-20</c:v>
                </c:pt>
                <c:pt idx="65">
                  <c:v>0</c:v>
                </c:pt>
                <c:pt idx="66">
                  <c:v>0</c:v>
                </c:pt>
                <c:pt idx="67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  <c:pt idx="64">
                  <c:v>-40</c:v>
                </c:pt>
                <c:pt idx="65">
                  <c:v>-75</c:v>
                </c:pt>
                <c:pt idx="66">
                  <c:v>-60</c:v>
                </c:pt>
                <c:pt idx="67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  <c:pt idx="64">
                  <c:v>40</c:v>
                </c:pt>
                <c:pt idx="65">
                  <c:v>0</c:v>
                </c:pt>
                <c:pt idx="66">
                  <c:v>0</c:v>
                </c:pt>
                <c:pt idx="67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  <c:pt idx="64">
                  <c:v>60</c:v>
                </c:pt>
                <c:pt idx="65">
                  <c:v>0</c:v>
                </c:pt>
                <c:pt idx="66">
                  <c:v>0</c:v>
                </c:pt>
                <c:pt idx="67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  <c:pt idx="64">
                  <c:v>-60</c:v>
                </c:pt>
                <c:pt idx="65">
                  <c:v>-50</c:v>
                </c:pt>
                <c:pt idx="66">
                  <c:v>-40</c:v>
                </c:pt>
                <c:pt idx="67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  <c:pt idx="64">
                  <c:v>-20</c:v>
                </c:pt>
                <c:pt idx="65">
                  <c:v>-25</c:v>
                </c:pt>
                <c:pt idx="66">
                  <c:v>20</c:v>
                </c:pt>
                <c:pt idx="67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  <c:pt idx="64">
                  <c:v>-20</c:v>
                </c:pt>
                <c:pt idx="65">
                  <c:v>-50</c:v>
                </c:pt>
                <c:pt idx="66">
                  <c:v>-60</c:v>
                </c:pt>
                <c:pt idx="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627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  <c:pt idx="64">
                  <c:v>68.421052631578902</c:v>
                </c:pt>
                <c:pt idx="65">
                  <c:v>47.619047619047599</c:v>
                </c:pt>
                <c:pt idx="66">
                  <c:v>77.7777777777778</c:v>
                </c:pt>
                <c:pt idx="67">
                  <c:v>56.000000000000007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  <c:pt idx="64">
                  <c:v>68.421052631578902</c:v>
                </c:pt>
                <c:pt idx="65">
                  <c:v>42.857142857142897</c:v>
                </c:pt>
                <c:pt idx="66">
                  <c:v>50</c:v>
                </c:pt>
                <c:pt idx="67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  <c:pt idx="64">
                  <c:v>36.842105263157897</c:v>
                </c:pt>
                <c:pt idx="65">
                  <c:v>4.7619047619047601</c:v>
                </c:pt>
                <c:pt idx="66">
                  <c:v>33.3333333333333</c:v>
                </c:pt>
                <c:pt idx="67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27.7777777777778</c:v>
                </c:pt>
                <c:pt idx="67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  <c:pt idx="64">
                  <c:v>-21.052631578947402</c:v>
                </c:pt>
                <c:pt idx="65">
                  <c:v>-33.3333333333333</c:v>
                </c:pt>
                <c:pt idx="66">
                  <c:v>-11.1111111111111</c:v>
                </c:pt>
                <c:pt idx="67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  <c:pt idx="64">
                  <c:v>36.842105263157897</c:v>
                </c:pt>
                <c:pt idx="65">
                  <c:v>42.857142857142897</c:v>
                </c:pt>
                <c:pt idx="66">
                  <c:v>38.8888888888889</c:v>
                </c:pt>
                <c:pt idx="67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22.2222222222222</c:v>
                </c:pt>
                <c:pt idx="67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  <c:pt idx="64">
                  <c:v>10.526315789473701</c:v>
                </c:pt>
                <c:pt idx="65">
                  <c:v>19.047619047618998</c:v>
                </c:pt>
                <c:pt idx="66">
                  <c:v>16.6666666666667</c:v>
                </c:pt>
                <c:pt idx="6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  <c:pt idx="64">
                  <c:v>-42.105263157894704</c:v>
                </c:pt>
                <c:pt idx="65">
                  <c:v>-38.095238095238102</c:v>
                </c:pt>
                <c:pt idx="66">
                  <c:v>-27.7777777777778</c:v>
                </c:pt>
                <c:pt idx="67">
                  <c:v>-28.000000000000004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  <c:pt idx="64">
                  <c:v>-31.578947368421101</c:v>
                </c:pt>
                <c:pt idx="65">
                  <c:v>-28.571428571428598</c:v>
                </c:pt>
                <c:pt idx="66">
                  <c:v>-5.5555555555555598</c:v>
                </c:pt>
                <c:pt idx="67">
                  <c:v>-12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627"/>
          <c:min val="4233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1.0083040574937971</c:v>
                </c:pt>
                <c:pt idx="63">
                  <c:v>-4.6356506565882833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-33.3333333333333</c:v>
                </c:pt>
                <c:pt idx="1">
                  <c:v>11.1111111111111</c:v>
                </c:pt>
                <c:pt idx="2">
                  <c:v>38.8888888888889</c:v>
                </c:pt>
                <c:pt idx="3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-80</c:v>
                </c:pt>
                <c:pt idx="1">
                  <c:v>-40</c:v>
                </c:pt>
                <c:pt idx="2">
                  <c:v>20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33.3333333333333</c:v>
                </c:pt>
                <c:pt idx="2">
                  <c:v>0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-24</c:v>
                </c:pt>
                <c:pt idx="2">
                  <c:v>24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-22.2222222222222</c:v>
                </c:pt>
                <c:pt idx="2">
                  <c:v>0</c:v>
                </c:pt>
                <c:pt idx="3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25</c:v>
                </c:pt>
                <c:pt idx="2">
                  <c:v>-50</c:v>
                </c:pt>
                <c:pt idx="3">
                  <c:v>-50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EAB2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06-4F38-8AD9-4820E0090D0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  <c:pt idx="64">
                  <c:v>-42.105263157894754</c:v>
                </c:pt>
                <c:pt idx="65">
                  <c:v>-35</c:v>
                </c:pt>
                <c:pt idx="66">
                  <c:v>0</c:v>
                </c:pt>
                <c:pt idx="67">
                  <c:v>-14.285714285714279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E4-4187-9792-BE97E849D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  <c:pt idx="64">
                  <c:v>-41.176470588235325</c:v>
                </c:pt>
                <c:pt idx="65">
                  <c:v>-42.105263157894804</c:v>
                </c:pt>
                <c:pt idx="66">
                  <c:v>-41.176470588235297</c:v>
                </c:pt>
                <c:pt idx="67">
                  <c:v>-29.166666666666668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BE-4323-9CB1-8327615646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  <c:pt idx="64">
                  <c:v>-33.3333333333333</c:v>
                </c:pt>
                <c:pt idx="65">
                  <c:v>-9.0909090909091095</c:v>
                </c:pt>
                <c:pt idx="66">
                  <c:v>-18.181818181818208</c:v>
                </c:pt>
                <c:pt idx="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02-4238-AC43-DFC081EC45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  <c:pt idx="64">
                  <c:v>-37.5</c:v>
                </c:pt>
                <c:pt idx="65">
                  <c:v>-44.4444444444444</c:v>
                </c:pt>
                <c:pt idx="66">
                  <c:v>-33.3333333333333</c:v>
                </c:pt>
                <c:pt idx="67">
                  <c:v>-30.000000000000004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</c:numCache>
            </c:numRef>
          </c:cat>
          <c:val>
            <c:numRef>
              <c:f>'G9'!$B$20:$B$200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0.238095238095238</c:v>
                </c:pt>
                <c:pt idx="56">
                  <c:v>0.238095238095238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</c:numCache>
            </c:numRef>
          </c:cat>
          <c:val>
            <c:numRef>
              <c:f>'G9'!$C$20:$C$200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0.66666666666666696</c:v>
                </c:pt>
                <c:pt idx="56">
                  <c:v>0.42857142857142799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</c:numCache>
            </c:numRef>
          </c:cat>
          <c:val>
            <c:numRef>
              <c:f>'G9'!$D$20:$D$200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9.5238095238095205E-2</c:v>
                </c:pt>
                <c:pt idx="56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'G10'!$B$7:$B$190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0.4</c:v>
                </c:pt>
                <c:pt idx="6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'G10'!$C$6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'G10'!$C$7:$C$190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0.5</c:v>
                </c:pt>
                <c:pt idx="68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'G10'!$D$6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'G10'!$D$7:$D$190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0.1</c:v>
                </c:pt>
                <c:pt idx="68">
                  <c:v>0.30000000000000004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0.16666666666666699</c:v>
                </c:pt>
                <c:pt idx="68">
                  <c:v>0.15384615384615399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0.66666666666666696</c:v>
                </c:pt>
                <c:pt idx="68">
                  <c:v>0.69230769230769196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0.16666666666666699</c:v>
                </c:pt>
                <c:pt idx="68">
                  <c:v>0.15384615384615399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'G12'!$B$8:$B$184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0.29166666666666669</c:v>
                </c:pt>
                <c:pt idx="68">
                  <c:v>0.29166666666666702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'G12'!$C$7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'G12'!$C$8:$C$184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0.70833333333333304</c:v>
                </c:pt>
                <c:pt idx="68">
                  <c:v>0.54166666666666696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'G12'!$D$7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</c:numCache>
            </c:numRef>
          </c:cat>
          <c:val>
            <c:numRef>
              <c:f>'G12'!$D$8:$D$184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23.190817078658561</c:v>
                </c:pt>
                <c:pt idx="63">
                  <c:v>-0.65639770260410746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'G13'!$A$8:$A$13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actividad económica del cliente</c:v>
                </c:pt>
                <c:pt idx="4">
                  <c:v>La relación deuda-patrimonio o deuda-activos de la empresa o persona natural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'G13'!$B$8:$B$15</c15:sqref>
                  </c15:fullRef>
                </c:ext>
              </c:extLst>
              <c:f>'G13'!$B$8:$B$13</c:f>
              <c:numCache>
                <c:formatCode>0.00</c:formatCode>
                <c:ptCount val="6"/>
                <c:pt idx="0">
                  <c:v>26.6666666666667</c:v>
                </c:pt>
                <c:pt idx="1">
                  <c:v>22.6666666666667</c:v>
                </c:pt>
                <c:pt idx="2">
                  <c:v>21.3333333333333</c:v>
                </c:pt>
                <c:pt idx="3">
                  <c:v>10.6666666666667</c:v>
                </c:pt>
                <c:pt idx="4">
                  <c:v>8.6666666666666696</c:v>
                </c:pt>
                <c:pt idx="5">
                  <c:v>4.6666666666666696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'G13'!$A$8:$A$13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actividad económica del cliente</c:v>
                </c:pt>
                <c:pt idx="4">
                  <c:v>La relación deuda-patrimonio o deuda-activos de la empresa o persona natural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'G13'!$C$8:$C$15</c15:sqref>
                  </c15:fullRef>
                </c:ext>
              </c:extLst>
              <c:f>'G13'!$C$8:$C$13</c:f>
              <c:numCache>
                <c:formatCode>0.00</c:formatCode>
                <c:ptCount val="6"/>
                <c:pt idx="0">
                  <c:v>18.518518518518501</c:v>
                </c:pt>
                <c:pt idx="1">
                  <c:v>33.3333333333333</c:v>
                </c:pt>
                <c:pt idx="2">
                  <c:v>25.925925925925903</c:v>
                </c:pt>
                <c:pt idx="3">
                  <c:v>5.5555555555555598</c:v>
                </c:pt>
                <c:pt idx="4">
                  <c:v>5.5555555555555598</c:v>
                </c:pt>
                <c:pt idx="5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DF-43EA-8B90-668E95CB19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'G13'!$A$8:$A$13</c:f>
              <c:strCache>
                <c:ptCount val="6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actividad económica del cliente</c:v>
                </c:pt>
                <c:pt idx="4">
                  <c:v>La relación deuda-patrimonio o deuda-activos de la empresa o persona natural</c:v>
                </c:pt>
                <c:pt idx="5">
                  <c:v>El crecimiento de las ventas del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'G13'!$D$8:$D$15</c15:sqref>
                  </c15:fullRef>
                </c:ext>
              </c:extLst>
              <c:f>'G13'!$D$8:$D$13</c:f>
              <c:numCache>
                <c:formatCode>0.00</c:formatCode>
                <c:ptCount val="6"/>
                <c:pt idx="0">
                  <c:v>29.166666666666703</c:v>
                </c:pt>
                <c:pt idx="1">
                  <c:v>33.3333333333333</c:v>
                </c:pt>
                <c:pt idx="2">
                  <c:v>12.5</c:v>
                </c:pt>
                <c:pt idx="3">
                  <c:v>4.1666666666666696</c:v>
                </c:pt>
                <c:pt idx="4">
                  <c:v>4.1666666666666696</c:v>
                </c:pt>
                <c:pt idx="5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9E000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Reestructuración de préstamos con los clientes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3.3333333333333299</c:v>
                </c:pt>
                <c:pt idx="2">
                  <c:v>0</c:v>
                </c:pt>
                <c:pt idx="3">
                  <c:v>3.3333333333333299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Reestructuración de préstamos con los clientes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42.592592592592595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7.4074074074074101</c:v>
                </c:pt>
                <c:pt idx="4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Niveles de capital del cliente</c:v>
                </c:pt>
                <c:pt idx="3">
                  <c:v>Falta de interés por parte del cliente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16.6666666666667</c:v>
                </c:pt>
                <c:pt idx="2">
                  <c:v>0</c:v>
                </c:pt>
                <c:pt idx="3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Niveles de capital del cliente</c:v>
                </c:pt>
                <c:pt idx="3">
                  <c:v>Falta de interés por parte del cliente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16.6666666666667</c:v>
                </c:pt>
                <c:pt idx="2">
                  <c:v>8.3333333333333304</c:v>
                </c:pt>
                <c:pt idx="3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interés por parte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37.037037037037003</c:v>
                </c:pt>
                <c:pt idx="1">
                  <c:v>14.814814814814801</c:v>
                </c:pt>
                <c:pt idx="2">
                  <c:v>0.92592592592592604</c:v>
                </c:pt>
                <c:pt idx="3">
                  <c:v>18.518518518518501</c:v>
                </c:pt>
                <c:pt idx="4">
                  <c:v>4.6296296296296298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interés por parte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34.7222222222222</c:v>
                </c:pt>
                <c:pt idx="1">
                  <c:v>14.814814814814801</c:v>
                </c:pt>
                <c:pt idx="2">
                  <c:v>9.0277777777777803</c:v>
                </c:pt>
                <c:pt idx="3">
                  <c:v>8.5648148148148096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CC-425A-87C7-6ACE67C8B2CC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2D-484A-AB7E-5572D17500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asignado no es suficiente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39.3333333333333</c:v>
                </c:pt>
                <c:pt idx="1">
                  <c:v>16</c:v>
                </c:pt>
                <c:pt idx="2">
                  <c:v>14.6666666666667</c:v>
                </c:pt>
                <c:pt idx="3">
                  <c:v>12.666666666666702</c:v>
                </c:pt>
                <c:pt idx="4">
                  <c:v>11.3333333333333</c:v>
                </c:pt>
                <c:pt idx="5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asignado no es suficiente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40.740740740740698</c:v>
                </c:pt>
                <c:pt idx="1">
                  <c:v>16.6666666666667</c:v>
                </c:pt>
                <c:pt idx="2">
                  <c:v>11.1111111111111</c:v>
                </c:pt>
                <c:pt idx="3">
                  <c:v>16.6666666666667</c:v>
                </c:pt>
                <c:pt idx="4">
                  <c:v>5.5555555555555598</c:v>
                </c:pt>
                <c:pt idx="5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asignado no es suficiente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8.3333333333333304</c:v>
                </c:pt>
                <c:pt idx="3">
                  <c:v>16.6666666666667</c:v>
                </c:pt>
                <c:pt idx="4">
                  <c:v>4.1666666666666696</c:v>
                </c:pt>
                <c:pt idx="5">
                  <c:v>20.8333333333333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D0-408F-99AA-0232C5C4C357}"/>
                </c:ext>
              </c:extLst>
            </c:dLbl>
            <c:dLbl>
              <c:idx val="2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CF-4D4C-BE0B-9EB13111437B}"/>
                </c:ext>
              </c:extLst>
            </c:dLbl>
            <c:dLbl>
              <c:idx val="3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'G16'!$A$15:$A$18</c:f>
              <c:strCache>
                <c:ptCount val="4"/>
                <c:pt idx="0">
                  <c:v>Períodos de gracia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'G16'!$C$15:$C$18</c:f>
              <c:numCache>
                <c:formatCode>0.00</c:formatCode>
                <c:ptCount val="4"/>
                <c:pt idx="0">
                  <c:v>16</c:v>
                </c:pt>
                <c:pt idx="1">
                  <c:v>20</c:v>
                </c:pt>
                <c:pt idx="2">
                  <c:v>24</c:v>
                </c:pt>
                <c:pt idx="3">
                  <c:v>76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'G16'!$C$14</c15:sqref>
                  <c15:dLbl>
                    <c:idx val="-1"/>
                    <c:layout>
                      <c:manualLayout>
                        <c:x val="1.959876543209876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9323-4F5E-9056-A6F1E2D6C234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'G16'!$A$15:$A$18</c:f>
              <c:strCache>
                <c:ptCount val="4"/>
                <c:pt idx="0">
                  <c:v>Períodos de gracia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'G16'!$B$15:$B$18</c:f>
              <c:numCache>
                <c:formatCode>0.00</c:formatCode>
                <c:ptCount val="4"/>
                <c:pt idx="0">
                  <c:v>27.7777777777778</c:v>
                </c:pt>
                <c:pt idx="1">
                  <c:v>27.7777777777778</c:v>
                </c:pt>
                <c:pt idx="2">
                  <c:v>22.2222222222222</c:v>
                </c:pt>
                <c:pt idx="3">
                  <c:v>83.3333333333333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Condonación parcial del crédito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'G16'!$C$26:$C$30</c:f>
              <c:numCache>
                <c:formatCode>0.00</c:formatCode>
                <c:ptCount val="5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44.4444444444444</c:v>
                </c:pt>
                <c:pt idx="4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Condonación parcial del crédito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'G16'!$B$26:$B$30</c:f>
              <c:numCache>
                <c:formatCode>0.00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'G16'!$A$39:$A$42</c:f>
              <c:strCache>
                <c:ptCount val="4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Períodos de gracia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'G16'!$C$39:$C$42</c:f>
              <c:numCache>
                <c:formatCode>0.00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'G16'!$A$39:$A$42</c:f>
              <c:strCache>
                <c:ptCount val="4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Períodos de gracia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'G16'!$B$39:$B$42</c:f>
              <c:numCache>
                <c:formatCode>0.00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'G17'!$D$7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Servicios</c:v>
                </c:pt>
                <c:pt idx="1">
                  <c:v>Transporte</c:v>
                </c:pt>
                <c:pt idx="2">
                  <c:v>Agropecuario</c:v>
                </c:pt>
                <c:pt idx="3">
                  <c:v>Industria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'G17'!$D$8:$D$19</c15:sqref>
                  </c15:fullRef>
                </c:ext>
              </c:extLst>
              <c:f>'G17'!$D$14:$D$19</c:f>
              <c:numCache>
                <c:formatCode>General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0</c:v>
                </c:pt>
                <c:pt idx="4">
                  <c:v>30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B8-4826-B03C-234E48620DC9}"/>
            </c:ext>
          </c:extLst>
        </c:ser>
        <c:ser>
          <c:idx val="1"/>
          <c:order val="1"/>
          <c:tx>
            <c:strRef>
              <c:f>'G17'!$C$7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Servicios</c:v>
                </c:pt>
                <c:pt idx="1">
                  <c:v>Transporte</c:v>
                </c:pt>
                <c:pt idx="2">
                  <c:v>Agropecuario</c:v>
                </c:pt>
                <c:pt idx="3">
                  <c:v>Industria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'G17'!$C$8:$C$19</c15:sqref>
                  </c15:fullRef>
                </c:ext>
              </c:extLst>
              <c:f>'G17'!$C$14:$C$19</c:f>
              <c:numCache>
                <c:formatCode>General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0</c:v>
                </c:pt>
                <c:pt idx="3">
                  <c:v>30</c:v>
                </c:pt>
                <c:pt idx="4">
                  <c:v>30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B8-4826-B03C-234E48620DC9}"/>
            </c:ext>
          </c:extLst>
        </c:ser>
        <c:ser>
          <c:idx val="0"/>
          <c:order val="2"/>
          <c:tx>
            <c:strRef>
              <c:f>'G17'!$B$7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Servicios</c:v>
                </c:pt>
                <c:pt idx="1">
                  <c:v>Transporte</c:v>
                </c:pt>
                <c:pt idx="2">
                  <c:v>Agropecuario</c:v>
                </c:pt>
                <c:pt idx="3">
                  <c:v>Industria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'G17'!$B$8:$B$19</c15:sqref>
                  </c15:fullRef>
                </c:ext>
              </c:extLst>
              <c:f>'G17'!$B$14:$B$19</c:f>
              <c:numCache>
                <c:formatCode>General</c:formatCode>
                <c:ptCount val="6"/>
                <c:pt idx="0">
                  <c:v>11.4285714285714</c:v>
                </c:pt>
                <c:pt idx="1">
                  <c:v>2.8571428571428599</c:v>
                </c:pt>
                <c:pt idx="2">
                  <c:v>2.8571428571428599</c:v>
                </c:pt>
                <c:pt idx="3">
                  <c:v>8.5714285714285694</c:v>
                </c:pt>
                <c:pt idx="4">
                  <c:v>22.8571428571429</c:v>
                </c:pt>
                <c:pt idx="5">
                  <c:v>45.714285714285701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B8-4826-B03C-234E48620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2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3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'G18'!$A$15:$A$18</c:f>
              <c:strCache>
                <c:ptCount val="4"/>
                <c:pt idx="0">
                  <c:v>Disminución de la tasa de interés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'G18'!$C$15:$C$18</c:f>
              <c:numCache>
                <c:formatCode>0.00</c:formatCode>
                <c:ptCount val="4"/>
                <c:pt idx="0">
                  <c:v>16</c:v>
                </c:pt>
                <c:pt idx="1">
                  <c:v>28.000000000000004</c:v>
                </c:pt>
                <c:pt idx="2">
                  <c:v>28.000000000000004</c:v>
                </c:pt>
                <c:pt idx="3">
                  <c:v>76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'G18'!$C$11</c15:sqref>
                  <c15:dLbl>
                    <c:idx val="-1"/>
                    <c:layout>
                      <c:manualLayout>
                        <c:x val="1.959876543209876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170D-471B-90D7-B9CE3BA56A25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'G18'!$A$15:$A$18</c:f>
              <c:strCache>
                <c:ptCount val="4"/>
                <c:pt idx="0">
                  <c:v>Disminución de la tasa de interés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'G18'!$B$15:$B$18</c:f>
              <c:numCache>
                <c:formatCode>0.00</c:formatCode>
                <c:ptCount val="4"/>
                <c:pt idx="0">
                  <c:v>22.2222222222222</c:v>
                </c:pt>
                <c:pt idx="1">
                  <c:v>38.8888888888889</c:v>
                </c:pt>
                <c:pt idx="2">
                  <c:v>50</c:v>
                </c:pt>
                <c:pt idx="3">
                  <c:v>77.7777777777778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20.08002314637859</c:v>
                </c:pt>
                <c:pt idx="63">
                  <c:v>-14.119599244751427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856028686848801"/>
          <c:h val="0.7511551796766144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Reducción en el monto de los pagos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22.2222222222222</c:v>
                </c:pt>
                <c:pt idx="1">
                  <c:v>22.2222222222222</c:v>
                </c:pt>
                <c:pt idx="2">
                  <c:v>22.2222222222222</c:v>
                </c:pt>
                <c:pt idx="3">
                  <c:v>44.4444444444444</c:v>
                </c:pt>
                <c:pt idx="4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sep-24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Reducción en el monto de los pagos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20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 algn="ctr">
              <a:defRPr lang="en-US"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1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2219434512798177"/>
              <c:y val="0.8609996435630731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Períodos de gracia</c:v>
                </c:pt>
                <c:pt idx="3">
                  <c:v>Otorgamiento de nuevos créditos para cumplir con obligaciones anteriores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'G18'!$C$38:$C$42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sep-24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Períodos de gracia</c:v>
                </c:pt>
                <c:pt idx="3">
                  <c:v>Otorgamiento de nuevos créditos para cumplir con obligaciones anteriores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'G18'!$B$38:$B$42</c:f>
              <c:numCache>
                <c:formatCode>0.00</c:formatCode>
                <c:ptCount val="5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'G19'!$A$12:$A$19</c:f>
              <c:strCache>
                <c:ptCount val="8"/>
                <c:pt idx="0">
                  <c:v>Minería y Petróleo</c:v>
                </c:pt>
                <c:pt idx="1">
                  <c:v>Construcción</c:v>
                </c:pt>
                <c:pt idx="2">
                  <c:v>Comunicaciones</c:v>
                </c:pt>
                <c:pt idx="3">
                  <c:v>Industria</c:v>
                </c:pt>
                <c:pt idx="4">
                  <c:v>Servicios</c:v>
                </c:pt>
                <c:pt idx="5">
                  <c:v>Agropecuario</c:v>
                </c:pt>
                <c:pt idx="6">
                  <c:v>Comercio</c:v>
                </c:pt>
                <c:pt idx="7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'G19'!$D$12:$D$19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25</c:v>
                </c:pt>
                <c:pt idx="5">
                  <c:v>50</c:v>
                </c:pt>
                <c:pt idx="6">
                  <c:v>75</c:v>
                </c:pt>
                <c:pt idx="7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'G19'!$A$12:$A$19</c:f>
              <c:strCache>
                <c:ptCount val="8"/>
                <c:pt idx="0">
                  <c:v>Minería y Petróleo</c:v>
                </c:pt>
                <c:pt idx="1">
                  <c:v>Construcción</c:v>
                </c:pt>
                <c:pt idx="2">
                  <c:v>Comunicaciones</c:v>
                </c:pt>
                <c:pt idx="3">
                  <c:v>Industria</c:v>
                </c:pt>
                <c:pt idx="4">
                  <c:v>Servicios</c:v>
                </c:pt>
                <c:pt idx="5">
                  <c:v>Agropecuario</c:v>
                </c:pt>
                <c:pt idx="6">
                  <c:v>Comercio</c:v>
                </c:pt>
                <c:pt idx="7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'G19'!$C$12:$C$19</c:f>
              <c:numCache>
                <c:formatCode>General</c:formatCode>
                <c:ptCount val="8"/>
                <c:pt idx="0">
                  <c:v>11.1111111111111</c:v>
                </c:pt>
                <c:pt idx="1">
                  <c:v>0</c:v>
                </c:pt>
                <c:pt idx="2">
                  <c:v>0</c:v>
                </c:pt>
                <c:pt idx="3">
                  <c:v>22.2222222222222</c:v>
                </c:pt>
                <c:pt idx="4">
                  <c:v>0</c:v>
                </c:pt>
                <c:pt idx="5">
                  <c:v>0</c:v>
                </c:pt>
                <c:pt idx="6">
                  <c:v>44.4444444444444</c:v>
                </c:pt>
                <c:pt idx="7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'G19'!$A$12:$A$19</c:f>
              <c:strCache>
                <c:ptCount val="8"/>
                <c:pt idx="0">
                  <c:v>Minería y Petróleo</c:v>
                </c:pt>
                <c:pt idx="1">
                  <c:v>Construcción</c:v>
                </c:pt>
                <c:pt idx="2">
                  <c:v>Comunicaciones</c:v>
                </c:pt>
                <c:pt idx="3">
                  <c:v>Industria</c:v>
                </c:pt>
                <c:pt idx="4">
                  <c:v>Servicios</c:v>
                </c:pt>
                <c:pt idx="5">
                  <c:v>Agropecuario</c:v>
                </c:pt>
                <c:pt idx="6">
                  <c:v>Comercio</c:v>
                </c:pt>
                <c:pt idx="7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'G19'!$B$12:$B$19</c:f>
              <c:numCache>
                <c:formatCode>General</c:formatCode>
                <c:ptCount val="8"/>
                <c:pt idx="0">
                  <c:v>0</c:v>
                </c:pt>
                <c:pt idx="1">
                  <c:v>12</c:v>
                </c:pt>
                <c:pt idx="2">
                  <c:v>0</c:v>
                </c:pt>
                <c:pt idx="3">
                  <c:v>12</c:v>
                </c:pt>
                <c:pt idx="4">
                  <c:v>28.000000000000004</c:v>
                </c:pt>
                <c:pt idx="5">
                  <c:v>4</c:v>
                </c:pt>
                <c:pt idx="6">
                  <c:v>40</c:v>
                </c:pt>
                <c:pt idx="7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'G20'!$B$4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</c:numCache>
            </c:numRef>
          </c:cat>
          <c:val>
            <c:numRef>
              <c:f>'G20'!$B$5:$B$100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  <c:pt idx="23">
                  <c:v>30.071999999999999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'G20'!$C$4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</c:numCache>
            </c:numRef>
          </c:cat>
          <c:val>
            <c:numRef>
              <c:f>'G20'!$C$5:$C$100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  <c:pt idx="23">
                  <c:v>43.09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'G20'!$D$4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</c:numCache>
            </c:numRef>
          </c:cat>
          <c:val>
            <c:numRef>
              <c:f>'G20'!$D$5:$D$100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  <c:pt idx="23">
                  <c:v>44.35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263190455494077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'G20'!$E$4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3"/>
              <c:layout>
                <c:manualLayout>
                  <c:x val="-1.8914242081747551E-3"/>
                  <c:y val="-3.21288888464127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9E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FC-4887-969A-79B667EAFD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</c:numCache>
            </c:numRef>
          </c:cat>
          <c:val>
            <c:numRef>
              <c:f>'G20'!$E$5:$E$100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  <c:pt idx="23">
                  <c:v>39.986497452252898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'G20'!$F$4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3"/>
              <c:layout>
                <c:manualLayout>
                  <c:x val="0"/>
                  <c:y val="-3.21288888464126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7F7F7F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FC-4887-969A-79B667EAFD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</c:numCache>
            </c:numRef>
          </c:cat>
          <c:val>
            <c:numRef>
              <c:f>'G20'!$F$5:$F$100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  <c:pt idx="23">
                  <c:v>49.683975267627602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'G20'!$G$4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3"/>
              <c:layout>
                <c:manualLayout>
                  <c:x val="0"/>
                  <c:y val="-2.4989135769432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FC-4887-969A-79B667EAFD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</c:numCache>
            </c:numRef>
          </c:cat>
          <c:val>
            <c:numRef>
              <c:f>'G20'!$G$5:$G$100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  <c:pt idx="23">
                  <c:v>45.944873003758602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3800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  <c:pt idx="62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-55.182758741125618</c:v>
                </c:pt>
                <c:pt idx="62">
                  <c:v>-30.732924149581091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  <c:pt idx="62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  <c:pt idx="62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  <c:pt idx="62">
                  <c:v>-16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24.02108795126615</c:v>
                </c:pt>
                <c:pt idx="62">
                  <c:v>-0.32962942123965083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  <c:pt idx="62">
                  <c:v>-12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  <c:pt idx="62">
                  <c:v>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  <c:pt idx="6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-65.092618936172315</c:v>
                </c:pt>
                <c:pt idx="62">
                  <c:v>-41.07890086975501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  <c:pt idx="6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  <c:pt idx="6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  <c:pt idx="62">
                  <c:v>-24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  <c:pt idx="62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  <c:pt idx="62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  <c:pt idx="6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  <c:pt idx="62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  <c:pt idx="62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sept-2024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186849</xdr:rowOff>
    </xdr:from>
    <xdr:to>
      <xdr:col>18</xdr:col>
      <xdr:colOff>124172</xdr:colOff>
      <xdr:row>24</xdr:row>
      <xdr:rowOff>139224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4173546" y="4187349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924A3CB-E47A-4D82-B6CD-FC884E108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29</xdr:row>
      <xdr:rowOff>27216</xdr:rowOff>
    </xdr:from>
    <xdr:to>
      <xdr:col>14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28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7016B925-42DA-4EAF-9303-14C193AA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0B7E71C-4234-4905-A232-374894853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235795</xdr:colOff>
      <xdr:row>34</xdr:row>
      <xdr:rowOff>0</xdr:rowOff>
    </xdr:from>
    <xdr:to>
      <xdr:col>12</xdr:col>
      <xdr:colOff>704117</xdr:colOff>
      <xdr:row>54</xdr:row>
      <xdr:rowOff>90933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486382</xdr:colOff>
      <xdr:row>5</xdr:row>
      <xdr:rowOff>81064</xdr:rowOff>
    </xdr:from>
    <xdr:to>
      <xdr:col>16</xdr:col>
      <xdr:colOff>137159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D8BCAB2-0D0C-401C-922C-014B96236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2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4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Y98"/>
  <sheetViews>
    <sheetView view="pageBreakPreview" zoomScaleNormal="80" zoomScaleSheetLayoutView="100" workbookViewId="0">
      <pane xSplit="1" ySplit="9" topLeftCell="G52" activePane="bottomRight" state="frozen"/>
      <selection pane="topRight" activeCell="B1" sqref="B1"/>
      <selection pane="bottomLeft" activeCell="A10" sqref="A10"/>
      <selection pane="bottomRight" activeCell="L58" sqref="L58"/>
    </sheetView>
  </sheetViews>
  <sheetFormatPr defaultColWidth="11.453125" defaultRowHeight="14"/>
  <cols>
    <col min="1" max="1" width="8.36328125" style="12" customWidth="1"/>
    <col min="2" max="9" width="18" style="12" customWidth="1"/>
    <col min="10" max="10" width="11.453125" style="12"/>
    <col min="11" max="11" width="7.36328125" style="12" customWidth="1"/>
    <col min="12" max="14" width="11.453125" style="12" customWidth="1"/>
    <col min="15" max="16384" width="11.453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287" t="s">
        <v>8</v>
      </c>
      <c r="C8" s="287"/>
      <c r="D8" s="287" t="s">
        <v>9</v>
      </c>
      <c r="E8" s="287"/>
      <c r="F8" s="287" t="s">
        <v>10</v>
      </c>
      <c r="G8" s="287"/>
      <c r="H8" s="287" t="s">
        <v>11</v>
      </c>
      <c r="I8" s="287"/>
    </row>
    <row r="9" spans="1:20" ht="54.75" customHeight="1">
      <c r="A9" s="183" t="s">
        <v>12</v>
      </c>
      <c r="B9" s="180" t="s">
        <v>13</v>
      </c>
      <c r="C9" s="180" t="s">
        <v>14</v>
      </c>
      <c r="D9" s="180" t="s">
        <v>15</v>
      </c>
      <c r="E9" s="180" t="s">
        <v>16</v>
      </c>
      <c r="F9" s="180" t="s">
        <v>15</v>
      </c>
      <c r="G9" s="180" t="s">
        <v>16</v>
      </c>
      <c r="H9" s="180" t="s">
        <v>15</v>
      </c>
      <c r="I9" s="180" t="s">
        <v>16</v>
      </c>
    </row>
    <row r="10" spans="1:20">
      <c r="A10" s="45">
        <v>39873</v>
      </c>
      <c r="B10" s="16">
        <v>7.4261138210334643</v>
      </c>
      <c r="C10" s="267">
        <v>-61.438514555384096</v>
      </c>
      <c r="D10" s="16">
        <v>17.490761534005461</v>
      </c>
      <c r="E10" s="267">
        <v>-25.366669212108189</v>
      </c>
      <c r="F10" s="47">
        <v>15.807002992318186</v>
      </c>
      <c r="G10" s="267">
        <v>-15.345631093088674</v>
      </c>
      <c r="H10" s="16">
        <v>63.623443757769891</v>
      </c>
      <c r="I10" s="267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267">
        <v>-60.095523265261797</v>
      </c>
      <c r="D11" s="16">
        <v>14.451530743355189</v>
      </c>
      <c r="E11" s="267">
        <v>-14.146272246849984</v>
      </c>
      <c r="F11" s="47">
        <v>12.901753802658455</v>
      </c>
      <c r="G11" s="267">
        <v>-29.742854274216342</v>
      </c>
      <c r="H11" s="16">
        <v>58.592117652921985</v>
      </c>
      <c r="I11" s="267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267">
        <v>-27.717380767674488</v>
      </c>
      <c r="D12" s="16">
        <v>4.6710985383894732</v>
      </c>
      <c r="E12" s="267">
        <v>-12.548385500673334</v>
      </c>
      <c r="F12" s="47">
        <v>12.03972712035446</v>
      </c>
      <c r="G12" s="267">
        <v>13.374501722058248</v>
      </c>
      <c r="H12" s="16">
        <v>55.075452666928328</v>
      </c>
      <c r="I12" s="267">
        <v>-16.33599968678481</v>
      </c>
    </row>
    <row r="13" spans="1:20">
      <c r="A13" s="45">
        <v>40148</v>
      </c>
      <c r="B13" s="16">
        <v>1.4112419140821952</v>
      </c>
      <c r="C13" s="267">
        <v>-41.228947590803408</v>
      </c>
      <c r="D13" s="16">
        <v>0.52634967058895477</v>
      </c>
      <c r="E13" s="267">
        <v>-17.934611947184777</v>
      </c>
      <c r="F13" s="47">
        <v>13.416494164694015</v>
      </c>
      <c r="G13" s="267">
        <v>19.511113184206451</v>
      </c>
      <c r="H13" s="16">
        <v>24.444308171667718</v>
      </c>
      <c r="I13" s="267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267">
        <v>18.861525537696693</v>
      </c>
      <c r="D14" s="16">
        <v>0.45206453853234851</v>
      </c>
      <c r="E14" s="267">
        <v>2.3273755389688033</v>
      </c>
      <c r="F14" s="47">
        <v>15.146484936709292</v>
      </c>
      <c r="G14" s="267">
        <v>16.372880873185824</v>
      </c>
      <c r="H14" s="16">
        <v>17.189710600562471</v>
      </c>
      <c r="I14" s="267">
        <v>20.19755652690823</v>
      </c>
    </row>
    <row r="15" spans="1:20">
      <c r="A15" s="45">
        <v>40330</v>
      </c>
      <c r="B15" s="16">
        <v>8.5717185371959825</v>
      </c>
      <c r="C15" s="267">
        <v>13.340983204213099</v>
      </c>
      <c r="D15" s="16">
        <v>1.6117786593028871</v>
      </c>
      <c r="E15" s="267">
        <v>21.830743748299952</v>
      </c>
      <c r="F15" s="47">
        <v>17.247590670906575</v>
      </c>
      <c r="G15" s="267">
        <v>15.704333575435756</v>
      </c>
      <c r="H15" s="16">
        <v>11.777506178215202</v>
      </c>
      <c r="I15" s="267">
        <v>9.9862566794641285</v>
      </c>
    </row>
    <row r="16" spans="1:20">
      <c r="A16" s="45">
        <v>40422</v>
      </c>
      <c r="B16" s="16">
        <v>12.995731727908954</v>
      </c>
      <c r="C16" s="267">
        <v>24.386637161073114</v>
      </c>
      <c r="D16" s="16">
        <v>10.125428637083411</v>
      </c>
      <c r="E16" s="267">
        <v>48.923023552112419</v>
      </c>
      <c r="F16" s="47">
        <v>18.072797840063302</v>
      </c>
      <c r="G16" s="267">
        <v>10.907191897757585</v>
      </c>
      <c r="H16" s="16">
        <v>9.8153782662758982</v>
      </c>
      <c r="I16" s="267">
        <v>-15.884220633891935</v>
      </c>
    </row>
    <row r="17" spans="1:19">
      <c r="A17" s="45">
        <v>40513</v>
      </c>
      <c r="B17" s="16">
        <v>16.200468484250941</v>
      </c>
      <c r="C17" s="267">
        <v>51.806103627977549</v>
      </c>
      <c r="D17" s="16">
        <v>18.929012486700316</v>
      </c>
      <c r="E17" s="267">
        <v>55.327510635406561</v>
      </c>
      <c r="F17" s="47">
        <v>18.068356679364239</v>
      </c>
      <c r="G17" s="267">
        <v>24.44134917522965</v>
      </c>
      <c r="H17" s="16">
        <v>12.118619525126917</v>
      </c>
      <c r="I17" s="267">
        <v>28.268409921164551</v>
      </c>
    </row>
    <row r="18" spans="1:19">
      <c r="A18" s="45">
        <v>40603</v>
      </c>
      <c r="B18" s="16">
        <v>19.45686187199367</v>
      </c>
      <c r="C18" s="267">
        <v>16.538269645493749</v>
      </c>
      <c r="D18" s="16">
        <v>22.240624473816382</v>
      </c>
      <c r="E18" s="267">
        <v>13.044764596413369</v>
      </c>
      <c r="F18" s="47">
        <v>18.067946453589421</v>
      </c>
      <c r="G18" s="267">
        <v>-0.19778870166602991</v>
      </c>
      <c r="H18" s="16">
        <v>30.018507556569762</v>
      </c>
      <c r="I18" s="267">
        <v>29.813361610213661</v>
      </c>
    </row>
    <row r="19" spans="1:19">
      <c r="A19" s="45">
        <v>40695</v>
      </c>
      <c r="B19" s="16">
        <v>24.50544216217294</v>
      </c>
      <c r="C19" s="267">
        <v>58.683051118741282</v>
      </c>
      <c r="D19" s="16">
        <v>23.06240517935969</v>
      </c>
      <c r="E19" s="267">
        <v>31.621557242613296</v>
      </c>
      <c r="F19" s="47">
        <v>18.53881102265067</v>
      </c>
      <c r="G19" s="267">
        <v>27.269131132340473</v>
      </c>
      <c r="H19" s="16">
        <v>34.60840786864501</v>
      </c>
      <c r="I19" s="267">
        <v>26.256747979437161</v>
      </c>
    </row>
    <row r="20" spans="1:19">
      <c r="A20" s="45">
        <v>40787</v>
      </c>
      <c r="B20" s="16">
        <v>25.23352346496943</v>
      </c>
      <c r="C20" s="267">
        <v>29.561322591725041</v>
      </c>
      <c r="D20" s="16">
        <v>23.139248809694468</v>
      </c>
      <c r="E20" s="267">
        <v>43.515948418326772</v>
      </c>
      <c r="F20" s="47">
        <v>18.854658317031479</v>
      </c>
      <c r="G20" s="267">
        <v>23.764171922948812</v>
      </c>
      <c r="H20" s="16">
        <v>37.534865000045549</v>
      </c>
      <c r="I20" s="267">
        <v>28.382600532843284</v>
      </c>
      <c r="K20" s="26"/>
    </row>
    <row r="21" spans="1:19">
      <c r="A21" s="45">
        <v>40878</v>
      </c>
      <c r="B21" s="16">
        <v>25.047145202110421</v>
      </c>
      <c r="C21" s="267">
        <v>20.964664828486498</v>
      </c>
      <c r="D21" s="16">
        <v>18.729129326484294</v>
      </c>
      <c r="E21" s="267">
        <v>16.252556407540659</v>
      </c>
      <c r="F21" s="47">
        <v>19.605885243100253</v>
      </c>
      <c r="G21" s="267">
        <v>23.190670598412179</v>
      </c>
      <c r="H21" s="16">
        <v>38.311595104117281</v>
      </c>
      <c r="I21" s="267">
        <v>15.092215983946911</v>
      </c>
      <c r="K21" s="48"/>
    </row>
    <row r="22" spans="1:19">
      <c r="A22" s="45">
        <v>40969</v>
      </c>
      <c r="B22" s="16">
        <v>24.761273444550568</v>
      </c>
      <c r="C22" s="267">
        <v>1.9411022805851563</v>
      </c>
      <c r="D22" s="16">
        <v>16.107479691439018</v>
      </c>
      <c r="E22" s="267">
        <v>14.3595575700231</v>
      </c>
      <c r="F22" s="47">
        <v>19.548337112925672</v>
      </c>
      <c r="G22" s="267">
        <v>0.24302404871568581</v>
      </c>
      <c r="H22" s="16">
        <v>23.002930312856272</v>
      </c>
      <c r="I22" s="267">
        <v>14.522367013144786</v>
      </c>
      <c r="K22" s="48"/>
    </row>
    <row r="23" spans="1:19">
      <c r="A23" s="45">
        <v>41061</v>
      </c>
      <c r="B23" s="16">
        <v>21.148017235887306</v>
      </c>
      <c r="C23" s="267">
        <v>-18.683690483436958</v>
      </c>
      <c r="D23" s="16">
        <v>14.999727058278101</v>
      </c>
      <c r="E23" s="267">
        <v>0.29691490271196219</v>
      </c>
      <c r="F23" s="47">
        <v>18.505233329470737</v>
      </c>
      <c r="G23" s="267">
        <v>9.7276453584821052</v>
      </c>
      <c r="H23" s="16">
        <v>21.15818085438006</v>
      </c>
      <c r="I23" s="267">
        <v>-8.840094496802763</v>
      </c>
      <c r="K23" s="48"/>
    </row>
    <row r="24" spans="1:19">
      <c r="A24" s="45">
        <v>41153</v>
      </c>
      <c r="B24" s="16">
        <v>19.213272638746304</v>
      </c>
      <c r="C24" s="267">
        <v>-13.777358889603105</v>
      </c>
      <c r="D24" s="16">
        <v>12.292533744473989</v>
      </c>
      <c r="E24" s="267">
        <v>-6.2192621662344907</v>
      </c>
      <c r="F24" s="47">
        <v>14.970220953125546</v>
      </c>
      <c r="G24" s="267">
        <v>13.71374085108471</v>
      </c>
      <c r="H24" s="16">
        <v>20.781380579176066</v>
      </c>
      <c r="I24" s="267">
        <v>4.8717555007636539</v>
      </c>
      <c r="K24" s="48"/>
    </row>
    <row r="25" spans="1:19">
      <c r="A25" s="45">
        <v>41244</v>
      </c>
      <c r="B25" s="16">
        <v>17.21252209535993</v>
      </c>
      <c r="C25" s="267">
        <v>-1.6439123012226726</v>
      </c>
      <c r="D25" s="16">
        <v>13.112504800433666</v>
      </c>
      <c r="E25" s="267">
        <v>9.1148838596783897</v>
      </c>
      <c r="F25" s="47">
        <v>14.392454026487478</v>
      </c>
      <c r="G25" s="267">
        <v>20.835212008264762</v>
      </c>
      <c r="H25" s="16">
        <v>19.725277475663038</v>
      </c>
      <c r="I25" s="267">
        <v>8.5329162765070059</v>
      </c>
    </row>
    <row r="26" spans="1:19">
      <c r="A26" s="45">
        <v>41334</v>
      </c>
      <c r="B26" s="16">
        <v>14.904486117318051</v>
      </c>
      <c r="C26" s="267">
        <v>-48.856766401392591</v>
      </c>
      <c r="D26" s="16">
        <v>13.586711059308975</v>
      </c>
      <c r="E26" s="267">
        <v>-36.15847330979885</v>
      </c>
      <c r="F26" s="47">
        <v>13.492320437681604</v>
      </c>
      <c r="G26" s="267">
        <v>-8.8200276969622635</v>
      </c>
      <c r="H26" s="16">
        <v>19.017869153411169</v>
      </c>
      <c r="I26" s="267">
        <v>-1.3210520004265442</v>
      </c>
    </row>
    <row r="27" spans="1:19">
      <c r="A27" s="45">
        <v>41426</v>
      </c>
      <c r="B27" s="16">
        <v>13.227435179109603</v>
      </c>
      <c r="C27" s="267">
        <v>7.8063591507559424</v>
      </c>
      <c r="D27" s="16">
        <v>15.627133004162408</v>
      </c>
      <c r="E27" s="267">
        <v>3.2480111607320441</v>
      </c>
      <c r="F27" s="47">
        <v>14.006276861594236</v>
      </c>
      <c r="G27" s="267">
        <v>41.757698962011389</v>
      </c>
      <c r="H27" s="16">
        <v>20.267215412091822</v>
      </c>
      <c r="I27" s="267">
        <v>0.67413312958954208</v>
      </c>
    </row>
    <row r="28" spans="1:19">
      <c r="A28" s="45">
        <v>41518</v>
      </c>
      <c r="B28" s="16">
        <v>12.679612728601297</v>
      </c>
      <c r="C28" s="267">
        <v>13.140152081813017</v>
      </c>
      <c r="D28" s="16">
        <v>15.318970108898622</v>
      </c>
      <c r="E28" s="267">
        <v>6.9419764304857257</v>
      </c>
      <c r="F28" s="47">
        <v>17.839543061624653</v>
      </c>
      <c r="G28" s="267">
        <v>37.420412360156305</v>
      </c>
      <c r="H28" s="16">
        <v>19.201085207520443</v>
      </c>
      <c r="I28" s="267">
        <v>4.3239539300874821</v>
      </c>
    </row>
    <row r="29" spans="1:19">
      <c r="A29" s="45">
        <v>41609</v>
      </c>
      <c r="B29" s="16">
        <v>11.917728330015255</v>
      </c>
      <c r="C29" s="267">
        <v>21.996714369601101</v>
      </c>
      <c r="D29" s="16">
        <v>11.388139772158357</v>
      </c>
      <c r="E29" s="267">
        <v>14.009277407120205</v>
      </c>
      <c r="F29" s="268">
        <v>19.50880318589563</v>
      </c>
      <c r="G29" s="267">
        <v>38.33328336953354</v>
      </c>
      <c r="H29" s="16">
        <v>17.345277806111259</v>
      </c>
      <c r="I29" s="267">
        <v>15.888273729927255</v>
      </c>
    </row>
    <row r="30" spans="1:19">
      <c r="A30" s="45">
        <v>41699</v>
      </c>
      <c r="B30" s="16">
        <v>11.535354504244633</v>
      </c>
      <c r="C30" s="267">
        <v>-19.529064046001324</v>
      </c>
      <c r="D30" s="16">
        <v>13.276460353140806</v>
      </c>
      <c r="E30" s="267">
        <v>-15.788308154450286</v>
      </c>
      <c r="F30" s="47">
        <v>20.666383546701184</v>
      </c>
      <c r="G30" s="267">
        <v>5.4716699286009982</v>
      </c>
      <c r="H30" s="16">
        <v>16.090411221022016</v>
      </c>
      <c r="I30" s="267">
        <v>-5.2821605563966516</v>
      </c>
    </row>
    <row r="31" spans="1:19">
      <c r="A31" s="45">
        <v>41791</v>
      </c>
      <c r="B31" s="16">
        <v>11.828220931570389</v>
      </c>
      <c r="C31" s="267">
        <v>5.6362994244033144</v>
      </c>
      <c r="D31" s="16">
        <v>12.43092112692079</v>
      </c>
      <c r="E31" s="267">
        <v>11.565837357775749</v>
      </c>
      <c r="F31" s="47">
        <v>21.341333460558086</v>
      </c>
      <c r="G31" s="267">
        <v>27.520880005752357</v>
      </c>
      <c r="H31" s="16">
        <v>13.772169011612512</v>
      </c>
      <c r="I31" s="267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267">
        <v>1.1053231152901835</v>
      </c>
      <c r="D32" s="16">
        <v>11.252235945082067</v>
      </c>
      <c r="E32" s="267">
        <v>11.26667503824088</v>
      </c>
      <c r="F32" s="47">
        <v>20.008281773937142</v>
      </c>
      <c r="G32" s="267">
        <v>26.359239520584872</v>
      </c>
      <c r="H32" s="16">
        <v>11.346895364444865</v>
      </c>
      <c r="I32" s="267">
        <v>18.181276467890196</v>
      </c>
    </row>
    <row r="33" spans="1:9">
      <c r="A33" s="45">
        <v>41974</v>
      </c>
      <c r="B33" s="48">
        <v>13.005246594211716</v>
      </c>
      <c r="C33" s="267">
        <v>44.638774939660124</v>
      </c>
      <c r="D33" s="48">
        <v>15.513781995489605</v>
      </c>
      <c r="E33" s="267">
        <v>31.233607797758939</v>
      </c>
      <c r="F33" s="49">
        <v>17.936039866260735</v>
      </c>
      <c r="G33" s="267">
        <v>15.373049860759219</v>
      </c>
      <c r="H33" s="48">
        <v>9.446399984853926</v>
      </c>
      <c r="I33" s="267">
        <v>6.0717152452987024</v>
      </c>
    </row>
    <row r="34" spans="1:9">
      <c r="A34" s="45">
        <v>42064</v>
      </c>
      <c r="B34" s="16">
        <v>13.226508903143742</v>
      </c>
      <c r="C34" s="267">
        <v>5.743970345203266</v>
      </c>
      <c r="D34" s="16">
        <v>18.229188418377706</v>
      </c>
      <c r="E34" s="267">
        <v>26.328290183640888</v>
      </c>
      <c r="F34" s="47">
        <v>16.408591596900312</v>
      </c>
      <c r="G34" s="267">
        <v>7.0270426939648534</v>
      </c>
      <c r="H34" s="16">
        <v>19.429270220309558</v>
      </c>
      <c r="I34" s="267">
        <v>-0.23815885711275642</v>
      </c>
    </row>
    <row r="35" spans="1:9">
      <c r="A35" s="45">
        <v>42156</v>
      </c>
      <c r="B35" s="16">
        <v>13.722222916255467</v>
      </c>
      <c r="C35" s="267">
        <v>-7.1496326128352772</v>
      </c>
      <c r="D35" s="16">
        <v>17.321748898040035</v>
      </c>
      <c r="E35" s="267">
        <v>7.9001231751041994</v>
      </c>
      <c r="F35" s="16">
        <v>14.914200100468289</v>
      </c>
      <c r="G35" s="267">
        <v>-5.6199355839129854</v>
      </c>
      <c r="H35" s="16">
        <v>17.760059414822681</v>
      </c>
      <c r="I35" s="267">
        <v>-6.0785403584994802</v>
      </c>
    </row>
    <row r="36" spans="1:9">
      <c r="A36" s="45">
        <v>42248</v>
      </c>
      <c r="B36" s="16">
        <v>12.895712275156001</v>
      </c>
      <c r="C36" s="267">
        <v>11.764709492778938</v>
      </c>
      <c r="D36" s="16">
        <v>21.809723094637668</v>
      </c>
      <c r="E36" s="267">
        <v>23.951941011098622</v>
      </c>
      <c r="F36" s="16">
        <v>15.168597769156644</v>
      </c>
      <c r="G36" s="267">
        <v>-6.7125163338172156</v>
      </c>
      <c r="H36" s="16">
        <v>15.804879732190447</v>
      </c>
      <c r="I36" s="267">
        <v>20.671855344570986</v>
      </c>
    </row>
    <row r="37" spans="1:9">
      <c r="A37" s="45">
        <v>42339</v>
      </c>
      <c r="B37" s="16">
        <v>11.822366406634544</v>
      </c>
      <c r="C37" s="267">
        <v>-4.6728254802521629</v>
      </c>
      <c r="D37" s="16">
        <v>17.704713761483369</v>
      </c>
      <c r="E37" s="267">
        <v>43.297234181871112</v>
      </c>
      <c r="F37" s="16">
        <v>15.494874032045679</v>
      </c>
      <c r="G37" s="267">
        <v>6.4953182061773251</v>
      </c>
      <c r="H37" s="16">
        <v>15.291389638555364</v>
      </c>
      <c r="I37" s="267">
        <v>-12.467661785051773</v>
      </c>
    </row>
    <row r="38" spans="1:9">
      <c r="A38" s="45">
        <v>42430</v>
      </c>
      <c r="B38" s="16">
        <v>11.397820002000225</v>
      </c>
      <c r="C38" s="267">
        <v>-13.215377154477101</v>
      </c>
      <c r="D38" s="16">
        <v>13.387027595493306</v>
      </c>
      <c r="E38" s="267">
        <v>-24.958106894358451</v>
      </c>
      <c r="F38" s="16">
        <v>13.869902697622338</v>
      </c>
      <c r="G38" s="267">
        <v>6.1758899143441868</v>
      </c>
      <c r="H38" s="16">
        <v>4.0374262608223743</v>
      </c>
      <c r="I38" s="267">
        <v>-18.617978872549131</v>
      </c>
    </row>
    <row r="39" spans="1:9">
      <c r="A39" s="45">
        <v>42522</v>
      </c>
      <c r="B39" s="16">
        <v>11.735090751367117</v>
      </c>
      <c r="C39" s="267">
        <v>-17.517089608582101</v>
      </c>
      <c r="D39" s="16">
        <v>10.902883650248828</v>
      </c>
      <c r="E39" s="267">
        <v>-13.225571434264669</v>
      </c>
      <c r="F39" s="16">
        <v>13.86146195545428</v>
      </c>
      <c r="G39" s="267">
        <v>11.095571136413383</v>
      </c>
      <c r="H39" s="16">
        <v>4.4468129493839825</v>
      </c>
      <c r="I39" s="267">
        <v>-5.8239580130822066</v>
      </c>
    </row>
    <row r="40" spans="1:9">
      <c r="A40" s="45">
        <v>42614</v>
      </c>
      <c r="B40" s="16">
        <v>12.194477244057001</v>
      </c>
      <c r="C40" s="267">
        <v>-19.748852493241561</v>
      </c>
      <c r="D40" s="16">
        <v>6.2494121474863551</v>
      </c>
      <c r="E40" s="267">
        <v>-30.821415075877002</v>
      </c>
      <c r="F40" s="16">
        <v>12.863270374170742</v>
      </c>
      <c r="G40" s="267">
        <v>6.6585682831710669</v>
      </c>
      <c r="H40" s="16">
        <v>6.3062729129652553</v>
      </c>
      <c r="I40" s="267">
        <v>-0.53025147433576858</v>
      </c>
    </row>
    <row r="41" spans="1:9">
      <c r="A41" s="45">
        <v>42705</v>
      </c>
      <c r="B41" s="16">
        <v>13.183805818327542</v>
      </c>
      <c r="C41" s="267">
        <v>-0.77537873105685917</v>
      </c>
      <c r="D41" s="16">
        <v>4.1124211767247232</v>
      </c>
      <c r="E41" s="267">
        <v>-8.1121805229023938</v>
      </c>
      <c r="F41" s="16">
        <v>12.239347639546171</v>
      </c>
      <c r="G41" s="267">
        <v>-26.046725802342714</v>
      </c>
      <c r="H41" s="16">
        <v>6.6647027798399483</v>
      </c>
      <c r="I41" s="267">
        <v>5.2317454672391106</v>
      </c>
    </row>
    <row r="42" spans="1:9">
      <c r="A42" s="45">
        <v>42795</v>
      </c>
      <c r="B42" s="16">
        <v>13.667998604074839</v>
      </c>
      <c r="C42" s="267">
        <v>-30.55368257319056</v>
      </c>
      <c r="D42" s="16">
        <v>2.8688352242885795</v>
      </c>
      <c r="E42" s="267">
        <v>-31.332650891390916</v>
      </c>
      <c r="F42" s="16">
        <v>13.623680768969294</v>
      </c>
      <c r="G42" s="267">
        <v>-19.378504252011425</v>
      </c>
      <c r="H42" s="16">
        <v>8.1154892897335138</v>
      </c>
      <c r="I42" s="267">
        <v>-8.6001133454496864E-2</v>
      </c>
    </row>
    <row r="43" spans="1:9">
      <c r="A43" s="45">
        <v>42887</v>
      </c>
      <c r="B43" s="16">
        <v>12.287578614609984</v>
      </c>
      <c r="C43" s="267">
        <v>-15.349906491735524</v>
      </c>
      <c r="D43" s="16">
        <v>3.8629721248258919</v>
      </c>
      <c r="E43" s="267">
        <v>-11.85607100308037</v>
      </c>
      <c r="F43" s="16">
        <v>12.542011877396209</v>
      </c>
      <c r="G43" s="267">
        <v>5.8579130970507629</v>
      </c>
      <c r="H43" s="16">
        <v>8.5802078183224282</v>
      </c>
      <c r="I43" s="267">
        <v>-17.001778621726547</v>
      </c>
    </row>
    <row r="44" spans="1:9">
      <c r="A44" s="45">
        <v>42979</v>
      </c>
      <c r="B44" s="16">
        <v>11.193651405072579</v>
      </c>
      <c r="C44" s="267">
        <v>-21.33178602671433</v>
      </c>
      <c r="D44" s="16">
        <v>2.9314847167071667</v>
      </c>
      <c r="E44" s="267">
        <v>-31.327852736227886</v>
      </c>
      <c r="F44" s="16">
        <v>11.948598824568846</v>
      </c>
      <c r="G44" s="267">
        <v>5.9358986221884074</v>
      </c>
      <c r="H44" s="16">
        <v>8.1792771371388628</v>
      </c>
      <c r="I44" s="267">
        <v>-12.545352784190445</v>
      </c>
    </row>
    <row r="45" spans="1:9">
      <c r="A45" s="45">
        <v>43070</v>
      </c>
      <c r="B45" s="16">
        <v>9.687591450899923</v>
      </c>
      <c r="C45" s="267">
        <v>-0.37968771939523643</v>
      </c>
      <c r="D45" s="16">
        <v>3.3246033166814959</v>
      </c>
      <c r="E45" s="267">
        <v>-17.884596410612534</v>
      </c>
      <c r="F45" s="16">
        <v>11.728199929720319</v>
      </c>
      <c r="G45" s="267">
        <v>-8.5299171925858275</v>
      </c>
      <c r="H45" s="16">
        <v>7.7394804819790552</v>
      </c>
      <c r="I45" s="267">
        <v>-19.170789010457405</v>
      </c>
    </row>
    <row r="46" spans="1:9">
      <c r="A46" s="45">
        <v>43160</v>
      </c>
      <c r="B46" s="16">
        <v>8.6320193275332571</v>
      </c>
      <c r="C46" s="267">
        <v>-6.1931229340236884</v>
      </c>
      <c r="D46" s="16">
        <v>3.5556985990585321</v>
      </c>
      <c r="E46" s="267">
        <v>-23.502840197456898</v>
      </c>
      <c r="F46" s="16">
        <v>11.270318466858708</v>
      </c>
      <c r="G46" s="267">
        <v>5.9984570959990293</v>
      </c>
      <c r="H46" s="16">
        <v>6.7102655662302224</v>
      </c>
      <c r="I46" s="267">
        <v>-7.529036140176383</v>
      </c>
    </row>
    <row r="47" spans="1:9">
      <c r="A47" s="45">
        <v>43252</v>
      </c>
      <c r="B47" s="16">
        <v>8.2935636265966792</v>
      </c>
      <c r="C47" s="267">
        <v>7.03600728430761</v>
      </c>
      <c r="D47" s="16">
        <v>1.8047776200769583</v>
      </c>
      <c r="E47" s="267">
        <v>-2.0346853476509685</v>
      </c>
      <c r="F47" s="16">
        <v>11.583066251675467</v>
      </c>
      <c r="G47" s="267">
        <v>9.2091665419314683</v>
      </c>
      <c r="H47" s="16">
        <v>5.4241115866097589</v>
      </c>
      <c r="I47" s="267">
        <v>-36.541297300876998</v>
      </c>
    </row>
    <row r="48" spans="1:9">
      <c r="A48" s="45">
        <v>43344</v>
      </c>
      <c r="B48" s="16">
        <v>8.3955697691477482</v>
      </c>
      <c r="C48" s="267">
        <v>24.275728858175231</v>
      </c>
      <c r="D48" s="16">
        <v>1.0367967921428356</v>
      </c>
      <c r="E48" s="267">
        <v>-0.69310991976993985</v>
      </c>
      <c r="F48" s="16">
        <v>11.579527772516606</v>
      </c>
      <c r="G48" s="267">
        <v>-14.845851217162764</v>
      </c>
      <c r="H48" s="16">
        <v>3.4251005179128491</v>
      </c>
      <c r="I48" s="267">
        <v>22.072121606111814</v>
      </c>
    </row>
    <row r="49" spans="1:25">
      <c r="A49" s="45">
        <v>43435</v>
      </c>
      <c r="B49" s="16">
        <v>9.2138961959512766</v>
      </c>
      <c r="C49" s="267">
        <v>23.963165267824436</v>
      </c>
      <c r="D49" s="16">
        <v>3.2213865733192737</v>
      </c>
      <c r="E49" s="267">
        <v>21.343620169433951</v>
      </c>
      <c r="F49" s="16">
        <v>11.010956863875808</v>
      </c>
      <c r="G49" s="267">
        <v>0.38972447961707002</v>
      </c>
      <c r="H49" s="16">
        <v>3.5324710686337468</v>
      </c>
      <c r="I49" s="267">
        <v>12.147214451667701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>
      <c r="A50" s="45">
        <v>43525</v>
      </c>
      <c r="B50" s="16">
        <v>10.496330693729238</v>
      </c>
      <c r="C50" s="267">
        <v>-4.0267225639364215</v>
      </c>
      <c r="D50" s="16">
        <v>3.171671763235584</v>
      </c>
      <c r="E50" s="267">
        <v>10.667138196058158</v>
      </c>
      <c r="F50" s="16">
        <v>10.611641712864884</v>
      </c>
      <c r="G50" s="267">
        <v>-18.491389965742062</v>
      </c>
      <c r="H50" s="16">
        <v>3.658391055032717</v>
      </c>
      <c r="I50" s="267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>
      <c r="A51" s="45">
        <v>43617</v>
      </c>
      <c r="B51" s="16">
        <v>11.8430628965086</v>
      </c>
      <c r="C51" s="267">
        <v>23.516316737439325</v>
      </c>
      <c r="D51" s="16">
        <v>3.8656645892880501</v>
      </c>
      <c r="E51" s="267">
        <v>35.418619490178791</v>
      </c>
      <c r="F51" s="16">
        <v>10.029241186275728</v>
      </c>
      <c r="G51" s="267">
        <v>13.137938700473795</v>
      </c>
      <c r="H51" s="16">
        <v>2.8716807554750998</v>
      </c>
      <c r="I51" s="267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267">
        <v>49.509393378451342</v>
      </c>
      <c r="D52" s="16">
        <v>5.9512500019308003</v>
      </c>
      <c r="E52" s="267">
        <v>44.415407693542647</v>
      </c>
      <c r="F52" s="16">
        <v>10.2992705589719</v>
      </c>
      <c r="G52" s="267">
        <v>21.112939820166325</v>
      </c>
      <c r="H52" s="16">
        <v>4.0333042291377499</v>
      </c>
      <c r="I52" s="267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267">
        <v>49.505825131927153</v>
      </c>
      <c r="D53" s="16">
        <v>2.7611292594442727</v>
      </c>
      <c r="E53" s="267">
        <v>-13.743765894798127</v>
      </c>
      <c r="F53" s="16">
        <v>10.022523251554528</v>
      </c>
      <c r="G53" s="267">
        <v>8.3840316942582991</v>
      </c>
      <c r="H53" s="16">
        <v>5.4353977880694071</v>
      </c>
      <c r="I53" s="267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267">
        <v>-7.5763579194124242</v>
      </c>
      <c r="D54" s="16">
        <v>10.389324809907286</v>
      </c>
      <c r="E54" s="267">
        <v>31.740393146366447</v>
      </c>
      <c r="F54" s="16">
        <v>9.6124418620297405</v>
      </c>
      <c r="G54" s="267">
        <v>-19.831848874125463</v>
      </c>
      <c r="H54" s="16">
        <v>4.5064063297527657</v>
      </c>
      <c r="I54" s="267">
        <v>30.921221553157935</v>
      </c>
      <c r="S54" s="50"/>
    </row>
    <row r="55" spans="1:25">
      <c r="A55" s="45">
        <v>43983</v>
      </c>
      <c r="B55" s="16">
        <v>8.6457470452700811</v>
      </c>
      <c r="C55" s="267">
        <v>-41.653214503697797</v>
      </c>
      <c r="D55" s="16">
        <v>11.262100793772811</v>
      </c>
      <c r="E55" s="267">
        <v>5.513695644980336</v>
      </c>
      <c r="F55" s="16">
        <v>7.9046601955920393</v>
      </c>
      <c r="G55" s="267">
        <v>-29.771545768053109</v>
      </c>
      <c r="H55" s="16">
        <v>1.908171331428421</v>
      </c>
      <c r="I55" s="267">
        <v>-28.708621727577626</v>
      </c>
      <c r="K55" s="16"/>
      <c r="L55" s="2" t="s">
        <v>339</v>
      </c>
      <c r="S55" s="50"/>
    </row>
    <row r="56" spans="1:25">
      <c r="A56" s="45">
        <v>44075</v>
      </c>
      <c r="B56" s="16">
        <v>3.7757446399267813</v>
      </c>
      <c r="C56" s="267">
        <v>-32.16960823640747</v>
      </c>
      <c r="D56" s="16">
        <v>7.0194287484696138</v>
      </c>
      <c r="E56" s="267">
        <v>-46.110301485860703</v>
      </c>
      <c r="F56" s="16">
        <v>5.7635675766850802</v>
      </c>
      <c r="G56" s="267">
        <v>-44.614371542169593</v>
      </c>
      <c r="H56" s="16">
        <v>0.19444279597990999</v>
      </c>
      <c r="I56" s="267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267">
        <v>1.2462165303691677</v>
      </c>
      <c r="D57" s="16">
        <v>3.2635303084856515</v>
      </c>
      <c r="E57" s="267">
        <v>-21.054085467073179</v>
      </c>
      <c r="F57" s="16">
        <v>5.3706583986509626</v>
      </c>
      <c r="G57" s="267">
        <v>30.276161263595498</v>
      </c>
      <c r="H57" s="16">
        <v>0.56137767644466319</v>
      </c>
      <c r="I57" s="267">
        <v>-5.8199304340341467</v>
      </c>
      <c r="K57" s="16"/>
      <c r="S57" s="50"/>
    </row>
    <row r="58" spans="1:25">
      <c r="A58" s="45">
        <v>44256</v>
      </c>
      <c r="B58" s="267"/>
      <c r="C58" s="267">
        <v>40.396121054510935</v>
      </c>
      <c r="D58" s="267"/>
      <c r="E58" s="267">
        <v>16.106905738948452</v>
      </c>
      <c r="F58" s="267"/>
      <c r="G58" s="267">
        <v>8.4912025920854823</v>
      </c>
      <c r="H58" s="267"/>
      <c r="I58" s="267">
        <v>18.699419433195111</v>
      </c>
      <c r="S58" s="50"/>
    </row>
    <row r="59" spans="1:25">
      <c r="A59" s="45">
        <v>44348</v>
      </c>
      <c r="B59" s="267"/>
      <c r="C59" s="267">
        <v>25.969461330018245</v>
      </c>
      <c r="D59" s="267"/>
      <c r="E59" s="267">
        <v>41.014754906853994</v>
      </c>
      <c r="F59" s="267"/>
      <c r="G59" s="267">
        <v>33.218146862313837</v>
      </c>
      <c r="H59" s="267"/>
      <c r="I59" s="267">
        <v>-1.1020223133571754</v>
      </c>
      <c r="J59" s="51"/>
      <c r="S59" s="50"/>
    </row>
    <row r="60" spans="1:25">
      <c r="A60" s="45">
        <v>44440</v>
      </c>
      <c r="B60" s="267"/>
      <c r="C60" s="267">
        <v>64.422114008290237</v>
      </c>
      <c r="D60" s="267"/>
      <c r="E60" s="267">
        <v>43.507140718725992</v>
      </c>
      <c r="F60" s="267"/>
      <c r="G60" s="267">
        <v>35.067735688086962</v>
      </c>
      <c r="H60" s="267"/>
      <c r="I60" s="267">
        <v>15.153720019033884</v>
      </c>
      <c r="J60" s="51"/>
      <c r="S60" s="50"/>
    </row>
    <row r="61" spans="1:25">
      <c r="A61" s="45">
        <v>44531</v>
      </c>
      <c r="B61" s="267"/>
      <c r="C61" s="267">
        <v>69.327716614753967</v>
      </c>
      <c r="D61" s="267"/>
      <c r="E61" s="267">
        <v>27.598254187796861</v>
      </c>
      <c r="F61" s="267"/>
      <c r="G61" s="267">
        <v>17.850216814239726</v>
      </c>
      <c r="H61" s="267"/>
      <c r="I61" s="267">
        <v>23.239676943557459</v>
      </c>
      <c r="J61" s="51"/>
      <c r="S61" s="50"/>
    </row>
    <row r="62" spans="1:25">
      <c r="A62" s="45">
        <v>44621</v>
      </c>
      <c r="B62" s="267"/>
      <c r="C62" s="267">
        <v>50.789928767230421</v>
      </c>
      <c r="D62" s="267"/>
      <c r="E62" s="267">
        <v>24.757797636924884</v>
      </c>
      <c r="F62" s="267"/>
      <c r="G62" s="267">
        <v>24.947915827502491</v>
      </c>
      <c r="H62" s="267"/>
      <c r="I62" s="267">
        <v>6.5576958016619917</v>
      </c>
      <c r="S62" s="50"/>
    </row>
    <row r="63" spans="1:25">
      <c r="A63" s="45">
        <v>44713</v>
      </c>
      <c r="B63" s="267"/>
      <c r="C63" s="267">
        <v>39.966757712364107</v>
      </c>
      <c r="D63" s="267"/>
      <c r="E63" s="267">
        <v>43.217334487044788</v>
      </c>
      <c r="F63" s="267"/>
      <c r="G63" s="267">
        <v>33.148496914149725</v>
      </c>
      <c r="H63" s="267"/>
      <c r="I63" s="267">
        <v>6.8523474993119793</v>
      </c>
      <c r="S63" s="50"/>
    </row>
    <row r="64" spans="1:25">
      <c r="A64" s="45">
        <v>44805</v>
      </c>
      <c r="B64" s="267"/>
      <c r="C64" s="267">
        <v>55.999177145407742</v>
      </c>
      <c r="D64" s="267"/>
      <c r="E64" s="267">
        <v>1.0140193851693948</v>
      </c>
      <c r="F64" s="267"/>
      <c r="G64" s="267">
        <v>32.309046557716712</v>
      </c>
      <c r="H64" s="267"/>
      <c r="I64" s="267">
        <v>5.9498854645882515</v>
      </c>
      <c r="S64" s="50"/>
    </row>
    <row r="65" spans="1:19">
      <c r="A65" s="45">
        <v>44896</v>
      </c>
      <c r="B65" s="267"/>
      <c r="C65" s="267">
        <v>-4.4816536713319488</v>
      </c>
      <c r="D65" s="267"/>
      <c r="E65" s="267">
        <v>-28.543756440473622</v>
      </c>
      <c r="F65" s="267"/>
      <c r="G65" s="267">
        <v>-16.822664201162933</v>
      </c>
      <c r="H65" s="267"/>
      <c r="I65" s="267">
        <v>-16.043677516336338</v>
      </c>
      <c r="S65" s="50"/>
    </row>
    <row r="66" spans="1:19">
      <c r="A66" s="45">
        <v>44986</v>
      </c>
      <c r="B66" s="267"/>
      <c r="C66" s="267">
        <v>-39.446882974828952</v>
      </c>
      <c r="D66" s="267"/>
      <c r="E66" s="267">
        <v>-34.720453771920354</v>
      </c>
      <c r="F66" s="267"/>
      <c r="G66" s="267">
        <v>-31.694105568612223</v>
      </c>
      <c r="H66" s="267"/>
      <c r="I66" s="267">
        <v>-10.139502269261101</v>
      </c>
      <c r="S66" s="50"/>
    </row>
    <row r="67" spans="1:19">
      <c r="A67" s="45">
        <v>45078</v>
      </c>
      <c r="B67" s="267"/>
      <c r="C67" s="267">
        <v>-29.372315871809278</v>
      </c>
      <c r="D67" s="267"/>
      <c r="E67" s="267">
        <v>-25.532302200793556</v>
      </c>
      <c r="F67" s="267"/>
      <c r="G67" s="267">
        <v>-45.695215143488419</v>
      </c>
      <c r="H67" s="267"/>
      <c r="I67" s="267">
        <v>-8.0479718139228673</v>
      </c>
      <c r="S67" s="50"/>
    </row>
    <row r="68" spans="1:19">
      <c r="A68" s="45">
        <v>45170</v>
      </c>
      <c r="B68" s="267"/>
      <c r="C68" s="267">
        <v>-34.657633616477149</v>
      </c>
      <c r="D68" s="267"/>
      <c r="E68" s="267">
        <v>-37.396146990406223</v>
      </c>
      <c r="F68" s="267"/>
      <c r="G68" s="267">
        <v>-11.329481264867882</v>
      </c>
      <c r="H68" s="267"/>
      <c r="I68" s="267">
        <v>-32.510388273279744</v>
      </c>
      <c r="S68" s="50"/>
    </row>
    <row r="69" spans="1:19">
      <c r="A69" s="45">
        <v>45261</v>
      </c>
      <c r="B69" s="267"/>
      <c r="C69" s="267">
        <v>-37.306755723037</v>
      </c>
      <c r="D69" s="267"/>
      <c r="E69" s="267">
        <v>-37.561249855185842</v>
      </c>
      <c r="F69" s="267"/>
      <c r="G69" s="267">
        <v>-36.9064658315678</v>
      </c>
      <c r="H69" s="267"/>
      <c r="I69" s="267">
        <v>-20.300255006972048</v>
      </c>
      <c r="S69" s="50"/>
    </row>
    <row r="70" spans="1:19">
      <c r="A70" s="45">
        <v>45352</v>
      </c>
      <c r="B70" s="267"/>
      <c r="C70" s="267">
        <v>-33.171028948821572</v>
      </c>
      <c r="D70" s="267"/>
      <c r="E70" s="267">
        <v>-31.881746099569611</v>
      </c>
      <c r="F70" s="267"/>
      <c r="G70" s="267">
        <v>-25.913474181493974</v>
      </c>
      <c r="H70" s="267"/>
      <c r="I70" s="267">
        <v>5.0817399040956923</v>
      </c>
      <c r="S70" s="50"/>
    </row>
    <row r="71" spans="1:19">
      <c r="A71" s="45">
        <v>45444</v>
      </c>
      <c r="B71" s="267"/>
      <c r="C71" s="267">
        <v>-45.48746918188175</v>
      </c>
      <c r="D71" s="267"/>
      <c r="E71" s="267">
        <v>0.58036566292585667</v>
      </c>
      <c r="F71" s="267"/>
      <c r="G71" s="267">
        <v>5.3592695892794833</v>
      </c>
      <c r="H71" s="267"/>
      <c r="I71" s="267">
        <v>-13.511328174826792</v>
      </c>
      <c r="S71" s="50"/>
    </row>
    <row r="72" spans="1:19">
      <c r="A72" s="45">
        <v>45536</v>
      </c>
      <c r="B72" s="267"/>
      <c r="C72" s="267">
        <v>20.08002314637859</v>
      </c>
      <c r="D72" s="267"/>
      <c r="E72" s="267">
        <v>23.190817078658561</v>
      </c>
      <c r="F72" s="267"/>
      <c r="G72" s="267">
        <v>3.3034816761790792E-2</v>
      </c>
      <c r="H72" s="267"/>
      <c r="I72" s="267">
        <v>1.0083040574937971</v>
      </c>
      <c r="S72" s="50"/>
    </row>
    <row r="73" spans="1:19">
      <c r="A73" s="45">
        <v>45627</v>
      </c>
      <c r="B73" s="267"/>
      <c r="C73" s="267">
        <v>-14.119599244751427</v>
      </c>
      <c r="D73" s="267"/>
      <c r="E73" s="267">
        <v>-0.65639770260410746</v>
      </c>
      <c r="F73" s="267"/>
      <c r="G73" s="267">
        <v>-12.287824057579718</v>
      </c>
      <c r="H73" s="267"/>
      <c r="I73" s="267">
        <v>-4.6356506565882833</v>
      </c>
      <c r="S73" s="50"/>
    </row>
    <row r="74" spans="1:19">
      <c r="A74" s="45"/>
      <c r="B74" s="267"/>
      <c r="C74" s="267"/>
      <c r="D74" s="267"/>
      <c r="E74" s="267"/>
      <c r="F74" s="267"/>
      <c r="G74" s="267"/>
      <c r="H74" s="267"/>
      <c r="I74" s="267"/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269"/>
      <c r="B96" s="269"/>
      <c r="C96" s="269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C100"/>
  <sheetViews>
    <sheetView showGridLines="0" view="pageBreakPreview" zoomScale="80" zoomScaleNormal="85" zoomScaleSheetLayoutView="80" workbookViewId="0">
      <pane xSplit="1" ySplit="6" topLeftCell="C54" activePane="bottomRight" state="frozen"/>
      <selection pane="topRight" activeCell="B1" sqref="B1"/>
      <selection pane="bottomLeft" activeCell="A7" sqref="A7"/>
      <selection pane="bottomRight" activeCell="E73" sqref="E73"/>
    </sheetView>
  </sheetViews>
  <sheetFormatPr defaultColWidth="11.453125" defaultRowHeight="14"/>
  <cols>
    <col min="1" max="5" width="19.6328125" style="95" customWidth="1"/>
    <col min="6" max="6" width="30.6328125" style="95" customWidth="1"/>
    <col min="7" max="7" width="17.6328125" style="95" bestFit="1" customWidth="1"/>
    <col min="8" max="8" width="25.453125" style="95" bestFit="1" customWidth="1"/>
    <col min="9" max="9" width="11.453125" style="95"/>
    <col min="10" max="10" width="12.453125" style="95" bestFit="1" customWidth="1"/>
    <col min="11" max="11" width="13.6328125" style="95" bestFit="1" customWidth="1"/>
    <col min="12" max="20" width="11.453125" style="95"/>
    <col min="21" max="21" width="7.453125" style="95" customWidth="1"/>
    <col min="22" max="27" width="11.453125" style="95"/>
    <col min="28" max="28" width="20" style="95" bestFit="1" customWidth="1"/>
    <col min="29" max="29" width="22.6328125" style="95" customWidth="1"/>
    <col min="30" max="16384" width="11.453125" style="95"/>
  </cols>
  <sheetData>
    <row r="1" spans="1:29" s="94" customFormat="1" ht="15" customHeight="1">
      <c r="A1" s="291" t="s">
        <v>125</v>
      </c>
      <c r="B1" s="291"/>
      <c r="C1" s="291"/>
      <c r="D1" s="291"/>
      <c r="E1" s="291"/>
      <c r="F1" s="291"/>
      <c r="G1" s="291"/>
      <c r="H1" s="291"/>
    </row>
    <row r="2" spans="1:29">
      <c r="B2" s="95" t="s">
        <v>118</v>
      </c>
    </row>
    <row r="3" spans="1:29">
      <c r="A3" s="95" t="s">
        <v>2</v>
      </c>
      <c r="B3" s="161" t="s">
        <v>126</v>
      </c>
      <c r="C3" s="161" t="s">
        <v>127</v>
      </c>
    </row>
    <row r="4" spans="1:29" ht="18">
      <c r="B4" s="292" t="s">
        <v>128</v>
      </c>
      <c r="C4" s="292"/>
      <c r="D4" s="292"/>
      <c r="E4" s="292"/>
      <c r="F4" s="292"/>
      <c r="G4" s="29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289"/>
      <c r="AC4" s="289"/>
    </row>
    <row r="5" spans="1:29">
      <c r="B5" s="289" t="s">
        <v>101</v>
      </c>
      <c r="C5" s="289"/>
      <c r="D5" s="289"/>
      <c r="E5" s="289" t="s">
        <v>102</v>
      </c>
      <c r="F5" s="289"/>
      <c r="G5" s="289"/>
      <c r="K5" s="8" t="s">
        <v>115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>
      <c r="A6" s="95" t="s">
        <v>124</v>
      </c>
      <c r="B6" s="183" t="s">
        <v>103</v>
      </c>
      <c r="C6" s="183" t="s">
        <v>104</v>
      </c>
      <c r="D6" s="183" t="s">
        <v>105</v>
      </c>
      <c r="E6" s="183" t="s">
        <v>103</v>
      </c>
      <c r="F6" s="183" t="s">
        <v>104</v>
      </c>
      <c r="G6" s="183" t="s">
        <v>105</v>
      </c>
      <c r="H6" s="96" t="s">
        <v>114</v>
      </c>
      <c r="K6" s="8" t="s">
        <v>130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4" si="0">+SUM(B7:D7)</f>
        <v>1</v>
      </c>
      <c r="K7" s="221" t="s">
        <v>108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89"/>
      <c r="AC21" s="289"/>
    </row>
    <row r="22" spans="1:29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109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334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0.375</v>
      </c>
      <c r="C71" s="132">
        <v>0.625</v>
      </c>
      <c r="D71" s="132">
        <v>0</v>
      </c>
      <c r="E71" s="132">
        <v>0.25</v>
      </c>
      <c r="F71" s="132">
        <v>0.75</v>
      </c>
      <c r="G71" s="132">
        <v>0</v>
      </c>
      <c r="H71" s="99">
        <f t="shared" si="0"/>
        <v>1</v>
      </c>
    </row>
    <row r="72" spans="1:29">
      <c r="A72" s="105">
        <v>45444</v>
      </c>
      <c r="B72" s="132">
        <v>0.44444444444444398</v>
      </c>
      <c r="C72" s="132">
        <v>0.55555555555555602</v>
      </c>
      <c r="D72" s="132">
        <v>0</v>
      </c>
      <c r="E72" s="132">
        <v>0.22222222222222199</v>
      </c>
      <c r="F72" s="132">
        <v>0.77777777777777801</v>
      </c>
      <c r="G72" s="132">
        <v>0</v>
      </c>
      <c r="H72" s="99">
        <f t="shared" si="0"/>
        <v>1</v>
      </c>
    </row>
    <row r="73" spans="1:29">
      <c r="A73" s="105">
        <v>45536</v>
      </c>
      <c r="B73" s="132">
        <v>0.5</v>
      </c>
      <c r="C73" s="132">
        <v>0.33333333333333298</v>
      </c>
      <c r="D73" s="132">
        <v>0.16666666666666699</v>
      </c>
      <c r="E73" s="132">
        <v>0.14285714285714299</v>
      </c>
      <c r="F73" s="132">
        <v>0.42857142857142899</v>
      </c>
      <c r="G73" s="132">
        <v>0.42857142857142894</v>
      </c>
      <c r="H73" s="99">
        <f t="shared" si="0"/>
        <v>1</v>
      </c>
    </row>
    <row r="74" spans="1:29">
      <c r="A74" s="105">
        <v>45627</v>
      </c>
      <c r="B74" s="132">
        <v>0.4</v>
      </c>
      <c r="C74" s="132">
        <v>0.5</v>
      </c>
      <c r="D74" s="132">
        <v>0.1</v>
      </c>
      <c r="E74" s="132">
        <v>0.3</v>
      </c>
      <c r="F74" s="132">
        <v>0.4</v>
      </c>
      <c r="G74" s="132">
        <v>0.30000000000000004</v>
      </c>
      <c r="H74" s="99">
        <f t="shared" si="0"/>
        <v>1</v>
      </c>
    </row>
    <row r="75" spans="1:29">
      <c r="A75" s="105">
        <v>45717</v>
      </c>
      <c r="B75" s="132">
        <v>0.3</v>
      </c>
      <c r="C75" s="132">
        <v>0.4</v>
      </c>
      <c r="D75" s="132">
        <v>0.30000000000000004</v>
      </c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132"/>
      <c r="C80" s="132"/>
      <c r="D80" s="132"/>
      <c r="E80" s="132"/>
      <c r="F80" s="132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289"/>
      <c r="AC82" s="289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290"/>
      <c r="D85" s="290"/>
      <c r="E85" s="290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V101"/>
  <sheetViews>
    <sheetView showGridLines="0" view="pageBreakPreview" zoomScale="80" zoomScaleNormal="85" zoomScaleSheetLayoutView="8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73" sqref="E73"/>
    </sheetView>
  </sheetViews>
  <sheetFormatPr defaultColWidth="11.453125" defaultRowHeight="14"/>
  <cols>
    <col min="1" max="8" width="19.6328125" style="95" customWidth="1"/>
    <col min="9" max="9" width="10.54296875" style="95" customWidth="1"/>
    <col min="10" max="19" width="11.453125" style="95"/>
    <col min="20" max="20" width="20" style="95" bestFit="1" customWidth="1"/>
    <col min="21" max="21" width="11" style="95" customWidth="1"/>
    <col min="22" max="16384" width="11.453125" style="95"/>
  </cols>
  <sheetData>
    <row r="1" spans="1:22" s="94" customFormat="1">
      <c r="A1" s="293" t="s">
        <v>117</v>
      </c>
      <c r="B1" s="293"/>
      <c r="C1" s="293"/>
      <c r="D1" s="293"/>
      <c r="E1" s="293"/>
      <c r="F1" s="293"/>
      <c r="G1" s="293"/>
      <c r="H1" s="293"/>
    </row>
    <row r="2" spans="1:22">
      <c r="B2" s="95" t="s">
        <v>118</v>
      </c>
    </row>
    <row r="3" spans="1:22">
      <c r="A3" s="95" t="s">
        <v>2</v>
      </c>
      <c r="B3" s="161" t="s">
        <v>119</v>
      </c>
      <c r="C3" s="161" t="s">
        <v>120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294" t="s">
        <v>121</v>
      </c>
      <c r="B4" s="294"/>
      <c r="C4" s="294"/>
      <c r="D4" s="294"/>
      <c r="E4" s="294"/>
      <c r="F4" s="294"/>
      <c r="G4" s="294"/>
      <c r="H4" s="294"/>
      <c r="J4" s="1"/>
      <c r="K4" s="9" t="s">
        <v>122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>
      <c r="B5" s="289" t="s">
        <v>101</v>
      </c>
      <c r="C5" s="289"/>
      <c r="D5" s="289"/>
      <c r="E5" s="289" t="s">
        <v>102</v>
      </c>
      <c r="F5" s="289"/>
      <c r="G5" s="289"/>
      <c r="J5" s="1"/>
      <c r="K5" s="8" t="s">
        <v>123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>
      <c r="A6" s="95" t="s">
        <v>124</v>
      </c>
      <c r="B6" s="183" t="s">
        <v>103</v>
      </c>
      <c r="C6" s="183" t="s">
        <v>104</v>
      </c>
      <c r="D6" s="183" t="s">
        <v>105</v>
      </c>
      <c r="E6" s="183" t="s">
        <v>103</v>
      </c>
      <c r="F6" s="183" t="s">
        <v>104</v>
      </c>
      <c r="G6" s="183" t="s">
        <v>105</v>
      </c>
      <c r="H6" s="96" t="s">
        <v>114</v>
      </c>
      <c r="J6" s="1"/>
      <c r="K6" s="221"/>
      <c r="L6" s="1"/>
      <c r="M6" s="1"/>
      <c r="N6" s="1"/>
      <c r="O6" s="1"/>
      <c r="P6" s="1"/>
      <c r="Q6" s="1"/>
      <c r="R6" s="1"/>
      <c r="S6" s="1"/>
      <c r="T6" s="295"/>
      <c r="U6" s="295"/>
      <c r="V6" s="1"/>
    </row>
    <row r="7" spans="1:22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33"/>
      <c r="U7" s="233"/>
      <c r="V7" s="1"/>
    </row>
    <row r="8" spans="1:22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34"/>
      <c r="U8" s="235"/>
      <c r="V8" s="1"/>
    </row>
    <row r="9" spans="1:22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34"/>
      <c r="U9" s="235"/>
      <c r="V9" s="1"/>
    </row>
    <row r="10" spans="1:22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34"/>
      <c r="U10" s="235"/>
      <c r="V10" s="1"/>
    </row>
    <row r="11" spans="1:22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34"/>
      <c r="U11" s="235"/>
      <c r="V11" s="1"/>
    </row>
    <row r="12" spans="1:22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34"/>
      <c r="U12" s="235"/>
      <c r="V12" s="1"/>
    </row>
    <row r="13" spans="1:22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34"/>
      <c r="U13" s="235"/>
      <c r="V13" s="1"/>
    </row>
    <row r="14" spans="1:22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34"/>
      <c r="U14" s="235"/>
      <c r="V14" s="1"/>
    </row>
    <row r="15" spans="1:22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34"/>
      <c r="U15" s="235"/>
      <c r="V15" s="1"/>
    </row>
    <row r="16" spans="1:22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34"/>
      <c r="U16" s="235"/>
      <c r="V16" s="1"/>
    </row>
    <row r="17" spans="1:22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34"/>
      <c r="U17" s="235"/>
      <c r="V17" s="1"/>
    </row>
    <row r="18" spans="1:22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34"/>
      <c r="U18" s="235"/>
      <c r="V18" s="1"/>
    </row>
    <row r="19" spans="1:22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35"/>
      <c r="V19" s="1"/>
    </row>
    <row r="20" spans="1:22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35"/>
      <c r="V20" s="1"/>
    </row>
    <row r="21" spans="1:22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95"/>
      <c r="U23" s="295"/>
      <c r="V23" s="1"/>
    </row>
    <row r="24" spans="1:22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33"/>
      <c r="U24" s="233"/>
      <c r="V24" s="1"/>
    </row>
    <row r="25" spans="1:22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34"/>
      <c r="U25" s="235"/>
      <c r="V25" s="1"/>
    </row>
    <row r="26" spans="1:22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34"/>
      <c r="U26" s="235"/>
      <c r="V26" s="1"/>
    </row>
    <row r="27" spans="1:22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34"/>
      <c r="U27" s="235"/>
      <c r="V27" s="1"/>
    </row>
    <row r="28" spans="1:22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34"/>
      <c r="U28" s="235"/>
      <c r="V28" s="1"/>
    </row>
    <row r="29" spans="1:22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34"/>
      <c r="U29" s="235"/>
      <c r="V29" s="1"/>
    </row>
    <row r="30" spans="1:22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34"/>
      <c r="U30" s="235"/>
      <c r="V30" s="1"/>
    </row>
    <row r="31" spans="1:22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109</v>
      </c>
      <c r="L31" s="1"/>
      <c r="M31" s="1"/>
      <c r="N31" s="1"/>
      <c r="O31" s="1"/>
      <c r="P31" s="1"/>
      <c r="Q31" s="1"/>
      <c r="R31" s="1"/>
      <c r="S31" s="18"/>
      <c r="T31" s="234"/>
      <c r="U31" s="235"/>
      <c r="V31" s="1"/>
    </row>
    <row r="32" spans="1:22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334</v>
      </c>
      <c r="L32" s="1"/>
      <c r="M32" s="1"/>
      <c r="N32" s="1"/>
      <c r="O32" s="1"/>
      <c r="P32" s="1"/>
      <c r="Q32" s="1"/>
      <c r="R32" s="1"/>
      <c r="S32" s="18"/>
      <c r="T32" s="234"/>
      <c r="U32" s="235"/>
      <c r="V32" s="1"/>
    </row>
    <row r="33" spans="1:22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34"/>
      <c r="U33" s="235"/>
      <c r="V33" s="1"/>
    </row>
    <row r="34" spans="1:22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34"/>
      <c r="U34" s="235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2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>
        <v>0.3</v>
      </c>
      <c r="F71" s="90">
        <v>0.6</v>
      </c>
      <c r="G71" s="90">
        <v>0.1</v>
      </c>
      <c r="H71" s="99">
        <f t="shared" si="1"/>
        <v>1</v>
      </c>
      <c r="I71" s="98"/>
      <c r="S71" s="102"/>
      <c r="T71" s="103"/>
      <c r="U71" s="104"/>
    </row>
    <row r="72" spans="1:21">
      <c r="A72" s="105">
        <v>45444</v>
      </c>
      <c r="B72" s="90">
        <v>0.18181818181818199</v>
      </c>
      <c r="C72" s="90">
        <v>0.72727272727272696</v>
      </c>
      <c r="D72" s="90">
        <v>9.0909090909090898E-2</v>
      </c>
      <c r="E72" s="90">
        <v>9.0909090909090898E-2</v>
      </c>
      <c r="F72" s="90">
        <v>0.81818181818181801</v>
      </c>
      <c r="G72" s="90">
        <v>9.0909090909090898E-2</v>
      </c>
      <c r="H72" s="99">
        <f t="shared" si="1"/>
        <v>0.99999999999999989</v>
      </c>
      <c r="I72" s="98"/>
      <c r="S72" s="102"/>
      <c r="T72" s="103"/>
      <c r="U72" s="104"/>
    </row>
    <row r="73" spans="1:21">
      <c r="A73" s="105">
        <v>45536</v>
      </c>
      <c r="B73" s="90">
        <v>0.27272727272727298</v>
      </c>
      <c r="C73" s="90">
        <v>0.63636363636363602</v>
      </c>
      <c r="D73" s="90">
        <v>9.0909090909090898E-2</v>
      </c>
      <c r="E73" s="90">
        <v>9.0909090909090898E-2</v>
      </c>
      <c r="F73" s="90">
        <v>0.81818181818181801</v>
      </c>
      <c r="G73" s="90">
        <v>9.0909090909090898E-2</v>
      </c>
      <c r="H73" s="99">
        <f>+SUM(B73:D73)</f>
        <v>0.99999999999999989</v>
      </c>
      <c r="I73" s="98"/>
      <c r="S73" s="102"/>
      <c r="T73" s="103"/>
      <c r="U73" s="104"/>
    </row>
    <row r="74" spans="1:21">
      <c r="A74" s="105">
        <v>45627</v>
      </c>
      <c r="B74" s="90">
        <v>0.16666666666666699</v>
      </c>
      <c r="C74" s="90">
        <v>0.66666666666666696</v>
      </c>
      <c r="D74" s="90">
        <v>0.16666666666666699</v>
      </c>
      <c r="E74" s="90">
        <v>0.15384615384615399</v>
      </c>
      <c r="F74" s="90">
        <v>0.69230769230769196</v>
      </c>
      <c r="G74" s="90">
        <v>0.15384615384615399</v>
      </c>
      <c r="H74" s="99">
        <f>+SUM(B74:D74)</f>
        <v>1.0000000000000009</v>
      </c>
      <c r="I74" s="98"/>
      <c r="S74" s="102"/>
      <c r="T74" s="103"/>
      <c r="U74" s="104"/>
    </row>
    <row r="75" spans="1:21">
      <c r="A75" s="105">
        <v>45717</v>
      </c>
      <c r="B75" s="90">
        <v>0.15384615384615399</v>
      </c>
      <c r="C75" s="90">
        <v>0.69230769230769196</v>
      </c>
      <c r="D75" s="90">
        <v>0.15384615384615399</v>
      </c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90"/>
      <c r="C79" s="90"/>
      <c r="D79" s="90"/>
      <c r="E79" s="90"/>
      <c r="F79" s="90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289"/>
      <c r="U83" s="289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B99"/>
  <sheetViews>
    <sheetView view="pageBreakPreview" zoomScale="80" zoomScaleNormal="80" zoomScaleSheetLayoutView="80" workbookViewId="0">
      <pane xSplit="1" ySplit="7" topLeftCell="B51" activePane="bottomRight" state="frozen"/>
      <selection pane="topRight" activeCell="B1" sqref="B1"/>
      <selection pane="bottomLeft" activeCell="A8" sqref="A8"/>
      <selection pane="bottomRight" activeCell="E74" sqref="E74"/>
    </sheetView>
  </sheetViews>
  <sheetFormatPr defaultColWidth="11.453125" defaultRowHeight="14"/>
  <cols>
    <col min="1" max="5" width="19.6328125" style="12" customWidth="1"/>
    <col min="6" max="6" width="17.632812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6" width="20.36328125" style="12" customWidth="1"/>
    <col min="17" max="17" width="7.54296875" style="12" customWidth="1"/>
    <col min="18" max="19" width="20.36328125" style="12" customWidth="1"/>
    <col min="20" max="26" width="11.453125" style="12"/>
    <col min="27" max="27" width="20" style="12" bestFit="1" customWidth="1"/>
    <col min="28" max="28" width="22.6328125" style="12" customWidth="1"/>
    <col min="29" max="16384" width="11.453125" style="12"/>
  </cols>
  <sheetData>
    <row r="1" spans="1:28">
      <c r="A1" s="43" t="s">
        <v>97</v>
      </c>
    </row>
    <row r="2" spans="1:28">
      <c r="A2" s="14"/>
      <c r="B2" s="14" t="s">
        <v>1</v>
      </c>
      <c r="C2" s="186"/>
      <c r="D2" s="186"/>
      <c r="E2" s="186"/>
      <c r="F2" s="186"/>
      <c r="G2" s="186"/>
    </row>
    <row r="3" spans="1:28">
      <c r="A3" s="43" t="s">
        <v>2</v>
      </c>
      <c r="B3" s="185" t="s">
        <v>98</v>
      </c>
      <c r="C3" s="13" t="s">
        <v>99</v>
      </c>
    </row>
    <row r="4" spans="1:28">
      <c r="AA4" s="287"/>
      <c r="AB4" s="287"/>
    </row>
    <row r="5" spans="1:28">
      <c r="A5" s="184" t="s">
        <v>100</v>
      </c>
      <c r="C5" s="184"/>
      <c r="D5" s="184"/>
      <c r="E5" s="184"/>
      <c r="F5" s="184"/>
      <c r="G5" s="184"/>
      <c r="AA5" s="180"/>
      <c r="AB5" s="180"/>
    </row>
    <row r="6" spans="1:28">
      <c r="B6" s="287" t="s">
        <v>101</v>
      </c>
      <c r="C6" s="287"/>
      <c r="D6" s="287"/>
      <c r="E6" s="287" t="s">
        <v>102</v>
      </c>
      <c r="F6" s="287"/>
      <c r="G6" s="287"/>
      <c r="Z6" s="45"/>
      <c r="AA6" s="52"/>
      <c r="AB6" s="53"/>
    </row>
    <row r="7" spans="1:28">
      <c r="A7" s="12" t="s">
        <v>12</v>
      </c>
      <c r="B7" s="183" t="s">
        <v>103</v>
      </c>
      <c r="C7" s="183" t="s">
        <v>104</v>
      </c>
      <c r="D7" s="183" t="s">
        <v>105</v>
      </c>
      <c r="E7" s="183" t="s">
        <v>103</v>
      </c>
      <c r="F7" s="183" t="s">
        <v>104</v>
      </c>
      <c r="G7" s="183" t="s">
        <v>105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>
      <c r="A8" s="43">
        <v>39539</v>
      </c>
      <c r="B8" s="90">
        <v>0.42857139999999999</v>
      </c>
      <c r="C8" s="90">
        <v>0.57142859999999995</v>
      </c>
      <c r="D8" s="90">
        <v>0</v>
      </c>
      <c r="H8" s="134">
        <f t="shared" ref="H8:H54" si="0">+SUM(B8:D8)</f>
        <v>1</v>
      </c>
      <c r="I8" s="2"/>
      <c r="J8" s="8" t="s">
        <v>129</v>
      </c>
      <c r="K8" s="2"/>
      <c r="L8" s="215"/>
      <c r="M8" s="216"/>
      <c r="N8" s="216"/>
      <c r="O8" s="216"/>
      <c r="P8" s="216"/>
      <c r="Q8" s="216"/>
      <c r="R8" s="2"/>
      <c r="Z8" s="45"/>
      <c r="AA8" s="52"/>
      <c r="AB8" s="53"/>
    </row>
    <row r="9" spans="1:28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4">
        <f t="shared" si="0"/>
        <v>1</v>
      </c>
      <c r="I9" s="2"/>
      <c r="J9" s="8" t="s">
        <v>107</v>
      </c>
      <c r="K9" s="2"/>
      <c r="L9" s="215"/>
      <c r="M9" s="216"/>
      <c r="N9" s="216"/>
      <c r="O9" s="216"/>
      <c r="P9" s="216"/>
      <c r="Q9" s="216"/>
      <c r="R9" s="2"/>
      <c r="Z9" s="45"/>
      <c r="AA9" s="52"/>
      <c r="AB9" s="53"/>
    </row>
    <row r="10" spans="1:28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4">
        <f t="shared" si="0"/>
        <v>1</v>
      </c>
      <c r="I10" s="2"/>
      <c r="J10" s="2"/>
      <c r="K10" s="2"/>
      <c r="L10" s="215"/>
      <c r="M10" s="217"/>
      <c r="N10" s="217"/>
      <c r="O10" s="217"/>
      <c r="P10" s="216"/>
      <c r="Q10" s="216"/>
      <c r="R10" s="2"/>
      <c r="Z10" s="45"/>
      <c r="AA10" s="52"/>
      <c r="AB10" s="53"/>
    </row>
    <row r="11" spans="1:28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4">
        <f t="shared" si="0"/>
        <v>1</v>
      </c>
      <c r="I11" s="2"/>
      <c r="J11" s="2"/>
      <c r="K11" s="2"/>
      <c r="L11" s="215"/>
      <c r="M11" s="217"/>
      <c r="N11" s="217"/>
      <c r="O11" s="217"/>
      <c r="P11" s="217"/>
      <c r="Q11" s="217"/>
      <c r="R11" s="2"/>
      <c r="Z11" s="45"/>
      <c r="AA11" s="52"/>
      <c r="AB11" s="53"/>
    </row>
    <row r="12" spans="1:28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4">
        <f t="shared" si="0"/>
        <v>1</v>
      </c>
      <c r="I12" s="2"/>
      <c r="J12" s="2"/>
      <c r="K12" s="2"/>
      <c r="L12" s="215"/>
      <c r="M12" s="217"/>
      <c r="N12" s="217"/>
      <c r="O12" s="217"/>
      <c r="P12" s="217"/>
      <c r="Q12" s="217"/>
      <c r="R12" s="2"/>
      <c r="Z12" s="45"/>
      <c r="AA12" s="52"/>
      <c r="AB12" s="53"/>
    </row>
    <row r="13" spans="1:28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4">
        <f t="shared" si="0"/>
        <v>1</v>
      </c>
      <c r="I13" s="2"/>
      <c r="J13" s="2"/>
      <c r="K13" s="2"/>
      <c r="L13" s="215"/>
      <c r="M13" s="217"/>
      <c r="N13" s="217"/>
      <c r="O13" s="217"/>
      <c r="P13" s="217"/>
      <c r="Q13" s="217"/>
      <c r="R13" s="2"/>
      <c r="Z13" s="45"/>
      <c r="AA13" s="52"/>
      <c r="AB13" s="53"/>
    </row>
    <row r="14" spans="1:28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4">
        <f t="shared" si="0"/>
        <v>1</v>
      </c>
      <c r="I14" s="2"/>
      <c r="J14" s="2"/>
      <c r="K14" s="2"/>
      <c r="L14" s="199"/>
      <c r="M14" s="218"/>
      <c r="N14" s="218"/>
      <c r="O14" s="218"/>
      <c r="P14" s="217"/>
      <c r="Q14" s="217"/>
      <c r="R14" s="2"/>
      <c r="Z14" s="45"/>
      <c r="AA14" s="52"/>
      <c r="AB14" s="53"/>
    </row>
    <row r="15" spans="1:28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4">
        <f t="shared" si="0"/>
        <v>1</v>
      </c>
      <c r="I15" s="2"/>
      <c r="J15" s="2"/>
      <c r="K15" s="2"/>
      <c r="L15" s="199"/>
      <c r="M15" s="218"/>
      <c r="N15" s="218"/>
      <c r="O15" s="218"/>
      <c r="P15" s="218"/>
      <c r="Q15" s="218"/>
      <c r="R15" s="2"/>
      <c r="Z15" s="45"/>
      <c r="AA15" s="52"/>
      <c r="AB15" s="53"/>
    </row>
    <row r="16" spans="1:28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4">
        <f t="shared" si="0"/>
        <v>1</v>
      </c>
      <c r="I16" s="2"/>
      <c r="J16" s="2"/>
      <c r="K16" s="2"/>
      <c r="L16" s="199"/>
      <c r="M16" s="218"/>
      <c r="N16" s="218"/>
      <c r="O16" s="218"/>
      <c r="P16" s="218"/>
      <c r="Q16" s="218"/>
      <c r="R16" s="2"/>
      <c r="Z16" s="45"/>
      <c r="AA16" s="52"/>
      <c r="AB16" s="53"/>
    </row>
    <row r="17" spans="1:28">
      <c r="A17" s="43">
        <v>40330</v>
      </c>
      <c r="B17" s="181">
        <v>0.16699999999999998</v>
      </c>
      <c r="C17" s="181">
        <v>0.77700000000000002</v>
      </c>
      <c r="D17" s="181">
        <v>5.5999999999999994E-2</v>
      </c>
      <c r="E17" s="181">
        <v>5.5999999999999994E-2</v>
      </c>
      <c r="F17" s="181">
        <v>0.88900000000000001</v>
      </c>
      <c r="G17" s="181">
        <v>5.5999999999999994E-2</v>
      </c>
      <c r="H17" s="134">
        <f t="shared" si="0"/>
        <v>1</v>
      </c>
      <c r="I17" s="2"/>
      <c r="J17" s="2"/>
      <c r="K17" s="2"/>
      <c r="L17" s="199"/>
      <c r="M17" s="219"/>
      <c r="N17" s="219"/>
      <c r="O17" s="219"/>
      <c r="P17" s="219"/>
      <c r="Q17" s="219"/>
      <c r="R17" s="2"/>
      <c r="Z17" s="45"/>
      <c r="AB17" s="53"/>
    </row>
    <row r="18" spans="1:28">
      <c r="A18" s="43">
        <v>40422</v>
      </c>
      <c r="B18" s="181">
        <v>5.2631578947368418E-2</v>
      </c>
      <c r="C18" s="181">
        <v>0.89473684210526316</v>
      </c>
      <c r="D18" s="181">
        <v>5.2631578947368418E-2</v>
      </c>
      <c r="E18" s="181">
        <v>0</v>
      </c>
      <c r="F18" s="181">
        <v>0.88900000000000001</v>
      </c>
      <c r="G18" s="181">
        <v>0.111</v>
      </c>
      <c r="H18" s="134">
        <f t="shared" si="0"/>
        <v>1</v>
      </c>
      <c r="I18" s="2"/>
      <c r="J18" s="2"/>
      <c r="K18" s="2"/>
      <c r="L18" s="215"/>
      <c r="M18" s="220"/>
      <c r="N18" s="220"/>
      <c r="O18" s="220"/>
      <c r="P18" s="220"/>
      <c r="Q18" s="220"/>
      <c r="R18" s="2"/>
      <c r="Z18" s="45"/>
      <c r="AB18" s="53"/>
    </row>
    <row r="19" spans="1:28">
      <c r="A19" s="43">
        <v>40513</v>
      </c>
      <c r="B19" s="181">
        <v>0</v>
      </c>
      <c r="C19" s="181">
        <v>0.88235294117647056</v>
      </c>
      <c r="D19" s="181">
        <v>0.11764705882352941</v>
      </c>
      <c r="E19" s="181">
        <v>0.10526315789473684</v>
      </c>
      <c r="F19" s="181">
        <v>0.78947368421052633</v>
      </c>
      <c r="G19" s="181">
        <v>0.10526315789473684</v>
      </c>
      <c r="H19" s="134">
        <f t="shared" si="0"/>
        <v>1</v>
      </c>
      <c r="I19" s="2"/>
      <c r="J19" s="2"/>
      <c r="K19" s="2"/>
      <c r="L19" s="221"/>
      <c r="M19" s="2"/>
      <c r="N19" s="2"/>
      <c r="O19" s="2"/>
      <c r="P19" s="2"/>
      <c r="Q19" s="222"/>
      <c r="R19" s="2"/>
    </row>
    <row r="20" spans="1:28">
      <c r="A20" s="43">
        <v>40603</v>
      </c>
      <c r="B20" s="181">
        <v>0.10526315789473684</v>
      </c>
      <c r="C20" s="181">
        <v>0.73684210526315785</v>
      </c>
      <c r="D20" s="181">
        <v>0.15789473684210525</v>
      </c>
      <c r="E20" s="181">
        <v>0.17647058823529413</v>
      </c>
      <c r="F20" s="181">
        <v>0.70588235294117652</v>
      </c>
      <c r="G20" s="181">
        <v>0.11764705882352941</v>
      </c>
      <c r="H20" s="134">
        <f t="shared" si="0"/>
        <v>1</v>
      </c>
      <c r="I20" s="2"/>
      <c r="J20" s="2"/>
      <c r="K20" s="2"/>
      <c r="L20" s="221"/>
      <c r="M20" s="2"/>
      <c r="N20" s="2"/>
      <c r="O20" s="2"/>
      <c r="P20" s="2"/>
      <c r="Q20" s="2"/>
      <c r="R20" s="2"/>
    </row>
    <row r="21" spans="1:28">
      <c r="A21" s="43">
        <v>40695</v>
      </c>
      <c r="B21" s="181">
        <v>0.22222222222222221</v>
      </c>
      <c r="C21" s="181">
        <v>0.66666666666666663</v>
      </c>
      <c r="D21" s="181">
        <v>0.1111111111111111</v>
      </c>
      <c r="E21" s="181">
        <v>0.10526315789473684</v>
      </c>
      <c r="F21" s="181">
        <v>0.73684210526315785</v>
      </c>
      <c r="G21" s="181">
        <v>0.15789473684210525</v>
      </c>
      <c r="H21" s="134">
        <f t="shared" si="0"/>
        <v>1</v>
      </c>
      <c r="I21" s="2"/>
      <c r="J21" s="2"/>
      <c r="K21" s="2"/>
      <c r="L21" s="223"/>
      <c r="M21" s="224"/>
      <c r="N21" s="224"/>
      <c r="O21" s="224"/>
      <c r="P21" s="225"/>
      <c r="Q21" s="225"/>
      <c r="R21" s="2"/>
      <c r="AA21" s="287"/>
      <c r="AB21" s="287"/>
    </row>
    <row r="22" spans="1:28">
      <c r="A22" s="43">
        <v>40787</v>
      </c>
      <c r="B22" s="181">
        <v>0.14285714285714285</v>
      </c>
      <c r="C22" s="181">
        <v>0.76190476190476186</v>
      </c>
      <c r="D22" s="181">
        <v>9.5238095238095233E-2</v>
      </c>
      <c r="E22" s="181">
        <v>0.22222222222222221</v>
      </c>
      <c r="F22" s="181">
        <v>0.72222222222222221</v>
      </c>
      <c r="G22" s="181">
        <v>5.5555555555555552E-2</v>
      </c>
      <c r="H22" s="134">
        <f t="shared" si="0"/>
        <v>0.99999999999999989</v>
      </c>
      <c r="I22" s="2"/>
      <c r="J22" s="2"/>
      <c r="K22" s="2"/>
      <c r="L22" s="223"/>
      <c r="M22" s="226"/>
      <c r="N22" s="226"/>
      <c r="O22" s="226"/>
      <c r="P22" s="226"/>
      <c r="Q22" s="226"/>
      <c r="R22" s="2"/>
      <c r="AA22" s="180"/>
      <c r="AB22" s="180"/>
    </row>
    <row r="23" spans="1:28">
      <c r="A23" s="43">
        <v>40878</v>
      </c>
      <c r="B23" s="181">
        <v>0.19047619047619047</v>
      </c>
      <c r="C23" s="181">
        <v>0.76190476190476186</v>
      </c>
      <c r="D23" s="181">
        <v>4.7619047619047616E-2</v>
      </c>
      <c r="E23" s="181">
        <v>0.2857142857142857</v>
      </c>
      <c r="F23" s="181">
        <v>0.5714285714285714</v>
      </c>
      <c r="G23" s="181">
        <v>0.14285714285714285</v>
      </c>
      <c r="H23" s="134">
        <f t="shared" si="0"/>
        <v>1</v>
      </c>
      <c r="I23" s="2"/>
      <c r="J23" s="2"/>
      <c r="K23" s="2"/>
      <c r="L23" s="227"/>
      <c r="M23" s="228"/>
      <c r="N23" s="228"/>
      <c r="O23" s="228"/>
      <c r="P23" s="2"/>
      <c r="Q23" s="229"/>
      <c r="R23" s="2"/>
      <c r="AA23" s="180"/>
      <c r="AB23" s="180"/>
    </row>
    <row r="24" spans="1:28">
      <c r="A24" s="43">
        <v>40969</v>
      </c>
      <c r="B24" s="181">
        <v>0.28599999999999998</v>
      </c>
      <c r="C24" s="181">
        <v>0.66600000000000004</v>
      </c>
      <c r="D24" s="181">
        <v>4.8000000000000001E-2</v>
      </c>
      <c r="E24" s="181">
        <v>0.2857142857142857</v>
      </c>
      <c r="F24" s="181">
        <v>0.7142857142857143</v>
      </c>
      <c r="G24" s="181">
        <v>0</v>
      </c>
      <c r="H24" s="134">
        <f t="shared" si="0"/>
        <v>1</v>
      </c>
      <c r="I24" s="2"/>
      <c r="J24" s="2"/>
      <c r="K24" s="2"/>
      <c r="L24" s="227"/>
      <c r="M24" s="228"/>
      <c r="N24" s="228"/>
      <c r="O24" s="228"/>
      <c r="P24" s="228"/>
      <c r="Q24" s="228"/>
      <c r="R24" s="2"/>
      <c r="Z24" s="45"/>
      <c r="AA24" s="52"/>
      <c r="AB24" s="53"/>
    </row>
    <row r="25" spans="1:28">
      <c r="A25" s="43">
        <v>41061</v>
      </c>
      <c r="B25" s="181">
        <v>0.26300000000000001</v>
      </c>
      <c r="C25" s="181">
        <v>0.73699999999999999</v>
      </c>
      <c r="D25" s="181">
        <v>0</v>
      </c>
      <c r="E25" s="181">
        <v>0.47399999999999998</v>
      </c>
      <c r="F25" s="181">
        <v>0.52600000000000002</v>
      </c>
      <c r="G25" s="181">
        <v>0</v>
      </c>
      <c r="H25" s="134">
        <f t="shared" si="0"/>
        <v>1</v>
      </c>
      <c r="I25" s="2"/>
      <c r="J25" s="2"/>
      <c r="K25" s="2"/>
      <c r="L25" s="227"/>
      <c r="M25" s="228"/>
      <c r="N25" s="228"/>
      <c r="O25" s="228"/>
      <c r="P25" s="228"/>
      <c r="Q25" s="228"/>
      <c r="R25" s="2"/>
      <c r="Z25" s="45"/>
      <c r="AA25" s="52"/>
      <c r="AB25" s="53"/>
    </row>
    <row r="26" spans="1:28">
      <c r="A26" s="43">
        <v>41153</v>
      </c>
      <c r="B26" s="181">
        <v>0.28599999999999998</v>
      </c>
      <c r="C26" s="181">
        <v>0.61899999999999999</v>
      </c>
      <c r="D26" s="181">
        <v>9.5000000000000001E-2</v>
      </c>
      <c r="E26" s="181">
        <v>0.33300000000000002</v>
      </c>
      <c r="F26" s="181">
        <v>0.57099999999999995</v>
      </c>
      <c r="G26" s="181">
        <v>9.5000000000000001E-2</v>
      </c>
      <c r="H26" s="134">
        <f t="shared" si="0"/>
        <v>1</v>
      </c>
      <c r="I26" s="2"/>
      <c r="J26" s="2"/>
      <c r="K26" s="2"/>
      <c r="L26" s="227"/>
      <c r="M26" s="228"/>
      <c r="N26" s="228"/>
      <c r="O26" s="228"/>
      <c r="P26" s="228"/>
      <c r="Q26" s="228"/>
      <c r="R26" s="2"/>
      <c r="Z26" s="45"/>
      <c r="AA26" s="52"/>
      <c r="AB26" s="53"/>
    </row>
    <row r="27" spans="1:28">
      <c r="A27" s="89">
        <v>41244</v>
      </c>
      <c r="B27" s="181">
        <v>0.39100000000000001</v>
      </c>
      <c r="C27" s="181">
        <v>0.60899999999999999</v>
      </c>
      <c r="D27" s="181">
        <v>0</v>
      </c>
      <c r="E27" s="181">
        <v>0.30399999999999999</v>
      </c>
      <c r="F27" s="181">
        <v>0.65300000000000002</v>
      </c>
      <c r="G27" s="181">
        <v>4.2999999999999997E-2</v>
      </c>
      <c r="H27" s="134">
        <f t="shared" si="0"/>
        <v>1</v>
      </c>
      <c r="I27" s="2"/>
      <c r="J27" s="2"/>
      <c r="K27" s="2"/>
      <c r="L27" s="227"/>
      <c r="M27" s="228"/>
      <c r="N27" s="228"/>
      <c r="O27" s="228"/>
      <c r="P27" s="228"/>
      <c r="Q27" s="228"/>
      <c r="R27" s="2"/>
      <c r="Z27" s="45"/>
      <c r="AA27" s="52"/>
      <c r="AB27" s="53"/>
    </row>
    <row r="28" spans="1:28">
      <c r="A28" s="89">
        <v>41334</v>
      </c>
      <c r="B28" s="181">
        <v>0.45</v>
      </c>
      <c r="C28" s="181">
        <v>0.5</v>
      </c>
      <c r="D28" s="181">
        <v>0.05</v>
      </c>
      <c r="E28" s="181">
        <v>0.4</v>
      </c>
      <c r="F28" s="181">
        <v>0.4</v>
      </c>
      <c r="G28" s="181">
        <v>0.2</v>
      </c>
      <c r="H28" s="134">
        <f t="shared" si="0"/>
        <v>1</v>
      </c>
      <c r="I28" s="2"/>
      <c r="J28" s="2"/>
      <c r="K28" s="2"/>
      <c r="L28" s="227"/>
      <c r="M28" s="228"/>
      <c r="N28" s="228"/>
      <c r="O28" s="228"/>
      <c r="P28" s="228"/>
      <c r="Q28" s="228"/>
      <c r="R28" s="2"/>
      <c r="Z28" s="45"/>
      <c r="AA28" s="52"/>
      <c r="AB28" s="53"/>
    </row>
    <row r="29" spans="1:28">
      <c r="A29" s="89">
        <v>41426</v>
      </c>
      <c r="B29" s="91">
        <v>0.5</v>
      </c>
      <c r="C29" s="90">
        <v>0.44444444444444442</v>
      </c>
      <c r="D29" s="90">
        <v>5.5555555555555552E-2</v>
      </c>
      <c r="E29" s="181">
        <v>0.44444444444444442</v>
      </c>
      <c r="F29" s="181">
        <v>0.5</v>
      </c>
      <c r="G29" s="181">
        <v>5.5555555555555552E-2</v>
      </c>
      <c r="H29" s="134">
        <f t="shared" si="0"/>
        <v>1</v>
      </c>
      <c r="I29" s="2"/>
      <c r="J29" s="2"/>
      <c r="K29" s="2"/>
      <c r="L29" s="227"/>
      <c r="M29" s="228"/>
      <c r="N29" s="228"/>
      <c r="O29" s="228"/>
      <c r="P29" s="228"/>
      <c r="Q29" s="228"/>
      <c r="R29" s="2"/>
      <c r="Z29" s="45"/>
      <c r="AA29" s="52"/>
      <c r="AB29" s="53"/>
    </row>
    <row r="30" spans="1:28">
      <c r="A30" s="89">
        <v>41518</v>
      </c>
      <c r="B30" s="91">
        <v>0.31578947368421051</v>
      </c>
      <c r="C30" s="90">
        <v>0.68421052631578949</v>
      </c>
      <c r="D30" s="90">
        <v>0</v>
      </c>
      <c r="E30" s="181">
        <v>0.42105263157894735</v>
      </c>
      <c r="F30" s="181">
        <v>0.47368421052631576</v>
      </c>
      <c r="G30" s="181">
        <v>0.10526315789473684</v>
      </c>
      <c r="H30" s="134">
        <f t="shared" si="0"/>
        <v>1</v>
      </c>
      <c r="I30" s="2"/>
      <c r="J30" s="2"/>
      <c r="K30" s="222"/>
      <c r="L30" s="227"/>
      <c r="M30" s="228"/>
      <c r="N30" s="228"/>
      <c r="O30" s="228"/>
      <c r="P30" s="228"/>
      <c r="Q30" s="228"/>
      <c r="R30" s="2"/>
      <c r="Z30" s="45"/>
      <c r="AA30" s="52"/>
      <c r="AB30" s="53"/>
    </row>
    <row r="31" spans="1:28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181">
        <v>0.11764705882352941</v>
      </c>
      <c r="H31" s="134">
        <f t="shared" si="0"/>
        <v>1</v>
      </c>
      <c r="I31" s="2"/>
      <c r="J31" s="2"/>
      <c r="K31" s="222"/>
      <c r="L31" s="227"/>
      <c r="M31" s="228"/>
      <c r="N31" s="228"/>
      <c r="O31" s="228"/>
      <c r="P31" s="228"/>
      <c r="Q31" s="228"/>
      <c r="R31" s="2"/>
      <c r="Z31" s="45"/>
      <c r="AA31" s="52"/>
      <c r="AB31" s="53"/>
    </row>
    <row r="32" spans="1:28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181">
        <v>0.15789473684210525</v>
      </c>
      <c r="H32" s="134">
        <f t="shared" si="0"/>
        <v>0.99999999999999989</v>
      </c>
      <c r="I32" s="2"/>
      <c r="J32" s="2"/>
      <c r="K32" s="222"/>
      <c r="L32" s="199"/>
      <c r="M32" s="230"/>
      <c r="N32" s="230"/>
      <c r="O32" s="230"/>
      <c r="P32" s="228"/>
      <c r="Q32" s="228"/>
      <c r="R32" s="2"/>
      <c r="Z32" s="45"/>
      <c r="AA32" s="52"/>
      <c r="AB32" s="53"/>
    </row>
    <row r="33" spans="1:28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181">
        <v>0</v>
      </c>
      <c r="H33" s="134">
        <f t="shared" si="0"/>
        <v>1</v>
      </c>
      <c r="I33" s="2"/>
      <c r="J33" s="2"/>
      <c r="K33" s="2"/>
      <c r="L33" s="227"/>
      <c r="M33" s="230"/>
      <c r="N33" s="230"/>
      <c r="O33" s="230"/>
      <c r="P33" s="230"/>
      <c r="Q33" s="230"/>
      <c r="R33" s="2"/>
      <c r="Z33" s="45"/>
      <c r="AA33" s="52"/>
      <c r="AB33" s="53"/>
    </row>
    <row r="34" spans="1:28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181">
        <v>6.25E-2</v>
      </c>
      <c r="H34" s="134">
        <f t="shared" si="0"/>
        <v>1</v>
      </c>
      <c r="I34" s="2"/>
      <c r="J34" s="2"/>
      <c r="K34" s="2"/>
      <c r="L34" s="199"/>
      <c r="M34" s="230"/>
      <c r="N34" s="230"/>
      <c r="O34" s="230"/>
      <c r="P34" s="230"/>
      <c r="Q34" s="230"/>
      <c r="R34" s="2"/>
      <c r="Z34" s="45"/>
      <c r="AA34" s="52"/>
      <c r="AB34" s="53"/>
    </row>
    <row r="35" spans="1:28">
      <c r="A35" s="89">
        <v>41974</v>
      </c>
      <c r="B35" s="91">
        <v>0.15384615384615385</v>
      </c>
      <c r="C35" s="90">
        <v>0.61538461538461542</v>
      </c>
      <c r="D35" s="182">
        <v>0.23076923076923078</v>
      </c>
      <c r="E35" s="91">
        <v>0.15384615384615385</v>
      </c>
      <c r="F35" s="91">
        <v>0.76923076923076927</v>
      </c>
      <c r="G35" s="181">
        <v>7.6923076923076927E-2</v>
      </c>
      <c r="H35" s="134">
        <f t="shared" si="0"/>
        <v>1</v>
      </c>
      <c r="I35" s="2"/>
      <c r="J35" s="2" t="s">
        <v>109</v>
      </c>
      <c r="K35" s="2"/>
      <c r="L35" s="199"/>
      <c r="M35" s="230"/>
      <c r="N35" s="230"/>
      <c r="O35" s="230"/>
      <c r="P35" s="230"/>
      <c r="Q35" s="230"/>
      <c r="R35" s="2"/>
      <c r="Z35" s="45"/>
      <c r="AA35" s="52"/>
      <c r="AB35" s="53"/>
    </row>
    <row r="36" spans="1:28">
      <c r="A36" s="89">
        <v>42064</v>
      </c>
      <c r="B36" s="91">
        <v>0.38461538461538464</v>
      </c>
      <c r="C36" s="91">
        <v>0.61538461538461542</v>
      </c>
      <c r="D36" s="181">
        <v>0</v>
      </c>
      <c r="E36" s="91">
        <v>0.46153846153846156</v>
      </c>
      <c r="F36" s="91">
        <v>0.53846153846153844</v>
      </c>
      <c r="G36" s="181">
        <v>0</v>
      </c>
      <c r="H36" s="134">
        <f t="shared" si="0"/>
        <v>1</v>
      </c>
      <c r="I36" s="2"/>
      <c r="J36" s="1" t="s">
        <v>337</v>
      </c>
      <c r="K36" s="2"/>
      <c r="L36" s="227"/>
      <c r="M36" s="231"/>
      <c r="N36" s="231"/>
      <c r="O36" s="231"/>
      <c r="P36" s="231"/>
      <c r="Q36" s="231"/>
      <c r="R36" s="2"/>
      <c r="Z36" s="45"/>
      <c r="AA36" s="52"/>
      <c r="AB36" s="53"/>
    </row>
    <row r="37" spans="1:28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181">
        <v>6.25E-2</v>
      </c>
      <c r="H37" s="134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>
      <c r="A38" s="89">
        <v>42248</v>
      </c>
      <c r="B38" s="182">
        <v>0.5714285714285714</v>
      </c>
      <c r="C38" s="181">
        <v>0.42857142857142855</v>
      </c>
      <c r="D38" s="182">
        <v>0</v>
      </c>
      <c r="E38" s="91">
        <v>0.71428571428571419</v>
      </c>
      <c r="F38" s="91">
        <v>0.2857142857142857</v>
      </c>
      <c r="G38" s="181">
        <v>0</v>
      </c>
      <c r="H38" s="134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>
      <c r="A39" s="89">
        <v>42339</v>
      </c>
      <c r="B39" s="91">
        <v>0.66666666666666663</v>
      </c>
      <c r="C39" s="91">
        <v>0.33333333333333331</v>
      </c>
      <c r="D39" s="181">
        <v>0</v>
      </c>
      <c r="E39" s="91">
        <v>0.46666666666666667</v>
      </c>
      <c r="F39" s="91">
        <v>0.46666666666666667</v>
      </c>
      <c r="G39" s="181">
        <v>6.6666666666666666E-2</v>
      </c>
      <c r="H39" s="134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>
      <c r="A40" s="89">
        <v>42430</v>
      </c>
      <c r="B40" s="91">
        <v>0.53333333333333333</v>
      </c>
      <c r="C40" s="91">
        <v>0.46666666666666667</v>
      </c>
      <c r="D40" s="181">
        <v>0</v>
      </c>
      <c r="E40" s="91">
        <v>0.39999999999999997</v>
      </c>
      <c r="F40" s="91">
        <v>0.53333333333333333</v>
      </c>
      <c r="G40" s="181">
        <v>6.6666666666666666E-2</v>
      </c>
      <c r="H40" s="134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181">
        <v>0</v>
      </c>
      <c r="H41" s="134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181">
        <v>7.1428571428571425E-2</v>
      </c>
      <c r="H42" s="134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181">
        <v>0</v>
      </c>
      <c r="H43" s="134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182">
        <v>0</v>
      </c>
      <c r="E44" s="91">
        <v>0.2</v>
      </c>
      <c r="F44" s="91">
        <v>0.66666666666666663</v>
      </c>
      <c r="G44" s="181">
        <v>0.13333333333333333</v>
      </c>
      <c r="H44" s="134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181">
        <v>6.25E-2</v>
      </c>
      <c r="E45" s="91">
        <v>0.39999999999999997</v>
      </c>
      <c r="F45" s="91">
        <v>0.6</v>
      </c>
      <c r="G45" s="181">
        <v>0</v>
      </c>
      <c r="H45" s="134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181">
        <v>0.125</v>
      </c>
      <c r="E46" s="91">
        <v>0.5</v>
      </c>
      <c r="F46" s="91">
        <v>0.4375</v>
      </c>
      <c r="G46" s="181">
        <v>6.25E-2</v>
      </c>
      <c r="H46" s="134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181">
        <v>0</v>
      </c>
      <c r="E47" s="91">
        <v>0.66666666666666663</v>
      </c>
      <c r="F47" s="91">
        <v>0.33333333333333331</v>
      </c>
      <c r="G47" s="181">
        <v>0</v>
      </c>
      <c r="H47" s="134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181">
        <v>0</v>
      </c>
      <c r="E48" s="91">
        <v>0.35714285714285715</v>
      </c>
      <c r="F48" s="91">
        <v>0.6428571428571429</v>
      </c>
      <c r="G48" s="181">
        <v>0</v>
      </c>
      <c r="H48" s="134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181">
        <v>0</v>
      </c>
      <c r="E49" s="91">
        <v>0</v>
      </c>
      <c r="F49" s="91">
        <v>0.2</v>
      </c>
      <c r="G49" s="181">
        <v>0.8</v>
      </c>
      <c r="H49" s="134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181">
        <v>0</v>
      </c>
      <c r="E50" s="91">
        <v>0.15384615384615385</v>
      </c>
      <c r="F50" s="91">
        <v>0.76923076923076927</v>
      </c>
      <c r="G50" s="181">
        <v>7.6923076923076927E-2</v>
      </c>
      <c r="H50" s="134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181">
        <v>6.6666666666666666E-2</v>
      </c>
      <c r="E51" s="91">
        <v>0</v>
      </c>
      <c r="F51" s="91">
        <v>0.8666666666666667</v>
      </c>
      <c r="G51" s="181">
        <v>0.13333333333333333</v>
      </c>
      <c r="H51" s="134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181">
        <v>0.2</v>
      </c>
      <c r="E52" s="91">
        <v>0.2</v>
      </c>
      <c r="F52" s="91">
        <v>0.53333333333333333</v>
      </c>
      <c r="G52" s="181">
        <v>0.26666666666666666</v>
      </c>
      <c r="H52" s="134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181">
        <v>0.18181818181818182</v>
      </c>
      <c r="E53" s="91">
        <v>0.45454545454545453</v>
      </c>
      <c r="F53" s="91">
        <v>0.45454545454545453</v>
      </c>
      <c r="G53" s="181">
        <v>9.0909090909090912E-2</v>
      </c>
      <c r="H53" s="134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181">
        <v>0.25</v>
      </c>
      <c r="E54" s="91">
        <v>0.16666666666666666</v>
      </c>
      <c r="F54" s="91">
        <v>0.58333333333333337</v>
      </c>
      <c r="G54" s="181">
        <v>0.25</v>
      </c>
      <c r="H54" s="134">
        <f t="shared" si="0"/>
        <v>1</v>
      </c>
      <c r="I54" s="134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181">
        <v>0.18181818181818182</v>
      </c>
      <c r="E55" s="91">
        <v>0</v>
      </c>
      <c r="F55" s="91">
        <v>0.9</v>
      </c>
      <c r="G55" s="181">
        <v>0.1</v>
      </c>
      <c r="H55" s="134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181">
        <v>7.1428571428571425E-2</v>
      </c>
      <c r="E56" s="91">
        <v>0.9285714285714286</v>
      </c>
      <c r="F56" s="91">
        <v>0</v>
      </c>
      <c r="G56" s="181">
        <v>7.1428571428571425E-2</v>
      </c>
      <c r="H56" s="134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181">
        <v>0.125</v>
      </c>
      <c r="E57" s="91">
        <v>0.625</v>
      </c>
      <c r="F57" s="91">
        <v>0.25</v>
      </c>
      <c r="G57" s="181">
        <v>0.125</v>
      </c>
      <c r="H57" s="134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181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4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4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181">
        <v>0.25000000000000028</v>
      </c>
      <c r="H60" s="134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181">
        <v>6.6666666666666693E-2</v>
      </c>
      <c r="E61" s="91">
        <v>6.6666666666666693E-2</v>
      </c>
      <c r="F61" s="91">
        <v>0.8</v>
      </c>
      <c r="G61" s="181">
        <v>0.133333333333333</v>
      </c>
      <c r="H61" s="134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181">
        <v>0.15789473684210539</v>
      </c>
      <c r="E62" s="91">
        <v>0.105263157894737</v>
      </c>
      <c r="F62" s="91">
        <v>0.73684210526315796</v>
      </c>
      <c r="G62" s="181">
        <v>0.15789473684210539</v>
      </c>
      <c r="H62" s="134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4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4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4">
        <f t="shared" si="1"/>
        <v>1</v>
      </c>
      <c r="AA65" s="287"/>
      <c r="AB65" s="287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4">
        <f t="shared" si="1"/>
        <v>1.0000000000000004</v>
      </c>
      <c r="AA66" s="287"/>
      <c r="AB66" s="287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4">
        <f t="shared" si="1"/>
        <v>1</v>
      </c>
      <c r="AA67" s="287"/>
      <c r="AB67" s="287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4">
        <f t="shared" si="1"/>
        <v>1</v>
      </c>
      <c r="AA68" s="287"/>
      <c r="AB68" s="287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4">
        <f t="shared" si="1"/>
        <v>1.0000000000000004</v>
      </c>
      <c r="AA69" s="287"/>
      <c r="AB69" s="287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4">
        <f t="shared" si="1"/>
        <v>1</v>
      </c>
      <c r="AA70" s="287"/>
      <c r="AB70" s="287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4">
        <f t="shared" si="1"/>
        <v>1</v>
      </c>
      <c r="AA71" s="287"/>
      <c r="AB71" s="287"/>
    </row>
    <row r="72" spans="1:28">
      <c r="A72" s="43">
        <v>45352</v>
      </c>
      <c r="B72" s="91">
        <v>0.47058823529411797</v>
      </c>
      <c r="C72" s="91">
        <v>0.47058823529411797</v>
      </c>
      <c r="D72" s="91">
        <v>5.8823529411764698E-2</v>
      </c>
      <c r="E72" s="91">
        <v>0.52941176470588203</v>
      </c>
      <c r="F72" s="91">
        <v>0.47058823529411797</v>
      </c>
      <c r="G72" s="91">
        <v>0</v>
      </c>
      <c r="H72" s="134">
        <f>+SUM(E72:G72)</f>
        <v>1</v>
      </c>
      <c r="AA72" s="287"/>
      <c r="AB72" s="287"/>
    </row>
    <row r="73" spans="1:28">
      <c r="A73" s="89">
        <v>45444</v>
      </c>
      <c r="B73" s="91">
        <v>0.42105263157894801</v>
      </c>
      <c r="C73" s="91">
        <v>0.57894736842105299</v>
      </c>
      <c r="D73" s="91">
        <v>0</v>
      </c>
      <c r="E73" s="91">
        <v>0.52631578947368407</v>
      </c>
      <c r="F73" s="91">
        <v>0.47368421052631599</v>
      </c>
      <c r="G73" s="91">
        <v>0</v>
      </c>
      <c r="H73" s="134">
        <f>+SUM(E73:G73)</f>
        <v>1</v>
      </c>
      <c r="AA73" s="287"/>
      <c r="AB73" s="287"/>
    </row>
    <row r="74" spans="1:28">
      <c r="A74" s="89">
        <v>45536</v>
      </c>
      <c r="B74" s="91">
        <v>0.41176470588235298</v>
      </c>
      <c r="C74" s="91">
        <v>0.58823529411764697</v>
      </c>
      <c r="D74" s="91">
        <v>0</v>
      </c>
      <c r="E74" s="91">
        <v>0.29411764705882398</v>
      </c>
      <c r="F74" s="91">
        <v>0.58823529411764697</v>
      </c>
      <c r="G74" s="91">
        <v>0.11764705882352899</v>
      </c>
      <c r="H74" s="134">
        <f t="shared" ref="H74:H75" si="2">+SUM(E74:G74)</f>
        <v>1</v>
      </c>
      <c r="AA74" s="287"/>
      <c r="AB74" s="287"/>
    </row>
    <row r="75" spans="1:28">
      <c r="A75" s="89">
        <v>45627</v>
      </c>
      <c r="B75" s="91">
        <v>0.29166666666666669</v>
      </c>
      <c r="C75" s="91">
        <v>0.70833333333333304</v>
      </c>
      <c r="D75" s="91">
        <v>0</v>
      </c>
      <c r="E75" s="91">
        <v>0.29166666666666702</v>
      </c>
      <c r="F75" s="91">
        <v>0.54166666666666696</v>
      </c>
      <c r="G75" s="91">
        <v>0.16666666666666699</v>
      </c>
      <c r="H75" s="134">
        <f t="shared" si="2"/>
        <v>1.0000000000000009</v>
      </c>
      <c r="AA75" s="287"/>
      <c r="AB75" s="287"/>
    </row>
    <row r="76" spans="1:28">
      <c r="A76" s="89">
        <v>45717</v>
      </c>
      <c r="B76" s="91">
        <v>0.29166666666666702</v>
      </c>
      <c r="C76" s="91">
        <v>0.54166666666666696</v>
      </c>
      <c r="D76" s="91">
        <v>0.16666666666666699</v>
      </c>
      <c r="E76" s="91"/>
      <c r="F76" s="91"/>
      <c r="G76" s="91"/>
      <c r="H76" s="134"/>
      <c r="AA76" s="287"/>
      <c r="AB76" s="287"/>
    </row>
    <row r="77" spans="1:28">
      <c r="D77" s="91"/>
      <c r="G77" s="122"/>
      <c r="Z77" s="45"/>
      <c r="AA77" s="52"/>
      <c r="AB77" s="53"/>
    </row>
    <row r="78" spans="1:28">
      <c r="B78" s="134"/>
      <c r="G78" s="124"/>
      <c r="Z78" s="45"/>
      <c r="AB78" s="53"/>
    </row>
    <row r="79" spans="1:28">
      <c r="G79" s="124"/>
      <c r="AB79" s="53"/>
    </row>
    <row r="80" spans="1:28">
      <c r="B80" s="91"/>
      <c r="C80" s="91"/>
      <c r="D80" s="91"/>
      <c r="E80" s="91"/>
      <c r="F80" s="91"/>
      <c r="G80" s="124"/>
    </row>
    <row r="81" spans="1:28">
      <c r="B81" s="91"/>
      <c r="C81" s="91"/>
      <c r="D81" s="91"/>
      <c r="E81" s="91"/>
      <c r="F81" s="91"/>
      <c r="G81" s="126"/>
      <c r="AA81" s="287"/>
      <c r="AB81" s="287"/>
    </row>
    <row r="82" spans="1:28">
      <c r="A82" s="81"/>
      <c r="E82" s="124"/>
      <c r="F82" s="124"/>
      <c r="G82" s="124"/>
      <c r="AA82" s="180"/>
      <c r="AB82" s="180"/>
    </row>
    <row r="83" spans="1:28">
      <c r="A83" s="81"/>
      <c r="Z83" s="45"/>
      <c r="AA83" s="52"/>
      <c r="AB83" s="53"/>
    </row>
    <row r="84" spans="1:28" ht="25.5" customHeight="1">
      <c r="A84" s="81"/>
      <c r="B84" s="296"/>
      <c r="C84" s="296"/>
      <c r="D84" s="296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79"/>
      <c r="B86" s="178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  <pageSetUpPr fitToPage="1"/>
  </sheetPr>
  <dimension ref="A1:S78"/>
  <sheetViews>
    <sheetView showGridLines="0" view="pageBreakPreview" topLeftCell="A2" zoomScale="70" zoomScaleNormal="70" zoomScaleSheetLayoutView="70" workbookViewId="0">
      <selection activeCell="F34" sqref="F34"/>
    </sheetView>
  </sheetViews>
  <sheetFormatPr defaultColWidth="9.36328125" defaultRowHeight="14"/>
  <cols>
    <col min="1" max="1" width="41.453125" style="143" customWidth="1"/>
    <col min="2" max="2" width="15" style="143" customWidth="1"/>
    <col min="3" max="3" width="16.6328125" style="143" bestFit="1" customWidth="1"/>
    <col min="4" max="6" width="9.36328125" style="143" customWidth="1"/>
    <col min="7" max="16384" width="9.36328125" style="143"/>
  </cols>
  <sheetData>
    <row r="1" spans="1:19">
      <c r="A1" s="143" t="s">
        <v>131</v>
      </c>
    </row>
    <row r="2" spans="1:19">
      <c r="A2" s="147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</row>
    <row r="3" spans="1:19">
      <c r="A3" s="143" t="s">
        <v>2</v>
      </c>
      <c r="B3" s="143">
        <v>100</v>
      </c>
      <c r="G3" s="236"/>
      <c r="H3" s="237" t="s">
        <v>132</v>
      </c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</row>
    <row r="4" spans="1:19">
      <c r="A4" s="143" t="s">
        <v>3</v>
      </c>
      <c r="B4" s="147" t="s">
        <v>133</v>
      </c>
      <c r="G4" s="236"/>
      <c r="H4" s="237" t="s">
        <v>134</v>
      </c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</row>
    <row r="5" spans="1:19">
      <c r="A5" s="143" t="s">
        <v>5</v>
      </c>
      <c r="G5" s="236"/>
      <c r="H5" s="238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</row>
    <row r="6" spans="1:19" ht="14.5" thickBot="1">
      <c r="A6" s="93"/>
      <c r="B6" s="297" t="s">
        <v>135</v>
      </c>
      <c r="C6" s="297"/>
      <c r="D6" s="297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</row>
    <row r="7" spans="1:19" ht="15.75" customHeight="1">
      <c r="A7" s="158" t="s">
        <v>136</v>
      </c>
      <c r="B7" s="93" t="s">
        <v>2</v>
      </c>
      <c r="C7" s="93" t="s">
        <v>3</v>
      </c>
      <c r="D7" s="159" t="s">
        <v>5</v>
      </c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</row>
    <row r="8" spans="1:19">
      <c r="A8" s="143" t="s">
        <v>137</v>
      </c>
      <c r="B8" s="150">
        <v>26.6666666666667</v>
      </c>
      <c r="C8" s="150">
        <v>18.518518518518501</v>
      </c>
      <c r="D8" s="150">
        <v>29.166666666666703</v>
      </c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</row>
    <row r="9" spans="1:19">
      <c r="A9" s="143" t="s">
        <v>138</v>
      </c>
      <c r="B9" s="150">
        <v>22.6666666666667</v>
      </c>
      <c r="C9" s="150">
        <v>33.3333333333333</v>
      </c>
      <c r="D9" s="150">
        <v>33.3333333333333</v>
      </c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</row>
    <row r="10" spans="1:19">
      <c r="A10" s="143" t="s">
        <v>139</v>
      </c>
      <c r="B10" s="150">
        <v>21.3333333333333</v>
      </c>
      <c r="C10" s="150">
        <v>25.925925925925903</v>
      </c>
      <c r="D10" s="150">
        <v>12.5</v>
      </c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</row>
    <row r="11" spans="1:19">
      <c r="A11" s="143" t="s">
        <v>141</v>
      </c>
      <c r="B11" s="150">
        <v>10.6666666666667</v>
      </c>
      <c r="C11" s="150">
        <v>5.5555555555555598</v>
      </c>
      <c r="D11" s="150">
        <v>4.1666666666666696</v>
      </c>
      <c r="G11" s="236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</row>
    <row r="12" spans="1:19">
      <c r="A12" s="143" t="s">
        <v>140</v>
      </c>
      <c r="B12" s="150">
        <v>8.6666666666666696</v>
      </c>
      <c r="C12" s="150">
        <v>5.5555555555555598</v>
      </c>
      <c r="D12" s="150">
        <v>4.1666666666666696</v>
      </c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</row>
    <row r="13" spans="1:19">
      <c r="A13" s="143" t="s">
        <v>143</v>
      </c>
      <c r="B13" s="150">
        <v>4.6666666666666696</v>
      </c>
      <c r="C13" s="150">
        <v>5.5555555555555598</v>
      </c>
      <c r="D13" s="150">
        <v>12.5</v>
      </c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</row>
    <row r="14" spans="1:19">
      <c r="A14" s="143" t="s">
        <v>142</v>
      </c>
      <c r="B14" s="150">
        <v>4.6666666666666696</v>
      </c>
      <c r="C14" s="150">
        <v>5.5555555555555598</v>
      </c>
      <c r="D14" s="150">
        <v>4.1666666666666696</v>
      </c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</row>
    <row r="15" spans="1:19">
      <c r="A15" s="143" t="s">
        <v>144</v>
      </c>
      <c r="B15" s="150">
        <v>0.66666666666666696</v>
      </c>
      <c r="C15" s="150">
        <v>0</v>
      </c>
      <c r="D15" s="150">
        <v>0</v>
      </c>
      <c r="E15" s="142"/>
      <c r="F15" s="142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</row>
    <row r="16" spans="1:19">
      <c r="C16" s="93"/>
      <c r="D16" s="93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</row>
    <row r="17" spans="1:19">
      <c r="A17" s="156" t="s">
        <v>145</v>
      </c>
      <c r="B17" s="168"/>
      <c r="C17" s="168"/>
      <c r="D17" s="167"/>
      <c r="E17" s="160"/>
      <c r="F17" s="160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</row>
    <row r="18" spans="1:19">
      <c r="A18" s="143" t="s">
        <v>143</v>
      </c>
      <c r="B18" s="150">
        <v>4.6666666666666696</v>
      </c>
      <c r="C18" s="150">
        <v>5.5555555555555598</v>
      </c>
      <c r="D18" s="150">
        <v>12.5</v>
      </c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</row>
    <row r="19" spans="1:19">
      <c r="A19" s="143" t="s">
        <v>139</v>
      </c>
      <c r="B19" s="150">
        <v>21.3333333333333</v>
      </c>
      <c r="C19" s="150">
        <v>25.925925925925903</v>
      </c>
      <c r="D19" s="150">
        <v>12.5</v>
      </c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</row>
    <row r="20" spans="1:19">
      <c r="A20" s="143" t="s">
        <v>140</v>
      </c>
      <c r="B20" s="150">
        <v>8.6666666666666696</v>
      </c>
      <c r="C20" s="150">
        <v>5.5555555555555598</v>
      </c>
      <c r="D20" s="150">
        <v>4.1666666666666696</v>
      </c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</row>
    <row r="21" spans="1:19">
      <c r="A21" s="143" t="s">
        <v>142</v>
      </c>
      <c r="B21" s="150">
        <v>4.6666666666666696</v>
      </c>
      <c r="C21" s="150">
        <v>5.5555555555555598</v>
      </c>
      <c r="D21" s="150">
        <v>4.1666666666666696</v>
      </c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</row>
    <row r="22" spans="1:19">
      <c r="A22" s="143" t="s">
        <v>138</v>
      </c>
      <c r="B22" s="150">
        <v>22.6666666666667</v>
      </c>
      <c r="C22" s="150">
        <v>33.3333333333333</v>
      </c>
      <c r="D22" s="150">
        <v>33.3333333333333</v>
      </c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</row>
    <row r="23" spans="1:19">
      <c r="A23" s="143" t="s">
        <v>141</v>
      </c>
      <c r="B23" s="150">
        <v>10.6666666666667</v>
      </c>
      <c r="C23" s="150">
        <v>5.5555555555555598</v>
      </c>
      <c r="D23" s="150">
        <v>4.1666666666666696</v>
      </c>
      <c r="G23" s="236"/>
      <c r="H23" s="236"/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</row>
    <row r="24" spans="1:19">
      <c r="A24" s="143" t="s">
        <v>137</v>
      </c>
      <c r="B24" s="150">
        <v>26.6666666666667</v>
      </c>
      <c r="C24" s="150">
        <v>18.518518518518501</v>
      </c>
      <c r="D24" s="150">
        <v>29.166666666666703</v>
      </c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</row>
    <row r="25" spans="1:19">
      <c r="A25" s="143" t="s">
        <v>144</v>
      </c>
      <c r="B25" s="150">
        <v>0.66666666666666696</v>
      </c>
      <c r="C25" s="150">
        <v>0</v>
      </c>
      <c r="D25" s="150">
        <v>0</v>
      </c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</row>
    <row r="26" spans="1:19">
      <c r="C26" s="93"/>
      <c r="D26" s="93"/>
      <c r="E26" s="93"/>
      <c r="F26" s="93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</row>
    <row r="27" spans="1:19">
      <c r="C27" s="93"/>
      <c r="D27" s="93"/>
      <c r="E27" s="93"/>
      <c r="F27" s="93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</row>
    <row r="28" spans="1:19">
      <c r="C28" s="93"/>
      <c r="D28" s="93"/>
      <c r="E28" s="93"/>
      <c r="F28" s="93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</row>
    <row r="29" spans="1:19">
      <c r="C29" s="93"/>
      <c r="D29" s="93"/>
      <c r="E29" s="93"/>
      <c r="F29" s="93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</row>
    <row r="30" spans="1:19">
      <c r="C30" s="93"/>
      <c r="D30" s="93"/>
      <c r="E30" s="93"/>
      <c r="F30" s="93"/>
      <c r="G30" s="236"/>
      <c r="H30" s="236"/>
      <c r="I30" s="236"/>
      <c r="J30" s="236"/>
      <c r="K30" s="236"/>
      <c r="L30" s="236"/>
      <c r="M30" s="236"/>
      <c r="N30" s="236"/>
      <c r="O30" s="236"/>
      <c r="P30" s="236"/>
      <c r="Q30" s="236"/>
      <c r="R30" s="236"/>
      <c r="S30" s="236"/>
    </row>
    <row r="31" spans="1:19">
      <c r="C31" s="93"/>
      <c r="D31" s="93"/>
      <c r="E31" s="93"/>
      <c r="F31" s="93"/>
      <c r="G31" s="236"/>
      <c r="H31" s="236"/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</row>
    <row r="32" spans="1:19">
      <c r="C32" s="93"/>
      <c r="D32" s="93"/>
      <c r="E32" s="93"/>
      <c r="F32" s="93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6"/>
      <c r="R32" s="236"/>
      <c r="S32" s="236"/>
    </row>
    <row r="33" spans="2:19">
      <c r="C33" s="93"/>
      <c r="D33" s="93"/>
      <c r="E33" s="93"/>
      <c r="F33" s="93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</row>
    <row r="34" spans="2:19">
      <c r="C34" s="93"/>
      <c r="D34" s="93"/>
      <c r="E34" s="93"/>
      <c r="F34" s="93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36"/>
      <c r="S34" s="236"/>
    </row>
    <row r="35" spans="2:19">
      <c r="C35" s="93"/>
      <c r="D35" s="93"/>
      <c r="E35" s="93"/>
      <c r="F35" s="93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</row>
    <row r="36" spans="2:19">
      <c r="B36" s="169"/>
      <c r="C36" s="93"/>
      <c r="D36" s="93"/>
      <c r="E36" s="93"/>
      <c r="F36" s="93"/>
      <c r="G36" s="236"/>
      <c r="H36" s="236"/>
      <c r="I36" s="236"/>
      <c r="J36" s="236"/>
      <c r="K36" s="236"/>
      <c r="L36" s="236"/>
      <c r="M36" s="236"/>
      <c r="N36" s="236"/>
      <c r="O36" s="236"/>
      <c r="P36" s="236"/>
      <c r="Q36" s="236"/>
      <c r="R36" s="236"/>
      <c r="S36" s="236"/>
    </row>
    <row r="37" spans="2:19">
      <c r="B37" s="169"/>
      <c r="C37" s="93"/>
      <c r="D37" s="93"/>
      <c r="E37" s="93"/>
      <c r="F37" s="93"/>
      <c r="G37" s="236"/>
      <c r="H37" s="1" t="s">
        <v>334</v>
      </c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</row>
    <row r="38" spans="2:19">
      <c r="B38" s="169"/>
      <c r="C38" s="93"/>
      <c r="D38" s="93"/>
      <c r="E38" s="93"/>
      <c r="F38" s="93"/>
      <c r="G38" s="236"/>
      <c r="H38" s="1" t="s">
        <v>321</v>
      </c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</row>
    <row r="39" spans="2:19">
      <c r="C39" s="93"/>
      <c r="D39" s="93"/>
      <c r="E39" s="93"/>
      <c r="F39" s="93"/>
      <c r="G39" s="236"/>
      <c r="H39" s="236" t="s">
        <v>146</v>
      </c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</row>
    <row r="40" spans="2:19">
      <c r="C40" s="93"/>
      <c r="D40" s="93"/>
      <c r="E40" s="93"/>
      <c r="F40" s="93"/>
      <c r="G40" s="236"/>
      <c r="I40" s="236"/>
      <c r="J40" s="236"/>
      <c r="K40" s="236"/>
      <c r="L40" s="236"/>
      <c r="M40" s="236"/>
      <c r="N40" s="236"/>
      <c r="O40" s="236"/>
      <c r="P40" s="236"/>
      <c r="Q40" s="236"/>
      <c r="R40" s="236"/>
      <c r="S40" s="236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7"/>
    </row>
    <row r="49" spans="3:7">
      <c r="C49" s="93"/>
      <c r="D49" s="93"/>
      <c r="E49" s="93"/>
      <c r="F49" s="12"/>
      <c r="G49" s="157"/>
    </row>
    <row r="50" spans="3:7">
      <c r="C50" s="93"/>
      <c r="D50" s="93"/>
      <c r="E50" s="93"/>
      <c r="F50" s="12"/>
      <c r="G50" s="157"/>
    </row>
    <row r="51" spans="3:7">
      <c r="C51" s="93"/>
      <c r="D51" s="93"/>
      <c r="E51" s="93"/>
      <c r="F51" s="12"/>
      <c r="G51" s="157"/>
    </row>
    <row r="52" spans="3:7">
      <c r="C52" s="93"/>
      <c r="D52" s="93"/>
      <c r="E52" s="93"/>
      <c r="F52" s="12"/>
      <c r="G52" s="157"/>
    </row>
    <row r="53" spans="3:7">
      <c r="C53" s="14"/>
      <c r="D53" s="93"/>
      <c r="E53" s="93"/>
      <c r="F53" s="12"/>
      <c r="G53" s="157"/>
    </row>
    <row r="54" spans="3:7">
      <c r="C54" s="93"/>
      <c r="D54" s="93"/>
      <c r="E54" s="93"/>
      <c r="F54" s="93"/>
      <c r="G54" s="157"/>
    </row>
    <row r="55" spans="3:7">
      <c r="G55" s="157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91" orientation="landscape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T55"/>
  <sheetViews>
    <sheetView view="pageBreakPreview" topLeftCell="B15" zoomScale="80" zoomScaleNormal="70" zoomScaleSheetLayoutView="80" workbookViewId="0">
      <selection activeCell="H60" sqref="H60"/>
    </sheetView>
  </sheetViews>
  <sheetFormatPr defaultColWidth="11.453125" defaultRowHeight="14"/>
  <cols>
    <col min="1" max="1" width="45.6328125" style="12" bestFit="1" customWidth="1"/>
    <col min="2" max="2" width="20.453125" style="12" customWidth="1"/>
    <col min="3" max="3" width="19.6328125" style="12" customWidth="1"/>
    <col min="4" max="5" width="11.54296875" style="12" customWidth="1"/>
    <col min="6" max="6" width="5.36328125" style="12" customWidth="1"/>
    <col min="7" max="7" width="11.453125" style="12"/>
    <col min="8" max="8" width="54" style="12" customWidth="1"/>
    <col min="9" max="16384" width="11.453125" style="12"/>
  </cols>
  <sheetData>
    <row r="1" spans="1:20">
      <c r="A1" s="25" t="s">
        <v>147</v>
      </c>
    </row>
    <row r="2" spans="1:20">
      <c r="B2" s="12" t="s">
        <v>1</v>
      </c>
    </row>
    <row r="3" spans="1:20">
      <c r="A3" s="12" t="s">
        <v>148</v>
      </c>
    </row>
    <row r="4" spans="1:20">
      <c r="A4" s="12" t="s">
        <v>3</v>
      </c>
      <c r="B4" s="12" t="s">
        <v>149</v>
      </c>
    </row>
    <row r="5" spans="1:20">
      <c r="A5" s="12" t="s">
        <v>150</v>
      </c>
    </row>
    <row r="6" spans="1:20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>
      <c r="A7" s="13" t="s">
        <v>148</v>
      </c>
      <c r="B7" s="137">
        <v>45536</v>
      </c>
      <c r="C7" s="137">
        <v>45627</v>
      </c>
      <c r="G7" s="2"/>
      <c r="H7" s="284" t="s">
        <v>151</v>
      </c>
      <c r="I7" s="232"/>
      <c r="J7" s="232"/>
      <c r="K7" s="239"/>
      <c r="L7" s="239"/>
      <c r="M7" s="2"/>
      <c r="N7" s="2"/>
      <c r="O7" s="2"/>
      <c r="P7" s="2"/>
      <c r="Q7" s="10"/>
      <c r="R7" s="240"/>
      <c r="S7" s="2"/>
      <c r="T7" s="2"/>
    </row>
    <row r="8" spans="1:20" ht="19.5" customHeight="1">
      <c r="A8" s="12" t="s">
        <v>152</v>
      </c>
      <c r="B8" s="136">
        <f>VLOOKUP(A8,$A$42:$D$54,2,0)</f>
        <v>37.037037037037003</v>
      </c>
      <c r="C8" s="136">
        <f>VLOOKUP(A8,$A$27:$D$39,2,0)</f>
        <v>34.7222222222222</v>
      </c>
      <c r="D8" s="135"/>
      <c r="E8" s="135"/>
      <c r="F8" s="135"/>
      <c r="G8" s="7"/>
      <c r="H8" s="284" t="s">
        <v>153</v>
      </c>
      <c r="I8" s="2"/>
      <c r="J8" s="2"/>
      <c r="K8" s="241"/>
      <c r="L8" s="241"/>
      <c r="M8" s="2"/>
      <c r="N8" s="2"/>
      <c r="O8" s="2"/>
      <c r="P8" s="2"/>
      <c r="Q8" s="10"/>
      <c r="R8" s="240"/>
      <c r="S8" s="2"/>
      <c r="T8" s="2"/>
    </row>
    <row r="9" spans="1:20">
      <c r="A9" s="12" t="s">
        <v>155</v>
      </c>
      <c r="B9" s="136">
        <f t="shared" ref="B9:B11" si="0">VLOOKUP(A9,$A$42:$D$54,2,0)</f>
        <v>14.814814814814801</v>
      </c>
      <c r="C9" s="136">
        <f>VLOOKUP(A9,$A$27:$D$39,2,0)</f>
        <v>14.814814814814801</v>
      </c>
      <c r="D9" s="135"/>
      <c r="E9" s="135"/>
      <c r="F9" s="135"/>
      <c r="G9" s="2"/>
      <c r="H9" s="2"/>
      <c r="I9" s="2"/>
      <c r="J9" s="2"/>
      <c r="K9" s="239"/>
      <c r="L9" s="239"/>
      <c r="M9" s="2"/>
      <c r="N9" s="2"/>
      <c r="O9" s="298"/>
      <c r="P9" s="298"/>
      <c r="Q9" s="10"/>
      <c r="R9" s="240"/>
      <c r="S9" s="2"/>
      <c r="T9" s="2"/>
    </row>
    <row r="10" spans="1:20" ht="19.5" customHeight="1">
      <c r="A10" s="12" t="s">
        <v>154</v>
      </c>
      <c r="B10" s="136">
        <f>VLOOKUP(A10,$A$42:$D$54,2,0)</f>
        <v>0.92592592592592604</v>
      </c>
      <c r="C10" s="136">
        <f>VLOOKUP(A10,$A$27:$D$39,2,0)</f>
        <v>9.0277777777777803</v>
      </c>
      <c r="D10" s="135"/>
      <c r="E10" s="135"/>
      <c r="F10" s="135"/>
      <c r="G10" s="240"/>
      <c r="H10" s="2"/>
      <c r="I10" s="2"/>
      <c r="J10" s="2"/>
      <c r="K10" s="2"/>
      <c r="L10" s="2"/>
      <c r="M10" s="2"/>
      <c r="N10" s="2"/>
      <c r="O10" s="298"/>
      <c r="P10" s="298"/>
      <c r="Q10" s="10"/>
      <c r="R10" s="239"/>
      <c r="S10" s="2"/>
      <c r="T10" s="2"/>
    </row>
    <row r="11" spans="1:20">
      <c r="A11" s="12" t="s">
        <v>160</v>
      </c>
      <c r="B11" s="136">
        <f t="shared" si="0"/>
        <v>18.518518518518501</v>
      </c>
      <c r="C11" s="136">
        <f>VLOOKUP(A11,$A$27:$D$39,2,0)</f>
        <v>8.5648148148148096</v>
      </c>
      <c r="D11" s="135"/>
      <c r="E11" s="135"/>
      <c r="F11" s="135"/>
      <c r="G11" s="2"/>
      <c r="H11" s="2" t="s">
        <v>27</v>
      </c>
      <c r="I11" s="2"/>
      <c r="J11" s="2"/>
      <c r="K11" s="240" t="s">
        <v>28</v>
      </c>
      <c r="L11" s="2"/>
      <c r="M11" s="2"/>
      <c r="N11" s="2"/>
      <c r="O11" s="298"/>
      <c r="P11" s="298"/>
      <c r="Q11" s="10"/>
      <c r="R11" s="239"/>
      <c r="S11" s="2"/>
      <c r="T11" s="2"/>
    </row>
    <row r="12" spans="1:20">
      <c r="A12" s="12" t="s">
        <v>157</v>
      </c>
      <c r="B12" s="136">
        <f>VLOOKUP(A12,$A$42:$D$54,2,0)</f>
        <v>4.6296296296296298</v>
      </c>
      <c r="C12" s="136">
        <f>VLOOKUP(A12,$A$27:$D$39,2,0)</f>
        <v>8.3333333333333304</v>
      </c>
      <c r="D12" s="135"/>
      <c r="E12" s="135"/>
      <c r="F12" s="135"/>
      <c r="G12" s="2"/>
      <c r="H12" s="2"/>
      <c r="I12" s="2"/>
      <c r="J12" s="2"/>
      <c r="K12" s="2"/>
      <c r="L12" s="240"/>
      <c r="M12" s="2"/>
      <c r="N12" s="2"/>
      <c r="O12" s="298"/>
      <c r="P12" s="298"/>
      <c r="Q12" s="10"/>
      <c r="R12" s="239"/>
      <c r="S12" s="2"/>
      <c r="T12" s="2"/>
    </row>
    <row r="13" spans="1:20">
      <c r="A13" s="13" t="s">
        <v>3</v>
      </c>
      <c r="B13" s="137">
        <v>45536</v>
      </c>
      <c r="C13" s="137">
        <f>+C7</f>
        <v>45627</v>
      </c>
      <c r="G13" s="240"/>
      <c r="H13" s="2"/>
      <c r="I13" s="2"/>
      <c r="J13" s="2"/>
      <c r="K13" s="2"/>
      <c r="L13" s="2"/>
      <c r="M13" s="2"/>
      <c r="N13" s="2"/>
      <c r="O13" s="299"/>
      <c r="P13" s="298"/>
      <c r="Q13" s="10"/>
      <c r="R13" s="239"/>
      <c r="S13" s="2"/>
      <c r="T13" s="2"/>
    </row>
    <row r="14" spans="1:20">
      <c r="A14" s="12" t="s">
        <v>152</v>
      </c>
      <c r="B14" s="136">
        <f>VLOOKUP(A14,$A$42:$D$54,3,0)</f>
        <v>33.3333333333333</v>
      </c>
      <c r="C14" s="136">
        <f>VLOOKUP(A14,$A$27:$D$39,3,0)</f>
        <v>42.592592592592595</v>
      </c>
      <c r="G14" s="240"/>
      <c r="H14" s="2"/>
      <c r="I14" s="2"/>
      <c r="J14" s="2"/>
      <c r="K14" s="2"/>
      <c r="L14" s="2"/>
      <c r="M14" s="2"/>
      <c r="N14" s="2"/>
      <c r="O14" s="299"/>
      <c r="P14" s="298"/>
      <c r="Q14" s="10"/>
      <c r="R14" s="239"/>
      <c r="S14" s="2"/>
      <c r="T14" s="2"/>
    </row>
    <row r="15" spans="1:20">
      <c r="A15" s="12" t="s">
        <v>161</v>
      </c>
      <c r="B15" s="136">
        <f>VLOOKUP(A15,$A$42:$D$54,3,0)</f>
        <v>3.3333333333333299</v>
      </c>
      <c r="C15" s="136">
        <f>VLOOKUP(A15,$A$27:$D$39,3,0)</f>
        <v>11.1111111111111</v>
      </c>
      <c r="G15" s="240"/>
      <c r="H15" s="2"/>
      <c r="I15" s="2"/>
      <c r="J15" s="2"/>
      <c r="K15" s="2"/>
      <c r="L15" s="2"/>
      <c r="M15" s="2"/>
      <c r="N15" s="2"/>
      <c r="O15" s="298"/>
      <c r="P15" s="298"/>
      <c r="Q15" s="10"/>
      <c r="R15" s="239"/>
      <c r="S15" s="2"/>
      <c r="T15" s="2"/>
    </row>
    <row r="16" spans="1:20">
      <c r="A16" s="12" t="s">
        <v>320</v>
      </c>
      <c r="B16" s="136">
        <f>VLOOKUP(A16,$A$42:$D$54,3,0)</f>
        <v>0</v>
      </c>
      <c r="C16" s="136">
        <f>VLOOKUP(A16,$A$27:$D$39,3,0)</f>
        <v>11.1111111111111</v>
      </c>
      <c r="G16" s="239"/>
      <c r="H16" s="2"/>
      <c r="I16" s="2"/>
      <c r="J16" s="2"/>
      <c r="K16" s="2"/>
      <c r="L16" s="2"/>
      <c r="M16" s="2"/>
      <c r="N16" s="2"/>
      <c r="O16" s="298"/>
      <c r="P16" s="298"/>
      <c r="Q16" s="10"/>
      <c r="R16" s="239"/>
      <c r="S16" s="2"/>
      <c r="T16" s="2"/>
    </row>
    <row r="17" spans="1:20">
      <c r="A17" s="12" t="s">
        <v>156</v>
      </c>
      <c r="B17" s="136">
        <f t="shared" ref="B17" si="1">VLOOKUP(A17,$A$42:$D$54,3,0)</f>
        <v>3.3333333333333299</v>
      </c>
      <c r="C17" s="136">
        <f>VLOOKUP(A17,$A$27:$D$39,3,0)</f>
        <v>7.4074074074074101</v>
      </c>
      <c r="G17" s="239"/>
      <c r="H17" s="2"/>
      <c r="I17" s="2"/>
      <c r="J17" s="2"/>
      <c r="K17" s="2"/>
      <c r="L17" s="2"/>
      <c r="M17" s="2"/>
      <c r="N17" s="2"/>
      <c r="O17" s="298"/>
      <c r="P17" s="298"/>
      <c r="Q17" s="10"/>
      <c r="R17" s="239"/>
      <c r="S17" s="2"/>
      <c r="T17" s="2"/>
    </row>
    <row r="18" spans="1:20">
      <c r="A18" s="12" t="s">
        <v>157</v>
      </c>
      <c r="B18" s="136">
        <f>VLOOKUP(A18,$A$42:$D$54,3,0)</f>
        <v>0</v>
      </c>
      <c r="C18" s="136">
        <f>VLOOKUP(A18,$A$27:$D$39,3,0)</f>
        <v>7.4074074074074101</v>
      </c>
      <c r="G18" s="239"/>
      <c r="H18" s="2"/>
      <c r="I18" s="2"/>
      <c r="J18" s="2"/>
      <c r="K18" s="2"/>
      <c r="L18" s="2"/>
      <c r="M18" s="2"/>
      <c r="N18" s="2"/>
      <c r="O18" s="298"/>
      <c r="P18" s="298"/>
      <c r="Q18" s="10"/>
      <c r="R18" s="239"/>
      <c r="S18" s="2"/>
      <c r="T18" s="2"/>
    </row>
    <row r="19" spans="1:20">
      <c r="A19" s="13" t="s">
        <v>158</v>
      </c>
      <c r="B19" s="137">
        <v>45536</v>
      </c>
      <c r="C19" s="137">
        <f>+C7</f>
        <v>45627</v>
      </c>
      <c r="G19" s="239"/>
      <c r="H19" s="24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>
      <c r="A20" s="12" t="s">
        <v>152</v>
      </c>
      <c r="B20" s="136">
        <f>VLOOKUP(A20,$A$42:$D$54,4,0)</f>
        <v>50</v>
      </c>
      <c r="C20" s="136">
        <f>VLOOKUP(A20,$A$27:$D$39,4,0)</f>
        <v>50</v>
      </c>
      <c r="G20" s="239"/>
      <c r="H20" s="24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>
      <c r="A21" s="12" t="s">
        <v>156</v>
      </c>
      <c r="B21" s="136">
        <f t="shared" ref="B21:B24" si="2">VLOOKUP(A21,$A$42:$D$54,4,0)</f>
        <v>16.6666666666667</v>
      </c>
      <c r="C21" s="136">
        <f t="shared" ref="C21" si="3">VLOOKUP(A21,$A$27:$D$39,4,0)</f>
        <v>16.6666666666667</v>
      </c>
      <c r="G21" s="239"/>
      <c r="H21" s="24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2" t="s">
        <v>320</v>
      </c>
      <c r="B22" s="136">
        <f>VLOOKUP(A22,$A$42:$D$54,4,0)</f>
        <v>0</v>
      </c>
      <c r="C22" s="136">
        <f>VLOOKUP(A22,$A$27:$D$39,4,0)</f>
        <v>8.3333333333333304</v>
      </c>
      <c r="G22" s="239"/>
      <c r="H22" s="24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2" t="s">
        <v>160</v>
      </c>
      <c r="B23" s="136">
        <f t="shared" si="2"/>
        <v>5.5555555555555598</v>
      </c>
      <c r="C23" s="136">
        <f>VLOOKUP(A23,$A$27:$D$39,4,0)</f>
        <v>8.3333333333333304</v>
      </c>
      <c r="G23" s="239"/>
      <c r="H23" s="24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>
      <c r="A24" s="12" t="s">
        <v>154</v>
      </c>
      <c r="B24" s="136">
        <f t="shared" si="2"/>
        <v>11.1111111111111</v>
      </c>
      <c r="C24" s="136">
        <f>VLOOKUP(A24,$A$27:$D$39,4,0)</f>
        <v>8.3333333333333304</v>
      </c>
      <c r="G24" s="239"/>
      <c r="H24" s="24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>
      <c r="G25" s="2"/>
      <c r="H25" s="24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>
      <c r="A26" s="156" t="s">
        <v>145</v>
      </c>
      <c r="B26" s="279" t="s">
        <v>2</v>
      </c>
      <c r="C26" s="279" t="s">
        <v>3</v>
      </c>
      <c r="D26" s="279" t="s">
        <v>5</v>
      </c>
      <c r="E26" s="279"/>
      <c r="F26" s="279"/>
      <c r="G26" s="2"/>
      <c r="H26" s="24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>
      <c r="A27" s="12" t="s">
        <v>320</v>
      </c>
      <c r="B27" s="12">
        <v>4.1666666666666696</v>
      </c>
      <c r="C27" s="12">
        <v>11.1111111111111</v>
      </c>
      <c r="D27" s="12">
        <v>8.3333333333333304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>
      <c r="A28" s="12" t="s">
        <v>152</v>
      </c>
      <c r="B28" s="12">
        <v>34.7222222222222</v>
      </c>
      <c r="C28" s="12">
        <v>42.592592592592595</v>
      </c>
      <c r="D28" s="12">
        <v>50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>
      <c r="A29" s="12" t="s">
        <v>160</v>
      </c>
      <c r="B29" s="12">
        <v>8.5648148148148096</v>
      </c>
      <c r="C29" s="12">
        <v>5.5555555555555598</v>
      </c>
      <c r="D29" s="12">
        <v>8.3333333333333304</v>
      </c>
      <c r="G29" s="2"/>
      <c r="H29" s="2"/>
      <c r="I29" s="2" t="s">
        <v>29</v>
      </c>
      <c r="J29" s="243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>
      <c r="A30" s="12" t="s">
        <v>155</v>
      </c>
      <c r="B30" s="12">
        <v>14.814814814814801</v>
      </c>
      <c r="C30" s="12">
        <v>5.5555555555555598</v>
      </c>
      <c r="D30" s="12">
        <v>4.1666666666666696</v>
      </c>
      <c r="G30" s="2"/>
      <c r="H30" s="2"/>
      <c r="I30" s="2"/>
      <c r="J30" s="243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>
      <c r="A31" s="12" t="s">
        <v>161</v>
      </c>
      <c r="B31" s="12">
        <v>1.8518518518518501</v>
      </c>
      <c r="C31" s="12">
        <v>11.1111111111111</v>
      </c>
      <c r="D31" s="12">
        <v>0</v>
      </c>
      <c r="G31" s="2"/>
      <c r="H31" s="232"/>
      <c r="I31" s="2"/>
      <c r="J31" s="243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>
      <c r="A32" s="12" t="s">
        <v>159</v>
      </c>
      <c r="B32" s="12">
        <v>1.3888888888888899</v>
      </c>
      <c r="C32" s="12">
        <v>3.7037037037037002</v>
      </c>
      <c r="D32" s="12">
        <v>0</v>
      </c>
      <c r="G32" s="2"/>
      <c r="H32" s="244"/>
      <c r="I32" s="245"/>
      <c r="J32" s="245"/>
      <c r="K32" s="245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2" t="s">
        <v>154</v>
      </c>
      <c r="B33" s="12">
        <v>9.0277777777777803</v>
      </c>
      <c r="C33" s="12">
        <v>5.5555555555555598</v>
      </c>
      <c r="D33" s="12">
        <v>8.3333333333333304</v>
      </c>
      <c r="G33" s="2"/>
      <c r="H33" s="244"/>
      <c r="I33" s="245"/>
      <c r="J33" s="245"/>
      <c r="K33" s="245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2" t="s">
        <v>162</v>
      </c>
      <c r="B34" s="12">
        <v>1.3888888888888899</v>
      </c>
      <c r="C34" s="12">
        <v>0</v>
      </c>
      <c r="D34" s="12">
        <v>0</v>
      </c>
      <c r="G34" s="2"/>
      <c r="H34" s="244"/>
      <c r="I34" s="245"/>
      <c r="J34" s="245"/>
      <c r="K34" s="245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2" t="s">
        <v>163</v>
      </c>
      <c r="B35" s="12">
        <v>5.32407407407407</v>
      </c>
      <c r="C35" s="12">
        <v>0</v>
      </c>
      <c r="D35" s="12">
        <v>0</v>
      </c>
      <c r="G35" s="2"/>
      <c r="H35" s="244"/>
      <c r="I35" s="245"/>
      <c r="J35" s="245"/>
      <c r="K35" s="245"/>
      <c r="L35" s="2"/>
      <c r="M35" s="2"/>
      <c r="N35" s="2"/>
      <c r="O35" s="2"/>
      <c r="P35" s="2"/>
      <c r="Q35" s="2"/>
      <c r="R35" s="2"/>
      <c r="S35" s="2"/>
      <c r="T35" s="2"/>
    </row>
    <row r="36" spans="1:20" ht="15" customHeight="1">
      <c r="A36" s="12" t="s">
        <v>156</v>
      </c>
      <c r="B36" s="12">
        <v>6.7129629629629592</v>
      </c>
      <c r="C36" s="12">
        <v>7.4074074074074101</v>
      </c>
      <c r="D36" s="12">
        <v>16.6666666666667</v>
      </c>
      <c r="G36" s="2"/>
      <c r="H36" s="244"/>
      <c r="I36" s="245"/>
      <c r="J36" s="245"/>
      <c r="K36" s="245"/>
      <c r="L36" s="2"/>
      <c r="M36" s="2"/>
      <c r="N36" s="2"/>
      <c r="O36" s="2"/>
      <c r="P36" s="2"/>
      <c r="Q36" s="2"/>
      <c r="R36" s="2"/>
      <c r="S36" s="2"/>
      <c r="T36" s="2"/>
    </row>
    <row r="37" spans="1:20" ht="15" customHeight="1">
      <c r="A37" s="12" t="s">
        <v>164</v>
      </c>
      <c r="B37" s="12">
        <v>0</v>
      </c>
      <c r="C37" s="12">
        <v>0</v>
      </c>
      <c r="D37" s="12">
        <v>0</v>
      </c>
      <c r="G37" s="2"/>
      <c r="H37" s="244"/>
      <c r="I37" s="245"/>
      <c r="J37" s="245"/>
      <c r="K37" s="245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157</v>
      </c>
      <c r="B38" s="12">
        <v>8.3333333333333304</v>
      </c>
      <c r="C38" s="12">
        <v>7.4074074074074101</v>
      </c>
      <c r="D38" s="12">
        <v>4.1666666666666696</v>
      </c>
      <c r="G38" s="2"/>
      <c r="H38" s="244"/>
      <c r="I38" s="245"/>
      <c r="J38" s="245"/>
      <c r="K38" s="245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144</v>
      </c>
      <c r="B39" s="12">
        <v>3.7037037037037002</v>
      </c>
      <c r="C39" s="12">
        <v>0</v>
      </c>
      <c r="D39" s="12">
        <v>0</v>
      </c>
      <c r="G39" s="2"/>
      <c r="H39" s="244"/>
      <c r="I39" s="245"/>
      <c r="J39" s="245"/>
      <c r="K39" s="245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G40" s="2"/>
      <c r="H40" s="244"/>
      <c r="I40" s="245"/>
      <c r="J40" s="245"/>
      <c r="K40" s="245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A41" s="281">
        <v>45536</v>
      </c>
      <c r="G41" s="2"/>
      <c r="H41" s="244"/>
      <c r="I41" s="245"/>
      <c r="J41" s="245"/>
      <c r="K41" s="245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A42" s="12" t="s">
        <v>320</v>
      </c>
      <c r="B42" s="12">
        <v>8.3333333333333304</v>
      </c>
      <c r="C42" s="12">
        <v>0</v>
      </c>
      <c r="D42" s="12">
        <v>0</v>
      </c>
      <c r="G42" s="2"/>
      <c r="H42" s="244"/>
      <c r="I42" s="245"/>
      <c r="J42" s="245"/>
      <c r="K42" s="245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A43" s="12" t="s">
        <v>152</v>
      </c>
      <c r="B43" s="12">
        <v>37.037037037037003</v>
      </c>
      <c r="C43" s="12">
        <v>33.3333333333333</v>
      </c>
      <c r="D43" s="12">
        <v>50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A44" s="12" t="s">
        <v>160</v>
      </c>
      <c r="B44" s="12">
        <v>18.518518518518501</v>
      </c>
      <c r="C44" s="12">
        <v>13.3333333333333</v>
      </c>
      <c r="D44" s="12">
        <v>5.5555555555555598</v>
      </c>
      <c r="G44" s="2"/>
      <c r="H44" s="2"/>
      <c r="I44" s="2"/>
      <c r="J44" s="239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A45" s="12" t="s">
        <v>155</v>
      </c>
      <c r="B45" s="12">
        <v>14.814814814814801</v>
      </c>
      <c r="C45" s="12">
        <v>6.6666666666666696</v>
      </c>
      <c r="D45" s="12">
        <v>0</v>
      </c>
      <c r="G45" s="2"/>
      <c r="H45" s="2"/>
      <c r="I45" s="2"/>
      <c r="J45" s="239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A46" s="12" t="s">
        <v>161</v>
      </c>
      <c r="B46" s="12">
        <v>0</v>
      </c>
      <c r="C46" s="12">
        <v>3.3333333333333299</v>
      </c>
      <c r="D46" s="12">
        <v>0</v>
      </c>
      <c r="G46" s="2"/>
      <c r="H46" s="246"/>
      <c r="I46" s="2"/>
      <c r="J46" s="239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>
      <c r="A47" s="12" t="s">
        <v>159</v>
      </c>
      <c r="B47" s="12">
        <v>0</v>
      </c>
      <c r="C47" s="12">
        <v>6.6666666666666696</v>
      </c>
      <c r="D47" s="12">
        <v>0</v>
      </c>
      <c r="G47" s="2"/>
      <c r="H47" s="246"/>
      <c r="I47" s="2"/>
      <c r="J47" s="239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>
      <c r="A48" s="12" t="s">
        <v>154</v>
      </c>
      <c r="B48" s="12">
        <v>0.92592592592592604</v>
      </c>
      <c r="C48" s="12">
        <v>26.6666666666667</v>
      </c>
      <c r="D48" s="12">
        <v>11.1111111111111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>
      <c r="A49" s="12" t="s">
        <v>162</v>
      </c>
      <c r="B49" s="12">
        <v>6.4814814814814801</v>
      </c>
      <c r="C49" s="12">
        <v>0</v>
      </c>
      <c r="D49" s="12">
        <v>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>
      <c r="A50" s="12" t="s">
        <v>163</v>
      </c>
      <c r="B50" s="12">
        <v>2.7777777777777799</v>
      </c>
      <c r="C50" s="12">
        <v>6.6666666666666696</v>
      </c>
      <c r="D50" s="12">
        <v>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>
      <c r="A51" s="12" t="s">
        <v>156</v>
      </c>
      <c r="B51" s="12">
        <v>6.4814814814814801</v>
      </c>
      <c r="C51" s="12">
        <v>3.3333333333333299</v>
      </c>
      <c r="D51" s="12">
        <v>16.6666666666667</v>
      </c>
      <c r="G51" s="2"/>
      <c r="H51" s="1" t="s">
        <v>337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>
      <c r="A52" s="12" t="s">
        <v>164</v>
      </c>
      <c r="B52" s="12">
        <v>0</v>
      </c>
      <c r="C52" s="12">
        <v>0</v>
      </c>
      <c r="D52" s="12"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>
      <c r="A53" s="12" t="s">
        <v>157</v>
      </c>
      <c r="B53" s="12">
        <v>4.6296296296296298</v>
      </c>
      <c r="C53" s="12">
        <v>0</v>
      </c>
      <c r="D53" s="12">
        <v>16.6666666666667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>
      <c r="A54" s="12" t="s">
        <v>144</v>
      </c>
      <c r="B54" s="12">
        <v>0</v>
      </c>
      <c r="C54" s="12">
        <v>0</v>
      </c>
      <c r="D54" s="12">
        <v>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>
      <c r="B55" s="5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</sheetData>
  <mergeCells count="10"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  <pageSetUpPr fitToPage="1"/>
  </sheetPr>
  <dimension ref="A1:K54"/>
  <sheetViews>
    <sheetView showGridLines="0" view="pageBreakPreview" zoomScale="77" zoomScaleNormal="100" workbookViewId="0">
      <selection activeCell="C26" sqref="C26"/>
    </sheetView>
  </sheetViews>
  <sheetFormatPr defaultColWidth="34.54296875" defaultRowHeight="12.5"/>
  <cols>
    <col min="1" max="1" width="52.54296875" style="138" bestFit="1" customWidth="1"/>
    <col min="2" max="2" width="10.54296875" style="138" bestFit="1" customWidth="1"/>
    <col min="3" max="3" width="10.36328125" style="138" bestFit="1" customWidth="1"/>
    <col min="4" max="4" width="11.36328125" style="138" bestFit="1" customWidth="1"/>
    <col min="5" max="6" width="11" style="138" bestFit="1" customWidth="1"/>
    <col min="7" max="7" width="9.36328125" style="138" bestFit="1" customWidth="1"/>
    <col min="8" max="9" width="34.54296875" style="138"/>
    <col min="10" max="10" width="7.54296875" style="138" customWidth="1"/>
    <col min="11" max="16384" width="34.54296875" style="138"/>
  </cols>
  <sheetData>
    <row r="1" spans="1:11" ht="13">
      <c r="A1" s="138" t="s">
        <v>165</v>
      </c>
      <c r="F1" s="247"/>
      <c r="G1" s="247"/>
      <c r="H1" s="247"/>
      <c r="I1" s="247"/>
      <c r="J1" s="247"/>
      <c r="K1" s="247"/>
    </row>
    <row r="2" spans="1:11" ht="16.5">
      <c r="A2" s="139"/>
      <c r="B2" s="138" t="s">
        <v>1</v>
      </c>
      <c r="F2" s="247"/>
      <c r="G2" s="248" t="s">
        <v>166</v>
      </c>
      <c r="H2" s="249"/>
      <c r="I2" s="250"/>
      <c r="J2" s="2"/>
      <c r="K2" s="247"/>
    </row>
    <row r="3" spans="1:11" ht="14">
      <c r="A3" s="138" t="s">
        <v>2</v>
      </c>
      <c r="F3" s="247"/>
      <c r="G3" s="251" t="s">
        <v>165</v>
      </c>
      <c r="H3" s="249"/>
      <c r="I3" s="249"/>
      <c r="J3" s="249"/>
      <c r="K3" s="247"/>
    </row>
    <row r="4" spans="1:11" ht="13">
      <c r="A4" s="138" t="s">
        <v>3</v>
      </c>
      <c r="B4" s="171" t="s">
        <v>167</v>
      </c>
      <c r="C4" s="138">
        <v>100</v>
      </c>
      <c r="F4" s="247"/>
      <c r="G4" s="249"/>
      <c r="H4" s="249"/>
      <c r="I4" s="249"/>
      <c r="J4" s="249"/>
      <c r="K4" s="247"/>
    </row>
    <row r="5" spans="1:11" ht="13">
      <c r="A5" s="138" t="s">
        <v>5</v>
      </c>
      <c r="F5" s="247"/>
      <c r="G5" s="249"/>
      <c r="H5" s="249"/>
      <c r="I5" s="249"/>
      <c r="J5" s="249"/>
      <c r="K5" s="247"/>
    </row>
    <row r="6" spans="1:11" ht="13">
      <c r="B6" s="300" t="s">
        <v>135</v>
      </c>
      <c r="C6" s="300"/>
      <c r="D6" s="300"/>
      <c r="F6" s="247"/>
      <c r="G6" s="249"/>
      <c r="H6" s="249"/>
      <c r="I6" s="249"/>
      <c r="J6" s="249"/>
      <c r="K6" s="247"/>
    </row>
    <row r="7" spans="1:11" ht="13">
      <c r="B7" s="170" t="s">
        <v>2</v>
      </c>
      <c r="C7" s="170" t="s">
        <v>3</v>
      </c>
      <c r="D7" s="140" t="s">
        <v>5</v>
      </c>
      <c r="E7" s="140"/>
      <c r="F7" s="252"/>
      <c r="G7" s="249"/>
      <c r="H7" s="249"/>
      <c r="I7" s="249"/>
      <c r="J7" s="249"/>
      <c r="K7" s="247"/>
    </row>
    <row r="8" spans="1:11" ht="13">
      <c r="A8" s="138" t="s">
        <v>168</v>
      </c>
      <c r="B8" s="266">
        <v>39.3333333333333</v>
      </c>
      <c r="C8" s="266">
        <v>40.740740740740698</v>
      </c>
      <c r="D8" s="266">
        <v>25</v>
      </c>
      <c r="E8" s="141"/>
      <c r="F8" s="253"/>
      <c r="G8" s="249"/>
      <c r="H8" s="249"/>
      <c r="I8" s="249"/>
      <c r="J8" s="249"/>
      <c r="K8" s="247"/>
    </row>
    <row r="9" spans="1:11" ht="13">
      <c r="A9" s="138" t="s">
        <v>169</v>
      </c>
      <c r="B9" s="266">
        <v>16</v>
      </c>
      <c r="C9" s="266">
        <v>16.6666666666667</v>
      </c>
      <c r="D9" s="266">
        <v>25</v>
      </c>
      <c r="E9" s="141"/>
      <c r="F9" s="253"/>
      <c r="G9" s="249"/>
      <c r="H9" s="249"/>
      <c r="I9" s="249"/>
      <c r="J9" s="249"/>
      <c r="K9" s="247"/>
    </row>
    <row r="10" spans="1:11" ht="13">
      <c r="A10" s="138" t="s">
        <v>322</v>
      </c>
      <c r="B10" s="266">
        <v>14.6666666666667</v>
      </c>
      <c r="C10" s="266">
        <v>11.1111111111111</v>
      </c>
      <c r="D10" s="266">
        <v>8.3333333333333304</v>
      </c>
      <c r="E10" s="141"/>
      <c r="F10" s="253"/>
      <c r="G10" s="249"/>
      <c r="H10" s="249"/>
      <c r="I10" s="249"/>
      <c r="J10" s="249"/>
      <c r="K10" s="247"/>
    </row>
    <row r="11" spans="1:11" ht="13">
      <c r="A11" s="138" t="s">
        <v>170</v>
      </c>
      <c r="B11" s="266">
        <v>12.666666666666702</v>
      </c>
      <c r="C11" s="266">
        <v>16.6666666666667</v>
      </c>
      <c r="D11" s="266">
        <v>16.6666666666667</v>
      </c>
      <c r="E11" s="141"/>
      <c r="F11" s="253"/>
      <c r="G11" s="249"/>
      <c r="H11" s="249"/>
      <c r="I11" s="249"/>
      <c r="J11" s="249"/>
      <c r="K11" s="247"/>
    </row>
    <row r="12" spans="1:11" ht="13">
      <c r="A12" s="138" t="s">
        <v>171</v>
      </c>
      <c r="B12" s="266">
        <v>11.3333333333333</v>
      </c>
      <c r="C12" s="266">
        <v>5.5555555555555598</v>
      </c>
      <c r="D12" s="266">
        <v>4.1666666666666696</v>
      </c>
      <c r="E12" s="141"/>
      <c r="F12" s="253"/>
      <c r="G12" s="249"/>
      <c r="H12" s="249"/>
      <c r="I12" s="249"/>
      <c r="J12" s="249"/>
      <c r="K12" s="247"/>
    </row>
    <row r="13" spans="1:11" ht="13">
      <c r="A13" s="138" t="s">
        <v>172</v>
      </c>
      <c r="B13" s="266">
        <v>3.3333333333333299</v>
      </c>
      <c r="C13" s="266">
        <v>7.4074074074074101</v>
      </c>
      <c r="D13" s="266">
        <v>20.8333333333333</v>
      </c>
      <c r="E13" s="141"/>
      <c r="F13" s="253"/>
      <c r="G13" s="249"/>
      <c r="H13" s="249"/>
      <c r="I13" s="249"/>
      <c r="J13" s="249"/>
      <c r="K13" s="247"/>
    </row>
    <row r="14" spans="1:11" ht="13">
      <c r="A14" s="138" t="s">
        <v>144</v>
      </c>
      <c r="B14" s="266">
        <v>1.3333333333333299</v>
      </c>
      <c r="C14" s="266">
        <v>1.8518518518518501</v>
      </c>
      <c r="D14" s="266">
        <v>0</v>
      </c>
      <c r="E14" s="141"/>
      <c r="F14" s="253"/>
      <c r="G14" s="249"/>
      <c r="H14" s="249"/>
      <c r="I14" s="249"/>
      <c r="J14" s="249"/>
      <c r="K14" s="247"/>
    </row>
    <row r="15" spans="1:11" ht="13">
      <c r="A15" s="138" t="s">
        <v>173</v>
      </c>
      <c r="B15" s="266">
        <v>1.3333333333333299</v>
      </c>
      <c r="C15" s="266">
        <v>0</v>
      </c>
      <c r="D15" s="266">
        <v>0</v>
      </c>
      <c r="E15" s="141"/>
      <c r="F15" s="253"/>
      <c r="G15" s="249"/>
      <c r="H15" s="249"/>
      <c r="I15" s="249"/>
      <c r="J15" s="249"/>
      <c r="K15" s="247"/>
    </row>
    <row r="16" spans="1:11" ht="14">
      <c r="A16" s="156"/>
      <c r="B16" s="141"/>
      <c r="C16" s="141"/>
      <c r="D16" s="141"/>
      <c r="E16" s="141"/>
      <c r="F16" s="254"/>
      <c r="G16" s="249"/>
      <c r="H16" s="249"/>
      <c r="I16" s="249"/>
      <c r="J16" s="249"/>
      <c r="K16" s="247"/>
    </row>
    <row r="17" spans="1:11" ht="14">
      <c r="A17" s="156" t="s">
        <v>145</v>
      </c>
      <c r="F17" s="247"/>
      <c r="G17" s="249"/>
      <c r="H17" s="249"/>
      <c r="I17" s="249"/>
      <c r="J17" s="249"/>
      <c r="K17" s="247"/>
    </row>
    <row r="18" spans="1:11" ht="14">
      <c r="A18" s="138" t="s">
        <v>174</v>
      </c>
      <c r="B18" s="266">
        <v>39.3333333333333</v>
      </c>
      <c r="C18" s="266">
        <v>40.740740740740698</v>
      </c>
      <c r="D18" s="266">
        <v>25</v>
      </c>
      <c r="E18" s="95"/>
      <c r="F18" s="1"/>
      <c r="G18" s="249"/>
      <c r="H18" s="249"/>
      <c r="I18" s="249"/>
      <c r="J18" s="249"/>
      <c r="K18" s="247"/>
    </row>
    <row r="19" spans="1:11" ht="14">
      <c r="A19" s="138" t="s">
        <v>176</v>
      </c>
      <c r="B19" s="266">
        <v>16</v>
      </c>
      <c r="C19" s="266">
        <v>16.6666666666667</v>
      </c>
      <c r="D19" s="266">
        <v>25</v>
      </c>
      <c r="E19" s="95"/>
      <c r="F19" s="1"/>
      <c r="G19" s="249"/>
      <c r="H19" s="249"/>
      <c r="I19" s="249"/>
      <c r="J19" s="249"/>
      <c r="K19" s="247"/>
    </row>
    <row r="20" spans="1:11" ht="14">
      <c r="A20" s="138" t="s">
        <v>175</v>
      </c>
      <c r="B20" s="266">
        <v>12.666666666666702</v>
      </c>
      <c r="C20" s="266">
        <v>16.6666666666667</v>
      </c>
      <c r="D20" s="266">
        <v>16.6666666666667</v>
      </c>
      <c r="E20" s="95"/>
      <c r="F20" s="1"/>
      <c r="G20" s="249"/>
      <c r="H20" s="249"/>
      <c r="I20" s="249"/>
      <c r="J20" s="249"/>
      <c r="K20" s="247"/>
    </row>
    <row r="21" spans="1:11" ht="14">
      <c r="A21" s="138" t="s">
        <v>177</v>
      </c>
      <c r="B21" s="266">
        <v>11.3333333333333</v>
      </c>
      <c r="C21" s="266">
        <v>5.5555555555555598</v>
      </c>
      <c r="D21" s="266">
        <v>4.1666666666666696</v>
      </c>
      <c r="E21" s="95"/>
      <c r="F21" s="1"/>
      <c r="G21" s="249"/>
      <c r="H21" s="249"/>
      <c r="I21" s="249"/>
      <c r="J21" s="249"/>
      <c r="K21" s="247"/>
    </row>
    <row r="22" spans="1:11" ht="14">
      <c r="A22" s="138" t="s">
        <v>323</v>
      </c>
      <c r="B22" s="266">
        <v>14.6666666666667</v>
      </c>
      <c r="C22" s="266">
        <v>11.1111111111111</v>
      </c>
      <c r="D22" s="266">
        <v>8.3333333333333304</v>
      </c>
      <c r="E22" s="95"/>
      <c r="F22" s="1"/>
      <c r="G22" s="249"/>
      <c r="H22" s="249"/>
      <c r="I22" s="249"/>
      <c r="J22" s="249"/>
      <c r="K22" s="247"/>
    </row>
    <row r="23" spans="1:11" ht="13">
      <c r="A23" s="138" t="s">
        <v>178</v>
      </c>
      <c r="B23" s="266">
        <v>3.3333333333333299</v>
      </c>
      <c r="C23" s="266">
        <v>7.4074074074074101</v>
      </c>
      <c r="D23" s="266">
        <v>20.8333333333333</v>
      </c>
      <c r="F23" s="247"/>
      <c r="G23" s="249"/>
      <c r="H23" s="249"/>
      <c r="I23" s="249"/>
      <c r="J23" s="249"/>
      <c r="K23" s="247"/>
    </row>
    <row r="24" spans="1:11" ht="13">
      <c r="A24" s="138" t="s">
        <v>180</v>
      </c>
      <c r="B24" s="266">
        <v>1.3333333333333299</v>
      </c>
      <c r="C24" s="266">
        <v>0</v>
      </c>
      <c r="D24" s="266">
        <v>0</v>
      </c>
      <c r="F24" s="247"/>
      <c r="G24" s="249"/>
      <c r="H24" s="249"/>
      <c r="I24" s="249"/>
      <c r="J24" s="249"/>
      <c r="K24" s="247"/>
    </row>
    <row r="25" spans="1:11" ht="13">
      <c r="A25" s="138" t="s">
        <v>179</v>
      </c>
      <c r="B25" s="266">
        <v>1.3333333333333299</v>
      </c>
      <c r="C25" s="266">
        <v>1.8518518518518501</v>
      </c>
      <c r="D25" s="266">
        <v>0</v>
      </c>
      <c r="F25" s="247"/>
      <c r="G25" s="249"/>
      <c r="H25" s="249"/>
      <c r="I25" s="249"/>
      <c r="J25" s="249"/>
      <c r="K25" s="247"/>
    </row>
    <row r="26" spans="1:11" ht="14.5">
      <c r="A26" s="171"/>
      <c r="B26" s="273"/>
      <c r="C26" s="273"/>
      <c r="D26" s="273"/>
      <c r="F26" s="247"/>
      <c r="G26" s="249"/>
      <c r="H26" s="249"/>
      <c r="I26" s="249"/>
      <c r="J26" s="249"/>
      <c r="K26" s="247"/>
    </row>
    <row r="27" spans="1:11" ht="13">
      <c r="F27" s="247"/>
      <c r="G27" s="249"/>
      <c r="H27" s="249"/>
      <c r="I27" s="249"/>
      <c r="J27" s="249"/>
      <c r="K27" s="247"/>
    </row>
    <row r="28" spans="1:11" ht="13">
      <c r="F28" s="247"/>
      <c r="G28" s="249"/>
      <c r="H28" s="249"/>
      <c r="I28" s="249"/>
      <c r="J28" s="249"/>
      <c r="K28" s="247"/>
    </row>
    <row r="29" spans="1:11" ht="13">
      <c r="F29" s="247"/>
      <c r="G29" s="249"/>
      <c r="H29" s="249"/>
      <c r="I29" s="249"/>
      <c r="J29" s="249"/>
      <c r="K29" s="247"/>
    </row>
    <row r="30" spans="1:11" ht="13">
      <c r="F30" s="247"/>
      <c r="G30" s="249"/>
      <c r="H30" s="249"/>
      <c r="I30" s="249"/>
      <c r="J30" s="249"/>
      <c r="K30" s="247"/>
    </row>
    <row r="31" spans="1:11" ht="13">
      <c r="F31" s="247"/>
      <c r="G31" s="249"/>
      <c r="H31" s="249"/>
      <c r="I31" s="249"/>
      <c r="J31" s="249"/>
      <c r="K31" s="247"/>
    </row>
    <row r="32" spans="1:11" ht="13">
      <c r="F32" s="247"/>
      <c r="G32" s="247"/>
      <c r="H32" s="247"/>
      <c r="I32" s="247"/>
      <c r="J32" s="247"/>
      <c r="K32" s="247"/>
    </row>
    <row r="33" spans="6:11" ht="13">
      <c r="F33" s="247"/>
      <c r="G33" s="247"/>
      <c r="H33" s="247"/>
      <c r="I33" s="247"/>
      <c r="J33" s="247"/>
      <c r="K33" s="247"/>
    </row>
    <row r="34" spans="6:11" ht="13">
      <c r="F34" s="247"/>
      <c r="G34" s="247"/>
      <c r="H34" s="247"/>
      <c r="I34" s="247"/>
      <c r="J34" s="247"/>
      <c r="K34" s="247"/>
    </row>
    <row r="35" spans="6:11" ht="14">
      <c r="F35" s="247"/>
      <c r="G35" s="1" t="s">
        <v>334</v>
      </c>
      <c r="H35" s="247"/>
      <c r="I35" s="247"/>
      <c r="J35" s="247"/>
      <c r="K35" s="247"/>
    </row>
    <row r="36" spans="6:11" ht="14">
      <c r="F36" s="247"/>
      <c r="G36" s="1" t="s">
        <v>181</v>
      </c>
      <c r="H36" s="247"/>
      <c r="I36" s="247"/>
      <c r="J36" s="247"/>
      <c r="K36" s="247"/>
    </row>
    <row r="37" spans="6:11" ht="14">
      <c r="F37" s="247"/>
      <c r="G37" s="1" t="s">
        <v>182</v>
      </c>
      <c r="H37" s="247"/>
      <c r="I37" s="247"/>
      <c r="J37" s="247"/>
      <c r="K37" s="247"/>
    </row>
    <row r="38" spans="6:11" ht="14">
      <c r="F38" s="247"/>
      <c r="G38" s="1" t="s">
        <v>183</v>
      </c>
      <c r="H38" s="247"/>
      <c r="I38" s="247"/>
      <c r="J38" s="247"/>
      <c r="K38" s="247"/>
    </row>
    <row r="39" spans="6:11" ht="13">
      <c r="F39" s="247"/>
      <c r="G39" s="247"/>
      <c r="H39" s="247"/>
      <c r="I39" s="247"/>
      <c r="J39" s="247"/>
      <c r="K39" s="247"/>
    </row>
    <row r="40" spans="6:11" ht="13">
      <c r="F40" s="247"/>
      <c r="G40" s="247"/>
      <c r="H40" s="247"/>
      <c r="I40" s="247"/>
      <c r="J40" s="247"/>
      <c r="K40" s="247"/>
    </row>
    <row r="53" spans="2:6">
      <c r="B53" s="92"/>
      <c r="C53" s="92"/>
      <c r="D53" s="92"/>
      <c r="E53" s="92"/>
      <c r="F53" s="92"/>
    </row>
    <row r="54" spans="2:6" ht="14">
      <c r="B54" s="92"/>
      <c r="C54" s="92"/>
      <c r="D54" s="12"/>
      <c r="E54" s="12"/>
      <c r="F54" s="12"/>
    </row>
  </sheetData>
  <sortState xmlns:xlrd2="http://schemas.microsoft.com/office/spreadsheetml/2017/richdata2" ref="A8:D15">
    <sortCondition descending="1" ref="B8:B15"/>
    <sortCondition descending="1" ref="C8:C15"/>
    <sortCondition descending="1" ref="D8:D15"/>
  </sortState>
  <mergeCells count="1">
    <mergeCell ref="B6:D6"/>
  </mergeCells>
  <pageMargins left="0.42" right="0.75" top="0.55000000000000004" bottom="1" header="0.5" footer="0.5"/>
  <pageSetup scale="93" orientation="landscape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O87"/>
  <sheetViews>
    <sheetView showGridLines="0" view="pageBreakPreview" zoomScale="85" zoomScaleNormal="100" workbookViewId="0">
      <selection activeCell="L34" sqref="L34"/>
    </sheetView>
  </sheetViews>
  <sheetFormatPr defaultColWidth="11.453125" defaultRowHeight="14"/>
  <cols>
    <col min="1" max="1" width="41.36328125" style="145" customWidth="1"/>
    <col min="2" max="2" width="8.6328125" style="153" customWidth="1"/>
    <col min="3" max="3" width="11.36328125" style="153" customWidth="1"/>
    <col min="4" max="4" width="13" style="145" bestFit="1" customWidth="1"/>
    <col min="5" max="5" width="3.453125" style="145" customWidth="1"/>
    <col min="6" max="16384" width="11.453125" style="145"/>
  </cols>
  <sheetData>
    <row r="1" spans="1:15">
      <c r="A1" s="143" t="s">
        <v>184</v>
      </c>
      <c r="B1" s="144"/>
      <c r="C1" s="144"/>
      <c r="E1" s="146"/>
      <c r="F1" s="255"/>
      <c r="G1" s="255"/>
      <c r="H1" s="255"/>
      <c r="I1" s="256"/>
      <c r="J1" s="256"/>
      <c r="K1" s="256"/>
      <c r="L1" s="256"/>
      <c r="M1" s="256"/>
      <c r="N1" s="256"/>
      <c r="O1" s="256"/>
    </row>
    <row r="2" spans="1:15">
      <c r="A2" s="143"/>
      <c r="B2" s="143" t="s">
        <v>1</v>
      </c>
      <c r="C2" s="144"/>
      <c r="E2" s="146"/>
      <c r="F2" s="255"/>
      <c r="G2" s="255"/>
      <c r="H2" s="255"/>
      <c r="I2" s="256"/>
      <c r="J2" s="256"/>
      <c r="K2" s="256"/>
      <c r="L2" s="256"/>
      <c r="M2" s="256"/>
      <c r="N2" s="256"/>
      <c r="O2" s="256"/>
    </row>
    <row r="3" spans="1:15">
      <c r="A3" s="143" t="s">
        <v>2</v>
      </c>
      <c r="B3" s="143"/>
      <c r="C3" s="144"/>
      <c r="E3" s="146"/>
      <c r="F3" s="255"/>
      <c r="G3" s="255"/>
      <c r="H3" s="255"/>
      <c r="I3" s="256"/>
      <c r="J3" s="256"/>
      <c r="K3" s="256"/>
      <c r="L3" s="256"/>
      <c r="M3" s="256"/>
      <c r="N3" s="256"/>
      <c r="O3" s="256"/>
    </row>
    <row r="4" spans="1:15">
      <c r="A4" s="143" t="s">
        <v>3</v>
      </c>
      <c r="B4" s="147" t="s">
        <v>185</v>
      </c>
      <c r="C4" s="144"/>
      <c r="E4" s="146"/>
      <c r="F4" s="255"/>
      <c r="G4" s="255"/>
      <c r="H4" s="255"/>
      <c r="I4" s="256"/>
      <c r="J4" s="256"/>
      <c r="K4" s="256"/>
      <c r="L4" s="256"/>
      <c r="M4" s="256"/>
      <c r="N4" s="256"/>
      <c r="O4" s="256"/>
    </row>
    <row r="5" spans="1:15">
      <c r="A5" s="143" t="s">
        <v>5</v>
      </c>
      <c r="B5" s="143">
        <v>100</v>
      </c>
      <c r="C5" s="144"/>
      <c r="E5" s="146"/>
      <c r="F5" s="255"/>
      <c r="G5" s="255"/>
      <c r="H5" s="255"/>
      <c r="I5" s="256"/>
      <c r="J5" s="256"/>
      <c r="K5" s="256"/>
      <c r="L5" s="256"/>
      <c r="M5" s="256"/>
      <c r="N5" s="256"/>
      <c r="O5" s="256"/>
    </row>
    <row r="6" spans="1:15">
      <c r="B6" s="144"/>
      <c r="C6" s="144"/>
      <c r="E6" s="146"/>
      <c r="F6" s="255"/>
      <c r="G6" s="255"/>
      <c r="H6" s="255"/>
      <c r="I6" s="256"/>
      <c r="J6" s="256"/>
      <c r="K6" s="256"/>
      <c r="L6" s="256"/>
      <c r="M6" s="256"/>
      <c r="N6" s="256"/>
      <c r="O6" s="256"/>
    </row>
    <row r="7" spans="1:15" ht="12.75" customHeight="1">
      <c r="A7" s="147" t="s">
        <v>148</v>
      </c>
      <c r="B7" s="148">
        <v>45536</v>
      </c>
      <c r="C7" s="148">
        <v>45627</v>
      </c>
      <c r="D7" s="149"/>
      <c r="F7" s="257" t="s">
        <v>186</v>
      </c>
      <c r="G7" s="256"/>
      <c r="H7" s="256"/>
      <c r="I7" s="256"/>
      <c r="J7" s="256"/>
      <c r="K7" s="256"/>
      <c r="L7" s="256"/>
      <c r="M7" s="256"/>
      <c r="N7" s="256"/>
      <c r="O7" s="256"/>
    </row>
    <row r="8" spans="1:15" ht="12.75" customHeight="1">
      <c r="A8" s="143" t="s">
        <v>60</v>
      </c>
      <c r="B8" s="151">
        <f t="shared" ref="B8:B13" si="0">VLOOKUP(A8,$A$58:$D$68,2,0)</f>
        <v>0</v>
      </c>
      <c r="C8" s="154">
        <f t="shared" ref="C8:C13" si="1">VLOOKUP(A8,$A$45:$D$55,2,0)</f>
        <v>0</v>
      </c>
      <c r="D8" s="155"/>
      <c r="F8" s="258" t="s">
        <v>324</v>
      </c>
      <c r="G8" s="256"/>
      <c r="H8" s="256"/>
      <c r="I8" s="256"/>
      <c r="J8" s="256"/>
      <c r="K8" s="256"/>
      <c r="L8" s="256"/>
      <c r="M8" s="256"/>
      <c r="N8" s="256"/>
      <c r="O8" s="256"/>
    </row>
    <row r="9" spans="1:15" ht="12.75" customHeight="1">
      <c r="A9" s="143" t="s">
        <v>187</v>
      </c>
      <c r="B9" s="151">
        <f t="shared" si="0"/>
        <v>11.1111111111111</v>
      </c>
      <c r="C9" s="154">
        <f t="shared" si="1"/>
        <v>0</v>
      </c>
      <c r="D9" s="155"/>
      <c r="F9" s="256"/>
      <c r="G9" s="256"/>
      <c r="H9" s="256"/>
      <c r="I9" s="256"/>
      <c r="J9" s="256"/>
      <c r="K9" s="256"/>
      <c r="L9" s="256"/>
      <c r="M9" s="256"/>
      <c r="N9" s="256"/>
      <c r="O9" s="256"/>
    </row>
    <row r="10" spans="1:15" ht="12.75" customHeight="1">
      <c r="A10" s="143" t="s">
        <v>192</v>
      </c>
      <c r="B10" s="151">
        <f t="shared" si="0"/>
        <v>11.1111111111111</v>
      </c>
      <c r="C10" s="154">
        <f t="shared" si="1"/>
        <v>0</v>
      </c>
      <c r="D10" s="155"/>
      <c r="F10" s="258" t="s">
        <v>27</v>
      </c>
      <c r="G10" s="256"/>
      <c r="H10" s="256"/>
      <c r="I10" s="256"/>
      <c r="J10" s="256"/>
      <c r="K10" s="256"/>
      <c r="L10" s="256"/>
      <c r="M10" s="256"/>
      <c r="N10" s="256"/>
      <c r="O10" s="256"/>
    </row>
    <row r="11" spans="1:15" ht="12.75" customHeight="1">
      <c r="A11" s="143" t="s">
        <v>188</v>
      </c>
      <c r="B11" s="151">
        <f t="shared" si="0"/>
        <v>5.5555555555555598</v>
      </c>
      <c r="C11" s="154">
        <f t="shared" si="1"/>
        <v>4</v>
      </c>
      <c r="D11" s="155"/>
      <c r="F11" s="256"/>
      <c r="G11" s="256"/>
      <c r="H11" s="256"/>
      <c r="I11" s="256"/>
      <c r="J11" s="256"/>
      <c r="K11" s="256"/>
      <c r="L11" s="256"/>
      <c r="M11" s="256"/>
      <c r="N11" s="256"/>
      <c r="O11" s="256"/>
    </row>
    <row r="12" spans="1:15" ht="12.75" customHeight="1">
      <c r="A12" s="143" t="s">
        <v>189</v>
      </c>
      <c r="B12" s="151">
        <f t="shared" si="0"/>
        <v>5.5555555555555598</v>
      </c>
      <c r="C12" s="154">
        <f t="shared" si="1"/>
        <v>4</v>
      </c>
      <c r="D12" s="155"/>
      <c r="F12" s="256"/>
      <c r="G12" s="256"/>
      <c r="H12" s="256"/>
      <c r="I12" s="256"/>
      <c r="J12" s="256"/>
      <c r="K12" s="256"/>
      <c r="L12" s="256"/>
      <c r="M12" s="256"/>
      <c r="N12" s="256"/>
      <c r="O12" s="256"/>
    </row>
    <row r="13" spans="1:15" ht="12.75" customHeight="1">
      <c r="A13" s="143" t="s">
        <v>190</v>
      </c>
      <c r="B13" s="151">
        <f t="shared" si="0"/>
        <v>11.1111111111111</v>
      </c>
      <c r="C13" s="154">
        <f t="shared" si="1"/>
        <v>8</v>
      </c>
      <c r="D13" s="155"/>
      <c r="F13" s="256"/>
      <c r="G13" s="256"/>
      <c r="H13" s="256"/>
      <c r="I13" s="256"/>
      <c r="J13" s="256"/>
      <c r="K13" s="256"/>
      <c r="L13" s="256"/>
      <c r="M13" s="256"/>
      <c r="N13" s="256"/>
      <c r="O13" s="256"/>
    </row>
    <row r="14" spans="1:15" ht="12.75" customHeight="1">
      <c r="A14" s="143" t="s">
        <v>191</v>
      </c>
      <c r="B14" s="151">
        <f t="shared" ref="B14:B18" si="2">VLOOKUP(A14,$A$58:$D$68,2,0)</f>
        <v>11.1111111111111</v>
      </c>
      <c r="C14" s="154">
        <f t="shared" ref="C14:C18" si="3">VLOOKUP(A14,$A$45:$D$55,2,0)</f>
        <v>8</v>
      </c>
      <c r="D14" s="155"/>
      <c r="F14" s="256"/>
      <c r="G14" s="256"/>
      <c r="H14" s="256"/>
      <c r="I14" s="256"/>
      <c r="J14" s="256"/>
      <c r="K14" s="256"/>
      <c r="L14" s="256"/>
      <c r="M14" s="256"/>
      <c r="N14" s="256"/>
      <c r="O14" s="256"/>
    </row>
    <row r="15" spans="1:15" ht="12.75" customHeight="1">
      <c r="A15" s="143" t="s">
        <v>195</v>
      </c>
      <c r="B15" s="151">
        <f>VLOOKUP(A15,$A$58:$D$68,2,0)</f>
        <v>27.7777777777778</v>
      </c>
      <c r="C15" s="154">
        <f>VLOOKUP(A15,$A$45:$D$55,2,0)</f>
        <v>16</v>
      </c>
      <c r="D15" s="155"/>
      <c r="F15" s="256"/>
      <c r="G15" s="256"/>
      <c r="H15" s="256"/>
      <c r="I15" s="256"/>
      <c r="J15" s="256"/>
      <c r="K15" s="256"/>
      <c r="L15" s="256"/>
      <c r="M15" s="256"/>
      <c r="N15" s="256"/>
      <c r="O15" s="256"/>
    </row>
    <row r="16" spans="1:15">
      <c r="A16" s="143" t="s">
        <v>194</v>
      </c>
      <c r="B16" s="151">
        <f>VLOOKUP(A16,$A$58:$D$68,2,0)</f>
        <v>27.7777777777778</v>
      </c>
      <c r="C16" s="154">
        <f>VLOOKUP(A16,$A$45:$D$55,2,0)</f>
        <v>20</v>
      </c>
      <c r="D16" s="155"/>
      <c r="F16" s="256"/>
      <c r="G16" s="256"/>
      <c r="H16" s="256"/>
      <c r="I16" s="256"/>
      <c r="J16" s="256"/>
      <c r="K16" s="256"/>
      <c r="L16" s="256"/>
      <c r="M16" s="256"/>
      <c r="N16" s="256"/>
      <c r="O16" s="256"/>
    </row>
    <row r="17" spans="1:15">
      <c r="A17" s="143" t="s">
        <v>193</v>
      </c>
      <c r="B17" s="151">
        <f>VLOOKUP(A17,$A$58:$D$68,2,0)</f>
        <v>22.2222222222222</v>
      </c>
      <c r="C17" s="154">
        <f>VLOOKUP(A17,$A$45:$D$55,2,0)</f>
        <v>24</v>
      </c>
      <c r="D17" s="155"/>
      <c r="F17" s="256"/>
      <c r="G17" s="256"/>
      <c r="H17" s="256"/>
      <c r="I17" s="256"/>
      <c r="J17" s="256"/>
      <c r="K17" s="256"/>
      <c r="L17" s="256"/>
      <c r="M17" s="256"/>
      <c r="N17" s="256"/>
      <c r="O17" s="256"/>
    </row>
    <row r="18" spans="1:15" ht="12.75" customHeight="1">
      <c r="A18" s="143" t="s">
        <v>196</v>
      </c>
      <c r="B18" s="151">
        <f t="shared" si="2"/>
        <v>83.3333333333333</v>
      </c>
      <c r="C18" s="154">
        <f t="shared" si="3"/>
        <v>76</v>
      </c>
      <c r="D18" s="155"/>
      <c r="F18" s="256"/>
      <c r="G18" s="256"/>
      <c r="H18" s="256"/>
      <c r="I18" s="256"/>
      <c r="J18" s="256"/>
      <c r="K18" s="256"/>
      <c r="L18" s="256"/>
      <c r="M18" s="256"/>
      <c r="N18" s="256"/>
      <c r="O18" s="256"/>
    </row>
    <row r="19" spans="1:15">
      <c r="A19" s="147" t="s">
        <v>3</v>
      </c>
      <c r="D19" s="149"/>
      <c r="F19" s="256"/>
      <c r="G19" s="256"/>
      <c r="H19" s="256"/>
      <c r="I19" s="256"/>
      <c r="J19" s="256"/>
      <c r="K19" s="256"/>
      <c r="L19" s="256"/>
      <c r="M19" s="256"/>
      <c r="N19" s="256"/>
      <c r="O19" s="256"/>
    </row>
    <row r="20" spans="1:15">
      <c r="A20" s="145" t="s">
        <v>60</v>
      </c>
      <c r="B20" s="150">
        <f t="shared" ref="B20:B25" si="4">VLOOKUP(A20,$A$58:$D$68,3,0)</f>
        <v>0</v>
      </c>
      <c r="C20" s="154">
        <f t="shared" ref="C20:C25" si="5">VLOOKUP(A20,$A$45:$D$55,3,0)</f>
        <v>0</v>
      </c>
      <c r="D20" s="152"/>
      <c r="F20" s="256"/>
      <c r="G20" s="256"/>
      <c r="H20" s="256"/>
      <c r="I20" s="256"/>
      <c r="J20" s="256"/>
      <c r="K20" s="256"/>
      <c r="L20" s="256"/>
      <c r="M20" s="256"/>
      <c r="N20" s="256"/>
      <c r="O20" s="256"/>
    </row>
    <row r="21" spans="1:15" ht="15" customHeight="1">
      <c r="A21" s="143" t="s">
        <v>187</v>
      </c>
      <c r="B21" s="150">
        <f t="shared" si="4"/>
        <v>0</v>
      </c>
      <c r="C21" s="154">
        <f t="shared" si="5"/>
        <v>0</v>
      </c>
      <c r="D21" s="152"/>
      <c r="F21" s="256"/>
      <c r="G21" s="256"/>
      <c r="H21" s="256"/>
      <c r="I21" s="256"/>
      <c r="J21" s="256"/>
      <c r="K21" s="256"/>
      <c r="L21" s="256"/>
      <c r="M21" s="256"/>
      <c r="N21" s="256"/>
      <c r="O21" s="256"/>
    </row>
    <row r="22" spans="1:15">
      <c r="A22" s="143" t="s">
        <v>188</v>
      </c>
      <c r="B22" s="150">
        <f t="shared" si="4"/>
        <v>20</v>
      </c>
      <c r="C22" s="154">
        <f t="shared" si="5"/>
        <v>0</v>
      </c>
      <c r="D22" s="152"/>
      <c r="F22" s="256"/>
      <c r="G22" s="256"/>
      <c r="H22" s="256"/>
      <c r="I22" s="256"/>
      <c r="J22" s="256"/>
      <c r="K22" s="256"/>
      <c r="L22" s="256"/>
      <c r="M22" s="256"/>
      <c r="N22" s="256"/>
      <c r="O22" s="256"/>
    </row>
    <row r="23" spans="1:15">
      <c r="A23" s="143" t="s">
        <v>191</v>
      </c>
      <c r="B23" s="150">
        <f t="shared" si="4"/>
        <v>0</v>
      </c>
      <c r="C23" s="154">
        <f t="shared" si="5"/>
        <v>11.1111111111111</v>
      </c>
      <c r="D23" s="152"/>
      <c r="F23" s="256"/>
      <c r="G23" s="256"/>
      <c r="H23" s="256"/>
      <c r="I23" s="256"/>
      <c r="J23" s="256"/>
      <c r="K23" s="256"/>
      <c r="L23" s="256"/>
      <c r="M23" s="256"/>
      <c r="N23" s="256"/>
      <c r="O23" s="256"/>
    </row>
    <row r="24" spans="1:15" ht="12.75" customHeight="1">
      <c r="A24" s="143" t="s">
        <v>194</v>
      </c>
      <c r="B24" s="150">
        <f t="shared" si="4"/>
        <v>0</v>
      </c>
      <c r="C24" s="154">
        <f t="shared" si="5"/>
        <v>11.1111111111111</v>
      </c>
      <c r="D24" s="152"/>
      <c r="F24" s="256"/>
      <c r="G24" s="256"/>
      <c r="H24" s="256"/>
      <c r="I24" s="256"/>
      <c r="J24" s="256"/>
      <c r="K24" s="256"/>
      <c r="L24" s="256"/>
      <c r="M24" s="256"/>
      <c r="N24" s="256"/>
      <c r="O24" s="256"/>
    </row>
    <row r="25" spans="1:15">
      <c r="A25" s="143" t="s">
        <v>190</v>
      </c>
      <c r="B25" s="150">
        <f t="shared" si="4"/>
        <v>0</v>
      </c>
      <c r="C25" s="154">
        <f t="shared" si="5"/>
        <v>11.1111111111111</v>
      </c>
      <c r="D25" s="152"/>
      <c r="F25" s="256"/>
      <c r="G25" s="256"/>
      <c r="H25" s="256"/>
      <c r="I25" s="256"/>
      <c r="J25" s="256"/>
      <c r="K25" s="256"/>
      <c r="L25" s="256"/>
      <c r="M25" s="256"/>
      <c r="N25" s="256"/>
      <c r="O25" s="256"/>
    </row>
    <row r="26" spans="1:15">
      <c r="A26" s="143" t="s">
        <v>189</v>
      </c>
      <c r="B26" s="150">
        <f t="shared" ref="B26" si="6">VLOOKUP(A26,$A$58:$D$68,3,0)</f>
        <v>20</v>
      </c>
      <c r="C26" s="154">
        <f t="shared" ref="C26:C28" si="7">VLOOKUP(A26,$A$45:$D$55,3,0)</f>
        <v>11.1111111111111</v>
      </c>
      <c r="D26" s="152"/>
      <c r="F26" s="256"/>
      <c r="G26" s="256"/>
      <c r="H26" s="256"/>
      <c r="I26" s="256"/>
      <c r="J26" s="256"/>
      <c r="K26" s="256"/>
      <c r="L26" s="256"/>
      <c r="M26" s="256"/>
      <c r="N26" s="256"/>
      <c r="O26" s="256"/>
    </row>
    <row r="27" spans="1:15">
      <c r="A27" s="143" t="s">
        <v>193</v>
      </c>
      <c r="B27" s="150">
        <f>VLOOKUP(A27,$A$58:$D$68,3,0)</f>
        <v>20</v>
      </c>
      <c r="C27" s="154">
        <f t="shared" si="7"/>
        <v>11.1111111111111</v>
      </c>
      <c r="D27" s="152"/>
      <c r="F27" s="256"/>
      <c r="G27" s="256"/>
      <c r="H27" s="256"/>
      <c r="I27" s="256"/>
      <c r="J27" s="256"/>
      <c r="K27" s="256"/>
      <c r="L27" s="256"/>
      <c r="M27" s="256"/>
      <c r="N27" s="256"/>
      <c r="O27" s="256"/>
    </row>
    <row r="28" spans="1:15">
      <c r="A28" s="143" t="s">
        <v>192</v>
      </c>
      <c r="B28" s="150">
        <f>VLOOKUP(A28,$A$58:$D$68,3,0)</f>
        <v>20</v>
      </c>
      <c r="C28" s="154">
        <f t="shared" si="7"/>
        <v>11.1111111111111</v>
      </c>
      <c r="D28" s="152"/>
      <c r="F28" s="256"/>
      <c r="G28" s="256"/>
      <c r="H28" s="256"/>
      <c r="I28" s="256"/>
      <c r="J28" s="256"/>
      <c r="K28" s="256"/>
      <c r="L28" s="256"/>
      <c r="M28" s="256"/>
      <c r="N28" s="256"/>
      <c r="O28" s="256"/>
    </row>
    <row r="29" spans="1:15">
      <c r="A29" s="143" t="s">
        <v>195</v>
      </c>
      <c r="B29" s="150">
        <f>VLOOKUP(A29,$A$58:$D$68,3,0)</f>
        <v>40</v>
      </c>
      <c r="C29" s="154">
        <f>VLOOKUP(A29,$A$45:$D$55,3,0)</f>
        <v>44.4444444444444</v>
      </c>
      <c r="D29" s="152"/>
      <c r="F29" s="256"/>
      <c r="G29" s="256"/>
      <c r="H29" s="256"/>
      <c r="I29" s="256"/>
      <c r="J29" s="256"/>
      <c r="K29" s="256"/>
      <c r="L29" s="256"/>
      <c r="M29" s="256"/>
      <c r="N29" s="256"/>
      <c r="O29" s="256"/>
    </row>
    <row r="30" spans="1:15">
      <c r="A30" s="143" t="s">
        <v>196</v>
      </c>
      <c r="B30" s="150">
        <f>VLOOKUP(A30,$A$58:$D$68,3,0)</f>
        <v>20</v>
      </c>
      <c r="C30" s="154">
        <f>VLOOKUP(A30,$A$45:$D$55,3,0)</f>
        <v>66.6666666666667</v>
      </c>
      <c r="D30" s="152"/>
      <c r="F30" s="256"/>
      <c r="G30" s="256"/>
      <c r="H30" s="256"/>
      <c r="I30" s="256"/>
      <c r="J30" s="256"/>
      <c r="K30" s="256"/>
      <c r="L30" s="256"/>
      <c r="M30" s="256"/>
      <c r="N30" s="256"/>
      <c r="O30" s="256"/>
    </row>
    <row r="31" spans="1:15">
      <c r="A31" s="147" t="s">
        <v>150</v>
      </c>
      <c r="B31" s="148"/>
      <c r="C31" s="148"/>
      <c r="D31" s="149"/>
      <c r="F31" s="256"/>
      <c r="G31" s="256"/>
      <c r="H31" s="256"/>
      <c r="I31" s="256"/>
      <c r="J31" s="256"/>
      <c r="K31" s="256"/>
      <c r="L31" s="256"/>
      <c r="M31" s="256"/>
      <c r="N31" s="256"/>
      <c r="O31" s="256"/>
    </row>
    <row r="32" spans="1:15">
      <c r="A32" s="143" t="s">
        <v>60</v>
      </c>
      <c r="B32" s="150">
        <f>VLOOKUP(A32,$A$58:$D$68,4,0)</f>
        <v>0</v>
      </c>
      <c r="C32" s="154">
        <f>VLOOKUP(A32,$A$45:$D$55,4,0)</f>
        <v>0</v>
      </c>
      <c r="D32" s="152"/>
      <c r="F32" s="256"/>
      <c r="G32" s="256"/>
      <c r="H32" s="256"/>
      <c r="I32" s="256"/>
      <c r="J32" s="256"/>
      <c r="K32" s="256"/>
      <c r="L32" s="256"/>
      <c r="M32" s="256"/>
      <c r="N32" s="256"/>
      <c r="O32" s="256"/>
    </row>
    <row r="33" spans="1:15">
      <c r="A33" s="143" t="s">
        <v>189</v>
      </c>
      <c r="B33" s="150">
        <f t="shared" ref="B33:B42" si="8">VLOOKUP(A33,$A$58:$D$68,4,0)</f>
        <v>0</v>
      </c>
      <c r="C33" s="154">
        <f t="shared" ref="C33:C42" si="9">VLOOKUP(A33,$A$45:$D$55,4,0)</f>
        <v>0</v>
      </c>
      <c r="D33" s="152"/>
      <c r="F33" s="258" t="s">
        <v>28</v>
      </c>
      <c r="G33" s="256"/>
      <c r="H33" s="256"/>
      <c r="I33" s="256"/>
      <c r="J33" s="256"/>
      <c r="K33" s="256"/>
      <c r="L33" s="256"/>
      <c r="M33" s="256"/>
      <c r="N33" s="256"/>
      <c r="O33" s="256"/>
    </row>
    <row r="34" spans="1:15">
      <c r="A34" s="143" t="s">
        <v>193</v>
      </c>
      <c r="B34" s="150">
        <f t="shared" si="8"/>
        <v>0</v>
      </c>
      <c r="C34" s="154">
        <f t="shared" si="9"/>
        <v>0</v>
      </c>
      <c r="D34" s="152"/>
      <c r="F34" s="256"/>
      <c r="G34" s="256"/>
      <c r="H34" s="256"/>
      <c r="I34" s="256"/>
      <c r="J34" s="256"/>
      <c r="K34" s="256"/>
      <c r="L34" s="256"/>
      <c r="M34" s="256"/>
      <c r="N34" s="256"/>
      <c r="O34" s="256"/>
    </row>
    <row r="35" spans="1:15">
      <c r="A35" s="143" t="s">
        <v>187</v>
      </c>
      <c r="B35" s="150">
        <f t="shared" si="8"/>
        <v>0</v>
      </c>
      <c r="C35" s="154">
        <f t="shared" si="9"/>
        <v>0</v>
      </c>
      <c r="D35" s="152"/>
      <c r="F35" s="256"/>
      <c r="G35" s="256"/>
      <c r="H35" s="256"/>
      <c r="I35" s="256"/>
      <c r="J35" s="256"/>
      <c r="K35" s="256"/>
      <c r="L35" s="256"/>
      <c r="M35" s="256"/>
      <c r="N35" s="256"/>
      <c r="O35" s="256"/>
    </row>
    <row r="36" spans="1:15">
      <c r="A36" s="143" t="s">
        <v>191</v>
      </c>
      <c r="B36" s="150">
        <f>VLOOKUP(A36,$A$58:$D$68,4,0)</f>
        <v>33.3333333333333</v>
      </c>
      <c r="C36" s="154">
        <f>VLOOKUP(A36,$A$45:$D$55,4,0)</f>
        <v>0</v>
      </c>
      <c r="D36" s="152"/>
      <c r="F36" s="256"/>
      <c r="G36" s="256"/>
      <c r="H36" s="256"/>
      <c r="I36" s="256"/>
      <c r="J36" s="256"/>
      <c r="K36" s="256"/>
      <c r="L36" s="256"/>
      <c r="M36" s="256"/>
      <c r="N36" s="256"/>
      <c r="O36" s="256"/>
    </row>
    <row r="37" spans="1:15">
      <c r="A37" s="143" t="s">
        <v>192</v>
      </c>
      <c r="B37" s="150">
        <f>VLOOKUP(A37,$A$58:$D$68,4,0)</f>
        <v>0</v>
      </c>
      <c r="C37" s="154">
        <f>VLOOKUP(A37,$A$45:$D$55,4,0)</f>
        <v>25</v>
      </c>
      <c r="D37" s="152"/>
      <c r="F37" s="256"/>
      <c r="G37" s="256"/>
      <c r="H37" s="256"/>
      <c r="I37" s="256"/>
      <c r="J37" s="256"/>
      <c r="K37" s="256"/>
      <c r="L37" s="256"/>
      <c r="M37" s="256"/>
      <c r="N37" s="256"/>
      <c r="O37" s="256"/>
    </row>
    <row r="38" spans="1:15">
      <c r="A38" s="143" t="s">
        <v>194</v>
      </c>
      <c r="B38" s="150">
        <f>VLOOKUP(A38,$A$58:$D$68,4,0)</f>
        <v>0</v>
      </c>
      <c r="C38" s="154">
        <f>VLOOKUP(A38,$A$45:$D$55,4,0)</f>
        <v>25</v>
      </c>
      <c r="D38" s="152"/>
      <c r="F38" s="256"/>
      <c r="G38" s="256"/>
      <c r="H38" s="256"/>
      <c r="I38" s="256"/>
      <c r="J38" s="256"/>
      <c r="K38" s="256"/>
      <c r="L38" s="256"/>
      <c r="M38" s="256"/>
      <c r="N38" s="256"/>
      <c r="O38" s="256"/>
    </row>
    <row r="39" spans="1:15">
      <c r="A39" s="143" t="s">
        <v>188</v>
      </c>
      <c r="B39" s="150">
        <f t="shared" si="8"/>
        <v>33.3333333333333</v>
      </c>
      <c r="C39" s="154">
        <f t="shared" si="9"/>
        <v>25</v>
      </c>
      <c r="D39" s="152"/>
      <c r="F39" s="256"/>
      <c r="G39" s="256"/>
      <c r="H39" s="256"/>
      <c r="I39" s="256"/>
      <c r="J39" s="256"/>
      <c r="K39" s="256"/>
      <c r="L39" s="256"/>
      <c r="M39" s="256"/>
      <c r="N39" s="256"/>
      <c r="O39" s="256"/>
    </row>
    <row r="40" spans="1:15">
      <c r="A40" s="143" t="s">
        <v>190</v>
      </c>
      <c r="B40" s="150">
        <f t="shared" si="8"/>
        <v>33.3333333333333</v>
      </c>
      <c r="C40" s="154">
        <f t="shared" si="9"/>
        <v>25</v>
      </c>
      <c r="D40" s="152"/>
      <c r="F40" s="256"/>
      <c r="G40" s="256"/>
      <c r="H40" s="256"/>
      <c r="I40" s="256"/>
      <c r="J40" s="256"/>
      <c r="K40" s="256"/>
      <c r="L40" s="256"/>
      <c r="M40" s="256"/>
      <c r="N40" s="256"/>
      <c r="O40" s="256"/>
    </row>
    <row r="41" spans="1:15">
      <c r="A41" s="143" t="s">
        <v>195</v>
      </c>
      <c r="B41" s="150">
        <f>VLOOKUP(A41,$A$58:$D$68,4,0)</f>
        <v>33.3333333333333</v>
      </c>
      <c r="C41" s="154">
        <f t="shared" si="9"/>
        <v>50</v>
      </c>
      <c r="D41" s="152"/>
      <c r="F41" s="256"/>
      <c r="G41" s="256"/>
      <c r="H41" s="256"/>
      <c r="I41" s="256"/>
      <c r="J41" s="256"/>
      <c r="K41" s="256"/>
      <c r="L41" s="256"/>
      <c r="M41" s="256"/>
      <c r="N41" s="256"/>
      <c r="O41" s="256"/>
    </row>
    <row r="42" spans="1:15">
      <c r="A42" s="143" t="s">
        <v>196</v>
      </c>
      <c r="B42" s="150">
        <f t="shared" si="8"/>
        <v>100</v>
      </c>
      <c r="C42" s="154">
        <f t="shared" si="9"/>
        <v>100</v>
      </c>
      <c r="D42" s="152"/>
      <c r="F42" s="256"/>
      <c r="G42" s="256"/>
      <c r="H42" s="256"/>
      <c r="I42" s="256"/>
      <c r="J42" s="256"/>
      <c r="K42" s="256"/>
      <c r="L42" s="256"/>
      <c r="M42" s="256"/>
      <c r="N42" s="256"/>
      <c r="O42" s="256"/>
    </row>
    <row r="43" spans="1:15">
      <c r="F43" s="256"/>
      <c r="G43" s="256"/>
      <c r="H43" s="256"/>
      <c r="I43" s="256"/>
      <c r="J43" s="256"/>
      <c r="K43" s="256"/>
      <c r="L43" s="256"/>
      <c r="M43" s="256"/>
      <c r="N43" s="256"/>
      <c r="O43" s="256"/>
    </row>
    <row r="44" spans="1:15">
      <c r="A44" s="156" t="s">
        <v>145</v>
      </c>
      <c r="B44" s="280" t="s">
        <v>2</v>
      </c>
      <c r="C44" s="280" t="s">
        <v>3</v>
      </c>
      <c r="D44" s="280" t="s">
        <v>5</v>
      </c>
      <c r="F44" s="256"/>
      <c r="G44" s="256"/>
      <c r="H44" s="256"/>
      <c r="I44" s="256"/>
      <c r="J44" s="256"/>
      <c r="K44" s="256"/>
      <c r="L44" s="256"/>
      <c r="M44" s="256"/>
      <c r="N44" s="256"/>
      <c r="O44" s="256"/>
    </row>
    <row r="45" spans="1:15">
      <c r="A45" s="143" t="s">
        <v>196</v>
      </c>
      <c r="B45" s="154">
        <v>76</v>
      </c>
      <c r="C45" s="154">
        <v>66.6666666666667</v>
      </c>
      <c r="D45" s="154">
        <v>100</v>
      </c>
      <c r="F45" s="256"/>
      <c r="G45" s="256"/>
      <c r="H45" s="256"/>
      <c r="I45" s="256"/>
      <c r="J45" s="256"/>
      <c r="K45" s="256"/>
      <c r="L45" s="256"/>
      <c r="M45" s="256"/>
      <c r="N45" s="256"/>
      <c r="O45" s="256"/>
    </row>
    <row r="46" spans="1:15">
      <c r="A46" s="143" t="s">
        <v>193</v>
      </c>
      <c r="B46" s="154">
        <v>24</v>
      </c>
      <c r="C46" s="154">
        <v>11.1111111111111</v>
      </c>
      <c r="D46" s="154">
        <v>0</v>
      </c>
      <c r="F46" s="256"/>
      <c r="G46" s="256"/>
      <c r="H46" s="256"/>
      <c r="I46" s="256"/>
      <c r="J46" s="256"/>
      <c r="K46" s="256"/>
      <c r="L46" s="256"/>
      <c r="M46" s="256"/>
      <c r="N46" s="256"/>
      <c r="O46" s="256"/>
    </row>
    <row r="47" spans="1:15">
      <c r="A47" s="143" t="s">
        <v>191</v>
      </c>
      <c r="B47" s="154">
        <v>8</v>
      </c>
      <c r="C47" s="154">
        <v>11.1111111111111</v>
      </c>
      <c r="D47" s="154">
        <v>0</v>
      </c>
      <c r="F47" s="256"/>
      <c r="G47" s="256"/>
      <c r="H47" s="256"/>
      <c r="I47" s="256"/>
      <c r="J47" s="256"/>
      <c r="K47" s="256"/>
      <c r="L47" s="256"/>
      <c r="M47" s="256"/>
      <c r="N47" s="256"/>
      <c r="O47" s="256"/>
    </row>
    <row r="48" spans="1:15">
      <c r="A48" s="143" t="s">
        <v>190</v>
      </c>
      <c r="B48" s="154">
        <v>8</v>
      </c>
      <c r="C48" s="154">
        <v>11.1111111111111</v>
      </c>
      <c r="D48" s="154">
        <v>25</v>
      </c>
      <c r="F48" s="256"/>
      <c r="G48" s="256"/>
      <c r="H48" s="256"/>
      <c r="I48" s="256"/>
      <c r="J48" s="256"/>
      <c r="K48" s="256"/>
      <c r="L48" s="256"/>
      <c r="M48" s="256"/>
      <c r="N48" s="256"/>
      <c r="O48" s="256"/>
    </row>
    <row r="49" spans="1:15">
      <c r="A49" s="143" t="s">
        <v>195</v>
      </c>
      <c r="B49" s="154">
        <v>16</v>
      </c>
      <c r="C49" s="154">
        <v>44.4444444444444</v>
      </c>
      <c r="D49" s="154">
        <v>50</v>
      </c>
      <c r="F49" s="256"/>
      <c r="G49" s="256"/>
      <c r="H49" s="256"/>
      <c r="I49" s="256"/>
      <c r="J49" s="256"/>
      <c r="K49" s="256"/>
      <c r="L49" s="256"/>
      <c r="M49" s="256"/>
      <c r="N49" s="256"/>
      <c r="O49" s="256"/>
    </row>
    <row r="50" spans="1:15">
      <c r="A50" s="143" t="s">
        <v>189</v>
      </c>
      <c r="B50" s="154">
        <v>4</v>
      </c>
      <c r="C50" s="154">
        <v>11.1111111111111</v>
      </c>
      <c r="D50" s="154">
        <v>0</v>
      </c>
      <c r="F50" s="256"/>
      <c r="G50" s="256"/>
      <c r="H50" s="256"/>
      <c r="I50" s="256"/>
      <c r="J50" s="256"/>
      <c r="K50" s="256"/>
      <c r="L50" s="256"/>
      <c r="M50" s="256"/>
      <c r="N50" s="256"/>
      <c r="O50" s="256"/>
    </row>
    <row r="51" spans="1:15">
      <c r="A51" s="143" t="s">
        <v>187</v>
      </c>
      <c r="B51" s="154">
        <v>0</v>
      </c>
      <c r="C51" s="154">
        <v>0</v>
      </c>
      <c r="D51" s="154">
        <v>0</v>
      </c>
      <c r="F51" s="256"/>
      <c r="G51" s="256"/>
      <c r="H51" s="256"/>
      <c r="I51" s="256"/>
      <c r="J51" s="256"/>
      <c r="K51" s="256"/>
      <c r="L51" s="256"/>
      <c r="M51" s="256"/>
      <c r="N51" s="256"/>
      <c r="O51" s="256"/>
    </row>
    <row r="52" spans="1:15">
      <c r="A52" s="143" t="s">
        <v>192</v>
      </c>
      <c r="B52" s="154">
        <v>0</v>
      </c>
      <c r="C52" s="154">
        <v>11.1111111111111</v>
      </c>
      <c r="D52" s="154">
        <v>25</v>
      </c>
      <c r="F52" s="256"/>
      <c r="G52" s="256"/>
      <c r="H52" s="256"/>
      <c r="I52" s="256"/>
      <c r="J52" s="256"/>
      <c r="K52" s="256"/>
      <c r="L52" s="256"/>
      <c r="M52" s="256"/>
      <c r="N52" s="256"/>
      <c r="O52" s="256"/>
    </row>
    <row r="53" spans="1:15">
      <c r="A53" s="143" t="s">
        <v>188</v>
      </c>
      <c r="B53" s="154">
        <v>4</v>
      </c>
      <c r="C53" s="154">
        <v>0</v>
      </c>
      <c r="D53" s="154">
        <v>25</v>
      </c>
      <c r="F53" s="256"/>
      <c r="G53" s="256"/>
      <c r="H53" s="256"/>
      <c r="I53" s="256"/>
      <c r="J53" s="256"/>
      <c r="K53" s="256"/>
      <c r="L53" s="256"/>
      <c r="M53" s="256"/>
      <c r="N53" s="256"/>
      <c r="O53" s="256"/>
    </row>
    <row r="54" spans="1:15">
      <c r="A54" s="143" t="s">
        <v>194</v>
      </c>
      <c r="B54" s="154">
        <v>20</v>
      </c>
      <c r="C54" s="154">
        <v>11.1111111111111</v>
      </c>
      <c r="D54" s="154">
        <v>25</v>
      </c>
      <c r="F54" s="256"/>
      <c r="G54" s="256"/>
      <c r="H54" s="256"/>
      <c r="I54" s="256"/>
      <c r="J54" s="256"/>
      <c r="K54" s="256"/>
      <c r="L54" s="256"/>
      <c r="M54" s="256"/>
      <c r="N54" s="256"/>
      <c r="O54" s="256"/>
    </row>
    <row r="55" spans="1:15">
      <c r="A55" s="143" t="s">
        <v>60</v>
      </c>
      <c r="B55" s="154">
        <v>0</v>
      </c>
      <c r="C55" s="154">
        <v>0</v>
      </c>
      <c r="D55" s="154">
        <v>0</v>
      </c>
      <c r="F55" s="256"/>
      <c r="G55" s="256"/>
      <c r="H55" s="256"/>
      <c r="I55" s="256"/>
      <c r="J55" s="256"/>
      <c r="K55" s="256"/>
      <c r="L55" s="256"/>
      <c r="M55" s="256"/>
      <c r="N55" s="256"/>
      <c r="O55" s="256"/>
    </row>
    <row r="56" spans="1:15">
      <c r="A56" s="143"/>
      <c r="B56" s="145"/>
      <c r="F56" s="258" t="s">
        <v>29</v>
      </c>
      <c r="G56" s="256"/>
      <c r="H56" s="256"/>
      <c r="I56" s="256"/>
      <c r="J56" s="256"/>
      <c r="K56" s="256"/>
      <c r="L56" s="256"/>
      <c r="M56" s="256"/>
      <c r="N56" s="256"/>
      <c r="O56" s="256"/>
    </row>
    <row r="57" spans="1:15">
      <c r="A57" s="286">
        <v>45536</v>
      </c>
      <c r="B57" s="188"/>
      <c r="C57" s="188"/>
      <c r="D57" s="188"/>
      <c r="F57" s="256"/>
      <c r="G57" s="256"/>
      <c r="H57" s="256"/>
      <c r="I57" s="256"/>
      <c r="J57" s="256"/>
      <c r="K57" s="256"/>
      <c r="L57" s="256"/>
      <c r="M57" s="256"/>
      <c r="N57" s="256"/>
      <c r="O57" s="256"/>
    </row>
    <row r="58" spans="1:15">
      <c r="A58" s="143" t="s">
        <v>196</v>
      </c>
      <c r="B58" s="188">
        <v>83.3333333333333</v>
      </c>
      <c r="C58" s="188">
        <v>20</v>
      </c>
      <c r="D58" s="188">
        <v>100</v>
      </c>
      <c r="F58" s="256"/>
      <c r="G58" s="256"/>
      <c r="H58" s="256"/>
      <c r="I58" s="256"/>
      <c r="J58" s="256"/>
      <c r="K58" s="256"/>
      <c r="L58" s="256"/>
      <c r="M58" s="256"/>
      <c r="N58" s="256"/>
      <c r="O58" s="256"/>
    </row>
    <row r="59" spans="1:15">
      <c r="A59" s="143" t="s">
        <v>193</v>
      </c>
      <c r="B59" s="188">
        <v>22.2222222222222</v>
      </c>
      <c r="C59" s="188">
        <v>20</v>
      </c>
      <c r="D59" s="188">
        <v>0</v>
      </c>
      <c r="F59" s="256"/>
      <c r="G59" s="256"/>
      <c r="H59" s="256"/>
      <c r="I59" s="256"/>
      <c r="J59" s="256"/>
      <c r="K59" s="256"/>
      <c r="L59" s="256"/>
      <c r="M59" s="256"/>
      <c r="N59" s="256"/>
      <c r="O59" s="256"/>
    </row>
    <row r="60" spans="1:15">
      <c r="A60" s="143" t="s">
        <v>191</v>
      </c>
      <c r="B60" s="188">
        <v>11.1111111111111</v>
      </c>
      <c r="C60" s="188">
        <v>0</v>
      </c>
      <c r="D60" s="188">
        <v>33.3333333333333</v>
      </c>
      <c r="F60" s="256"/>
      <c r="G60" s="256"/>
      <c r="H60" s="256"/>
      <c r="I60" s="256"/>
      <c r="J60" s="256"/>
      <c r="K60" s="256"/>
      <c r="L60" s="256"/>
      <c r="M60" s="256"/>
      <c r="N60" s="256"/>
      <c r="O60" s="256"/>
    </row>
    <row r="61" spans="1:15">
      <c r="A61" s="143" t="s">
        <v>190</v>
      </c>
      <c r="B61" s="188">
        <v>11.1111111111111</v>
      </c>
      <c r="C61" s="188">
        <v>0</v>
      </c>
      <c r="D61" s="188">
        <v>33.3333333333333</v>
      </c>
      <c r="F61" s="256"/>
      <c r="G61" s="256"/>
      <c r="H61" s="256"/>
      <c r="I61" s="256"/>
      <c r="J61" s="256"/>
      <c r="K61" s="256"/>
      <c r="L61" s="256"/>
      <c r="M61" s="256"/>
      <c r="N61" s="256"/>
      <c r="O61" s="256"/>
    </row>
    <row r="62" spans="1:15">
      <c r="A62" s="143" t="s">
        <v>195</v>
      </c>
      <c r="B62" s="188">
        <v>27.7777777777778</v>
      </c>
      <c r="C62" s="188">
        <v>40</v>
      </c>
      <c r="D62" s="188">
        <v>33.3333333333333</v>
      </c>
      <c r="F62" s="256"/>
      <c r="G62" s="256"/>
      <c r="H62" s="256"/>
      <c r="I62" s="256"/>
      <c r="J62" s="256"/>
      <c r="K62" s="256"/>
      <c r="L62" s="256"/>
      <c r="M62" s="256"/>
      <c r="N62" s="256"/>
      <c r="O62" s="256"/>
    </row>
    <row r="63" spans="1:15">
      <c r="A63" s="143" t="s">
        <v>189</v>
      </c>
      <c r="B63" s="188">
        <v>5.5555555555555598</v>
      </c>
      <c r="C63" s="188">
        <v>20</v>
      </c>
      <c r="D63" s="188">
        <v>0</v>
      </c>
      <c r="F63" s="256"/>
      <c r="G63" s="256"/>
      <c r="H63" s="256"/>
      <c r="I63" s="256"/>
      <c r="J63" s="256"/>
      <c r="K63" s="256"/>
      <c r="L63" s="256"/>
      <c r="M63" s="256"/>
      <c r="N63" s="256"/>
      <c r="O63" s="256"/>
    </row>
    <row r="64" spans="1:15">
      <c r="A64" s="143" t="s">
        <v>187</v>
      </c>
      <c r="B64" s="188">
        <v>11.1111111111111</v>
      </c>
      <c r="C64" s="188">
        <v>0</v>
      </c>
      <c r="D64" s="188">
        <v>0</v>
      </c>
      <c r="F64" s="256"/>
      <c r="G64" s="256"/>
      <c r="H64" s="256"/>
      <c r="I64" s="256"/>
      <c r="J64" s="256"/>
      <c r="K64" s="256"/>
      <c r="L64" s="256"/>
      <c r="M64" s="256"/>
      <c r="N64" s="256"/>
      <c r="O64" s="256"/>
    </row>
    <row r="65" spans="1:15">
      <c r="A65" s="143" t="s">
        <v>192</v>
      </c>
      <c r="B65" s="188">
        <v>11.1111111111111</v>
      </c>
      <c r="C65" s="188">
        <v>20</v>
      </c>
      <c r="D65" s="188">
        <v>0</v>
      </c>
      <c r="F65" s="256"/>
      <c r="G65" s="256"/>
      <c r="H65" s="256"/>
      <c r="I65" s="256"/>
      <c r="J65" s="256"/>
      <c r="K65" s="256"/>
      <c r="L65" s="256"/>
      <c r="M65" s="256"/>
      <c r="N65" s="256"/>
      <c r="O65" s="256"/>
    </row>
    <row r="66" spans="1:15">
      <c r="A66" s="143" t="s">
        <v>188</v>
      </c>
      <c r="B66" s="188">
        <v>5.5555555555555598</v>
      </c>
      <c r="C66" s="188">
        <v>20</v>
      </c>
      <c r="D66" s="188">
        <v>33.3333333333333</v>
      </c>
      <c r="F66" s="256"/>
      <c r="G66" s="256"/>
      <c r="H66" s="256"/>
      <c r="I66" s="256"/>
      <c r="J66" s="256"/>
      <c r="K66" s="256"/>
      <c r="L66" s="256"/>
      <c r="M66" s="256"/>
      <c r="N66" s="256"/>
      <c r="O66" s="256"/>
    </row>
    <row r="67" spans="1:15">
      <c r="A67" s="143" t="s">
        <v>194</v>
      </c>
      <c r="B67" s="188">
        <v>27.7777777777778</v>
      </c>
      <c r="C67" s="188">
        <v>0</v>
      </c>
      <c r="D67" s="188">
        <v>0</v>
      </c>
      <c r="F67" s="256"/>
      <c r="G67" s="256"/>
      <c r="H67" s="256"/>
      <c r="I67" s="256"/>
      <c r="J67" s="256"/>
      <c r="K67" s="256"/>
      <c r="L67" s="256"/>
      <c r="M67" s="256"/>
      <c r="N67" s="256"/>
      <c r="O67" s="256"/>
    </row>
    <row r="68" spans="1:15">
      <c r="A68" s="143" t="s">
        <v>60</v>
      </c>
      <c r="B68" s="133">
        <v>0</v>
      </c>
      <c r="C68" s="153">
        <v>0</v>
      </c>
      <c r="D68" s="145">
        <v>0</v>
      </c>
      <c r="F68" s="256"/>
      <c r="G68" s="256"/>
      <c r="H68" s="256"/>
      <c r="I68" s="256"/>
      <c r="J68" s="256"/>
      <c r="K68" s="256"/>
      <c r="L68" s="256"/>
      <c r="M68" s="256"/>
      <c r="N68" s="256"/>
      <c r="O68" s="256"/>
    </row>
    <row r="69" spans="1:15">
      <c r="F69" s="256"/>
      <c r="G69" s="256"/>
      <c r="H69" s="256"/>
      <c r="I69" s="256"/>
      <c r="J69" s="256"/>
      <c r="K69" s="256"/>
      <c r="L69" s="256"/>
      <c r="M69" s="256"/>
      <c r="N69" s="256"/>
      <c r="O69" s="256"/>
    </row>
    <row r="70" spans="1:15">
      <c r="F70" s="256"/>
      <c r="G70" s="256"/>
      <c r="H70" s="256"/>
      <c r="I70" s="256"/>
      <c r="J70" s="256"/>
      <c r="K70" s="256"/>
      <c r="L70" s="256"/>
      <c r="M70" s="256"/>
      <c r="N70" s="256"/>
      <c r="O70" s="256"/>
    </row>
    <row r="71" spans="1:15">
      <c r="F71" s="256"/>
      <c r="G71" s="256"/>
      <c r="H71" s="256"/>
      <c r="I71" s="256"/>
      <c r="J71" s="256"/>
      <c r="K71" s="256"/>
      <c r="L71" s="256"/>
      <c r="M71" s="256"/>
      <c r="N71" s="256"/>
      <c r="O71" s="256"/>
    </row>
    <row r="72" spans="1:15">
      <c r="F72" s="256"/>
      <c r="G72" s="256"/>
      <c r="H72" s="256"/>
      <c r="I72" s="256"/>
      <c r="J72" s="256"/>
      <c r="K72" s="256"/>
      <c r="L72" s="256"/>
      <c r="M72" s="256"/>
      <c r="N72" s="256"/>
      <c r="O72" s="256"/>
    </row>
    <row r="73" spans="1:15">
      <c r="F73" s="256"/>
      <c r="G73" s="256"/>
      <c r="H73" s="256"/>
      <c r="I73" s="256"/>
      <c r="J73" s="256"/>
      <c r="K73" s="256"/>
      <c r="L73" s="256"/>
      <c r="M73" s="256"/>
      <c r="N73" s="256"/>
      <c r="O73" s="256"/>
    </row>
    <row r="74" spans="1:15">
      <c r="F74" s="256"/>
      <c r="G74" s="256"/>
      <c r="H74" s="256"/>
      <c r="I74" s="256"/>
      <c r="J74" s="256"/>
      <c r="K74" s="256"/>
      <c r="L74" s="256"/>
      <c r="M74" s="256"/>
      <c r="N74" s="256"/>
      <c r="O74" s="256"/>
    </row>
    <row r="75" spans="1:15">
      <c r="F75" s="256"/>
      <c r="G75" s="256"/>
      <c r="H75" s="256"/>
      <c r="I75" s="256"/>
      <c r="J75" s="256"/>
      <c r="K75" s="256"/>
      <c r="L75" s="256"/>
      <c r="M75" s="256"/>
      <c r="N75" s="256"/>
      <c r="O75" s="256"/>
    </row>
    <row r="76" spans="1:15">
      <c r="F76" s="256"/>
      <c r="G76" s="256"/>
      <c r="H76" s="256"/>
      <c r="I76" s="256"/>
      <c r="J76" s="256"/>
      <c r="K76" s="256"/>
      <c r="L76" s="256"/>
      <c r="M76" s="256"/>
      <c r="N76" s="256"/>
      <c r="O76" s="256"/>
    </row>
    <row r="77" spans="1:15">
      <c r="F77" s="256"/>
      <c r="G77" s="256"/>
      <c r="H77" s="256"/>
      <c r="I77" s="256"/>
      <c r="J77" s="256"/>
      <c r="K77" s="256"/>
      <c r="L77" s="256"/>
      <c r="M77" s="256"/>
      <c r="N77" s="256"/>
      <c r="O77" s="256"/>
    </row>
    <row r="78" spans="1:15">
      <c r="F78" s="1" t="s">
        <v>337</v>
      </c>
      <c r="H78" s="256"/>
      <c r="I78" s="256"/>
      <c r="J78" s="256"/>
      <c r="K78" s="256"/>
      <c r="L78" s="256"/>
      <c r="M78" s="256"/>
      <c r="N78" s="256"/>
      <c r="O78" s="256"/>
    </row>
    <row r="79" spans="1:15">
      <c r="F79" s="256"/>
      <c r="G79" s="256"/>
      <c r="H79" s="256"/>
      <c r="I79" s="256"/>
      <c r="J79" s="256"/>
      <c r="K79" s="256"/>
      <c r="L79" s="256"/>
      <c r="M79" s="256"/>
      <c r="N79" s="256"/>
      <c r="O79" s="256"/>
    </row>
    <row r="80" spans="1:15">
      <c r="F80" s="256"/>
      <c r="G80" s="256"/>
      <c r="H80" s="256"/>
      <c r="I80" s="256"/>
      <c r="J80" s="256"/>
      <c r="K80" s="256"/>
      <c r="L80" s="256"/>
      <c r="M80" s="256"/>
      <c r="N80" s="256"/>
      <c r="O80" s="256"/>
    </row>
    <row r="87" spans="6:6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8DC9-9F37-4D1B-9940-0321057FC46D}">
  <sheetPr>
    <tabColor rgb="FF00B050"/>
  </sheetPr>
  <dimension ref="A1:J50"/>
  <sheetViews>
    <sheetView view="pageBreakPreview" topLeftCell="F9" zoomScale="90" zoomScaleNormal="90" zoomScaleSheetLayoutView="90" workbookViewId="0">
      <selection activeCell="N37" sqref="N37"/>
    </sheetView>
  </sheetViews>
  <sheetFormatPr defaultColWidth="11.453125" defaultRowHeight="14"/>
  <cols>
    <col min="1" max="1" width="30.453125" style="12" customWidth="1"/>
    <col min="2" max="2" width="13.453125" style="12" bestFit="1" customWidth="1"/>
    <col min="3" max="3" width="7.6328125" style="12" customWidth="1"/>
    <col min="4" max="4" width="13.453125" style="12" bestFit="1" customWidth="1"/>
    <col min="5" max="6" width="11.453125" style="12"/>
    <col min="7" max="7" width="12" style="12" customWidth="1"/>
    <col min="8" max="8" width="10.36328125" style="12" customWidth="1"/>
    <col min="9" max="16384" width="11.453125" style="12"/>
  </cols>
  <sheetData>
    <row r="1" spans="1:10">
      <c r="A1" s="162" t="s">
        <v>199</v>
      </c>
    </row>
    <row r="2" spans="1:10">
      <c r="B2" s="12" t="s">
        <v>1</v>
      </c>
    </row>
    <row r="3" spans="1:10">
      <c r="A3" s="12" t="s">
        <v>2</v>
      </c>
    </row>
    <row r="4" spans="1:10">
      <c r="A4" s="12" t="s">
        <v>3</v>
      </c>
      <c r="B4" s="13" t="s">
        <v>318</v>
      </c>
    </row>
    <row r="5" spans="1:10">
      <c r="A5" s="12" t="s">
        <v>5</v>
      </c>
    </row>
    <row r="6" spans="1:10">
      <c r="A6" s="13"/>
      <c r="J6" s="13" t="s">
        <v>326</v>
      </c>
    </row>
    <row r="7" spans="1:10">
      <c r="A7" s="13" t="s">
        <v>201</v>
      </c>
      <c r="B7" s="163" t="s">
        <v>2</v>
      </c>
      <c r="C7" s="163" t="s">
        <v>3</v>
      </c>
      <c r="D7" s="163" t="s">
        <v>5</v>
      </c>
      <c r="E7" s="81" t="s">
        <v>202</v>
      </c>
    </row>
    <row r="8" spans="1:10">
      <c r="A8" s="164" t="s">
        <v>71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4" t="s">
        <v>72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4" t="s">
        <v>204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4" t="s">
        <v>68</v>
      </c>
      <c r="B11" s="12">
        <v>5.71428571428571</v>
      </c>
      <c r="C11" s="12">
        <v>0</v>
      </c>
      <c r="D11" s="12">
        <v>0</v>
      </c>
      <c r="E11" s="55">
        <v>5.71428571428571</v>
      </c>
    </row>
    <row r="12" spans="1:10">
      <c r="A12" s="164" t="s">
        <v>70</v>
      </c>
      <c r="B12" s="12">
        <v>0</v>
      </c>
      <c r="C12" s="12">
        <v>0</v>
      </c>
      <c r="D12" s="12">
        <v>10</v>
      </c>
      <c r="E12" s="55">
        <v>10</v>
      </c>
    </row>
    <row r="13" spans="1:10">
      <c r="A13" s="164" t="s">
        <v>203</v>
      </c>
      <c r="B13" s="12">
        <v>0</v>
      </c>
      <c r="C13" s="12">
        <v>10</v>
      </c>
      <c r="D13" s="12">
        <v>0</v>
      </c>
      <c r="E13" s="55">
        <v>10</v>
      </c>
    </row>
    <row r="14" spans="1:10">
      <c r="A14" s="164" t="s">
        <v>66</v>
      </c>
      <c r="B14" s="12">
        <v>11.4285714285714</v>
      </c>
      <c r="C14" s="12">
        <v>10</v>
      </c>
      <c r="D14" s="12">
        <v>0</v>
      </c>
      <c r="E14" s="55">
        <v>21.428571428571402</v>
      </c>
    </row>
    <row r="15" spans="1:10">
      <c r="A15" s="164" t="s">
        <v>205</v>
      </c>
      <c r="B15" s="12">
        <v>2.8571428571428599</v>
      </c>
      <c r="C15" s="12">
        <v>10</v>
      </c>
      <c r="D15" s="12">
        <v>10</v>
      </c>
      <c r="E15" s="55">
        <v>22.857142857142861</v>
      </c>
    </row>
    <row r="16" spans="1:10">
      <c r="A16" s="164" t="s">
        <v>69</v>
      </c>
      <c r="B16" s="12">
        <v>2.8571428571428599</v>
      </c>
      <c r="C16" s="12">
        <v>0</v>
      </c>
      <c r="D16" s="12">
        <v>20</v>
      </c>
      <c r="E16" s="55">
        <v>22.857142857142861</v>
      </c>
    </row>
    <row r="17" spans="1:10">
      <c r="A17" s="12" t="s">
        <v>65</v>
      </c>
      <c r="B17" s="12">
        <v>8.5714285714285694</v>
      </c>
      <c r="C17" s="12">
        <v>30</v>
      </c>
      <c r="D17" s="12">
        <v>0</v>
      </c>
      <c r="E17" s="55">
        <v>38.571428571428569</v>
      </c>
    </row>
    <row r="18" spans="1:10">
      <c r="A18" s="164" t="s">
        <v>67</v>
      </c>
      <c r="B18" s="12">
        <v>22.8571428571429</v>
      </c>
      <c r="C18" s="12">
        <v>30</v>
      </c>
      <c r="D18" s="12">
        <v>30</v>
      </c>
      <c r="E18" s="55">
        <v>82.857142857142904</v>
      </c>
    </row>
    <row r="19" spans="1:10">
      <c r="A19" s="164" t="s">
        <v>74</v>
      </c>
      <c r="B19" s="12">
        <v>45.714285714285701</v>
      </c>
      <c r="C19" s="12">
        <v>10</v>
      </c>
      <c r="D19" s="12">
        <v>30</v>
      </c>
      <c r="E19" s="55">
        <v>85.714285714285694</v>
      </c>
    </row>
    <row r="20" spans="1:10">
      <c r="B20" s="166"/>
    </row>
    <row r="21" spans="1:10">
      <c r="B21" s="166"/>
    </row>
    <row r="22" spans="1:10">
      <c r="A22" s="156" t="s">
        <v>145</v>
      </c>
      <c r="B22" s="163" t="s">
        <v>2</v>
      </c>
      <c r="C22" s="163" t="s">
        <v>3</v>
      </c>
      <c r="D22" s="163" t="s">
        <v>5</v>
      </c>
      <c r="F22" s="14"/>
    </row>
    <row r="23" spans="1:10">
      <c r="A23" s="164" t="s">
        <v>65</v>
      </c>
      <c r="B23" s="55">
        <v>8.5714285714285694</v>
      </c>
      <c r="C23" s="55">
        <v>30</v>
      </c>
      <c r="D23" s="55">
        <v>0</v>
      </c>
      <c r="E23" s="55">
        <v>38.571428571428569</v>
      </c>
      <c r="F23" s="14"/>
    </row>
    <row r="24" spans="1:10">
      <c r="A24" s="164" t="s">
        <v>67</v>
      </c>
      <c r="B24" s="55">
        <v>22.8571428571429</v>
      </c>
      <c r="C24" s="55">
        <v>30</v>
      </c>
      <c r="D24" s="55">
        <v>30</v>
      </c>
      <c r="E24" s="55">
        <v>82.857142857142904</v>
      </c>
      <c r="F24" s="14"/>
    </row>
    <row r="25" spans="1:10">
      <c r="A25" s="164" t="s">
        <v>66</v>
      </c>
      <c r="B25" s="55">
        <v>11.4285714285714</v>
      </c>
      <c r="C25" s="55">
        <v>10</v>
      </c>
      <c r="D25" s="55">
        <v>0</v>
      </c>
      <c r="E25" s="55">
        <v>21.428571428571402</v>
      </c>
      <c r="F25" s="14"/>
    </row>
    <row r="26" spans="1:10">
      <c r="A26" s="164" t="s">
        <v>68</v>
      </c>
      <c r="B26" s="55">
        <v>5.71428571428571</v>
      </c>
      <c r="C26" s="55">
        <v>0</v>
      </c>
      <c r="D26" s="55">
        <v>0</v>
      </c>
      <c r="E26" s="55">
        <v>5.71428571428571</v>
      </c>
      <c r="F26" s="14"/>
    </row>
    <row r="27" spans="1:10">
      <c r="A27" s="164" t="s">
        <v>205</v>
      </c>
      <c r="B27" s="55">
        <v>2.8571428571428599</v>
      </c>
      <c r="C27" s="55">
        <v>10</v>
      </c>
      <c r="D27" s="55">
        <v>10</v>
      </c>
      <c r="E27" s="55">
        <v>22.857142857142861</v>
      </c>
      <c r="F27" s="14"/>
      <c r="J27" s="14"/>
    </row>
    <row r="28" spans="1:10">
      <c r="A28" s="164" t="s">
        <v>70</v>
      </c>
      <c r="B28" s="55">
        <v>0</v>
      </c>
      <c r="C28" s="55">
        <v>0</v>
      </c>
      <c r="D28" s="55">
        <v>10</v>
      </c>
      <c r="E28" s="55">
        <v>10</v>
      </c>
      <c r="F28" s="14"/>
    </row>
    <row r="29" spans="1:10">
      <c r="A29" s="164" t="s">
        <v>69</v>
      </c>
      <c r="B29" s="55">
        <v>2.8571428571428599</v>
      </c>
      <c r="C29" s="55">
        <v>0</v>
      </c>
      <c r="D29" s="55">
        <v>20</v>
      </c>
      <c r="E29" s="55">
        <v>22.857142857142861</v>
      </c>
      <c r="F29" s="14"/>
      <c r="J29" s="1" t="s">
        <v>337</v>
      </c>
    </row>
    <row r="30" spans="1:10">
      <c r="A30" s="164" t="s">
        <v>71</v>
      </c>
      <c r="B30" s="55">
        <v>0</v>
      </c>
      <c r="C30" s="55">
        <v>0</v>
      </c>
      <c r="D30" s="55">
        <v>0</v>
      </c>
      <c r="E30" s="55">
        <v>0</v>
      </c>
      <c r="F30" s="14"/>
    </row>
    <row r="31" spans="1:10">
      <c r="A31" s="164" t="s">
        <v>72</v>
      </c>
      <c r="B31" s="55">
        <v>0</v>
      </c>
      <c r="C31" s="55">
        <v>0</v>
      </c>
      <c r="D31" s="55">
        <v>0</v>
      </c>
      <c r="E31" s="55">
        <v>0</v>
      </c>
      <c r="F31" s="14"/>
    </row>
    <row r="32" spans="1:10">
      <c r="A32" s="12" t="s">
        <v>203</v>
      </c>
      <c r="B32" s="55">
        <v>0</v>
      </c>
      <c r="C32" s="55">
        <v>10</v>
      </c>
      <c r="D32" s="55">
        <v>0</v>
      </c>
      <c r="E32" s="55">
        <v>10</v>
      </c>
      <c r="F32" s="14"/>
    </row>
    <row r="33" spans="1:6">
      <c r="A33" s="164" t="s">
        <v>74</v>
      </c>
      <c r="B33" s="55">
        <v>45.714285714285701</v>
      </c>
      <c r="C33" s="55">
        <v>10</v>
      </c>
      <c r="D33" s="55">
        <v>30</v>
      </c>
      <c r="E33" s="55">
        <v>85.714285714285694</v>
      </c>
      <c r="F33" s="14"/>
    </row>
    <row r="34" spans="1:6">
      <c r="A34" s="164" t="s">
        <v>204</v>
      </c>
      <c r="B34" s="55">
        <v>0</v>
      </c>
      <c r="C34" s="55">
        <v>0</v>
      </c>
      <c r="D34" s="55">
        <v>0</v>
      </c>
      <c r="E34" s="55">
        <v>0</v>
      </c>
      <c r="F34" s="14"/>
    </row>
    <row r="35" spans="1:6">
      <c r="B35" s="166"/>
      <c r="C35" s="166"/>
      <c r="D35" s="166"/>
      <c r="F35" s="14"/>
    </row>
    <row r="36" spans="1:6">
      <c r="B36" s="166"/>
      <c r="C36" s="166"/>
      <c r="D36" s="166"/>
      <c r="F36" s="14"/>
    </row>
    <row r="37" spans="1:6">
      <c r="B37" s="165"/>
      <c r="C37" s="165"/>
      <c r="D37" s="165"/>
      <c r="F37" s="14"/>
    </row>
    <row r="38" spans="1:6">
      <c r="B38" s="165"/>
      <c r="C38" s="165"/>
      <c r="D38" s="165"/>
    </row>
    <row r="39" spans="1:6">
      <c r="B39" s="165"/>
      <c r="C39" s="165"/>
      <c r="D39" s="165"/>
    </row>
    <row r="40" spans="1:6">
      <c r="B40" s="165"/>
      <c r="C40" s="165"/>
      <c r="D40" s="165"/>
    </row>
    <row r="41" spans="1:6">
      <c r="B41" s="165"/>
      <c r="C41" s="165"/>
      <c r="D41" s="165"/>
    </row>
    <row r="42" spans="1:6">
      <c r="B42" s="165"/>
      <c r="C42" s="165"/>
      <c r="D42" s="165"/>
    </row>
    <row r="43" spans="1:6">
      <c r="B43" s="165"/>
      <c r="C43" s="165"/>
      <c r="D43" s="165"/>
    </row>
    <row r="44" spans="1:6">
      <c r="B44" s="165"/>
      <c r="C44" s="165"/>
      <c r="D44" s="165"/>
    </row>
    <row r="45" spans="1:6">
      <c r="B45" s="165"/>
      <c r="C45" s="165"/>
      <c r="D45" s="165"/>
    </row>
    <row r="46" spans="1:6">
      <c r="B46" s="165"/>
      <c r="C46" s="165"/>
      <c r="D46" s="165"/>
    </row>
    <row r="47" spans="1:6">
      <c r="B47" s="165"/>
      <c r="C47" s="165"/>
      <c r="D47" s="165"/>
    </row>
    <row r="48" spans="1:6">
      <c r="B48" s="165"/>
      <c r="C48" s="165"/>
      <c r="D48" s="165"/>
    </row>
    <row r="49" spans="2:2">
      <c r="B49" s="165"/>
    </row>
    <row r="50" spans="2:2">
      <c r="B50" s="165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N87"/>
  <sheetViews>
    <sheetView showGridLines="0" view="pageBreakPreview" topLeftCell="A59" zoomScale="90" zoomScaleNormal="100" zoomScaleSheetLayoutView="70" workbookViewId="0">
      <selection activeCell="Q52" sqref="Q52"/>
    </sheetView>
  </sheetViews>
  <sheetFormatPr defaultColWidth="11.453125" defaultRowHeight="14"/>
  <cols>
    <col min="1" max="1" width="41.36328125" style="145" customWidth="1"/>
    <col min="2" max="2" width="8.6328125" style="153" customWidth="1"/>
    <col min="3" max="3" width="11.36328125" style="153" customWidth="1"/>
    <col min="4" max="4" width="11.453125" style="145"/>
    <col min="5" max="5" width="3.453125" style="145" customWidth="1"/>
    <col min="6" max="16384" width="11.453125" style="145"/>
  </cols>
  <sheetData>
    <row r="1" spans="1:14">
      <c r="A1" s="143" t="s">
        <v>197</v>
      </c>
      <c r="B1" s="144"/>
      <c r="C1" s="144"/>
      <c r="E1" s="146"/>
      <c r="F1" s="146"/>
      <c r="G1" s="146"/>
      <c r="H1" s="146"/>
    </row>
    <row r="2" spans="1:14">
      <c r="A2" s="143"/>
      <c r="B2" s="143" t="s">
        <v>1</v>
      </c>
      <c r="C2" s="144"/>
      <c r="E2" s="146"/>
      <c r="F2" s="146"/>
      <c r="G2" s="146"/>
      <c r="H2" s="146"/>
    </row>
    <row r="3" spans="1:14">
      <c r="A3" s="143" t="s">
        <v>2</v>
      </c>
      <c r="B3" s="143"/>
      <c r="C3" s="144"/>
      <c r="E3" s="146"/>
      <c r="F3" s="146"/>
      <c r="G3" s="146"/>
      <c r="H3" s="146"/>
    </row>
    <row r="4" spans="1:14">
      <c r="A4" s="143" t="s">
        <v>3</v>
      </c>
      <c r="B4" s="147" t="s">
        <v>198</v>
      </c>
      <c r="C4" s="144"/>
      <c r="E4" s="146"/>
      <c r="F4" s="146"/>
      <c r="G4" s="146"/>
      <c r="H4" s="146"/>
    </row>
    <row r="5" spans="1:14">
      <c r="A5" s="143" t="s">
        <v>5</v>
      </c>
      <c r="B5" s="143">
        <v>100</v>
      </c>
      <c r="C5" s="144"/>
      <c r="E5" s="146"/>
      <c r="F5" s="146"/>
      <c r="G5" s="146"/>
      <c r="H5" s="146"/>
    </row>
    <row r="6" spans="1:14">
      <c r="E6" s="255"/>
      <c r="F6" s="255"/>
      <c r="G6" s="255"/>
      <c r="H6" s="255"/>
      <c r="I6" s="256"/>
      <c r="J6" s="256"/>
      <c r="K6" s="256"/>
      <c r="L6" s="256"/>
      <c r="M6" s="256"/>
      <c r="N6" s="256"/>
    </row>
    <row r="7" spans="1:14" ht="12.75" customHeight="1">
      <c r="A7" s="147" t="s">
        <v>148</v>
      </c>
      <c r="B7" s="148">
        <v>45536</v>
      </c>
      <c r="C7" s="148">
        <v>45627</v>
      </c>
      <c r="D7" s="149"/>
      <c r="E7" s="256"/>
      <c r="F7" s="257" t="s">
        <v>327</v>
      </c>
      <c r="G7" s="256"/>
      <c r="H7" s="256"/>
      <c r="I7" s="256"/>
      <c r="J7" s="256"/>
      <c r="K7" s="256"/>
      <c r="L7" s="256"/>
      <c r="M7" s="256"/>
      <c r="N7" s="256"/>
    </row>
    <row r="8" spans="1:14" ht="12.75" customHeight="1">
      <c r="A8" s="145" t="s">
        <v>60</v>
      </c>
      <c r="B8" s="151">
        <f t="shared" ref="B8:B15" si="0">VLOOKUP(A8,$A$58:$D$68,2,0)</f>
        <v>0</v>
      </c>
      <c r="C8" s="154">
        <f t="shared" ref="C8:C14" si="1">VLOOKUP(A8,$A$45:$D$55,2,0)</f>
        <v>0</v>
      </c>
      <c r="D8" s="155"/>
      <c r="E8" s="256"/>
      <c r="F8" s="258" t="s">
        <v>325</v>
      </c>
      <c r="G8" s="256"/>
      <c r="H8" s="256"/>
      <c r="I8" s="256"/>
      <c r="J8" s="256"/>
      <c r="K8" s="256"/>
      <c r="L8" s="256"/>
      <c r="M8" s="256"/>
      <c r="N8" s="256"/>
    </row>
    <row r="9" spans="1:14" ht="12.75" customHeight="1">
      <c r="A9" s="145" t="s">
        <v>189</v>
      </c>
      <c r="B9" s="151">
        <f t="shared" si="0"/>
        <v>11.1111111111111</v>
      </c>
      <c r="C9" s="154">
        <f t="shared" si="1"/>
        <v>0</v>
      </c>
      <c r="D9" s="155"/>
      <c r="E9" s="256"/>
      <c r="F9" s="256"/>
      <c r="G9" s="256"/>
      <c r="H9" s="256"/>
      <c r="I9" s="256"/>
      <c r="J9" s="256"/>
      <c r="K9" s="256"/>
      <c r="L9" s="256"/>
      <c r="M9" s="256"/>
      <c r="N9" s="256"/>
    </row>
    <row r="10" spans="1:14" ht="12.75" customHeight="1">
      <c r="A10" s="145" t="s">
        <v>192</v>
      </c>
      <c r="B10" s="151">
        <f t="shared" si="0"/>
        <v>22.2222222222222</v>
      </c>
      <c r="C10" s="154">
        <f t="shared" si="1"/>
        <v>4</v>
      </c>
      <c r="D10" s="155"/>
      <c r="E10" s="256"/>
      <c r="F10" s="258" t="s">
        <v>27</v>
      </c>
      <c r="G10" s="256"/>
      <c r="H10" s="256"/>
      <c r="I10" s="256"/>
      <c r="J10" s="256"/>
      <c r="K10" s="256"/>
      <c r="L10" s="256"/>
      <c r="M10" s="256"/>
      <c r="N10" s="256"/>
    </row>
    <row r="11" spans="1:14" ht="12.75" customHeight="1">
      <c r="A11" s="145" t="s">
        <v>190</v>
      </c>
      <c r="B11" s="151">
        <f t="shared" si="0"/>
        <v>0</v>
      </c>
      <c r="C11" s="154">
        <f t="shared" si="1"/>
        <v>8</v>
      </c>
      <c r="D11" s="155"/>
      <c r="E11" s="256"/>
      <c r="F11" s="256"/>
      <c r="G11" s="256"/>
      <c r="H11" s="256"/>
      <c r="I11" s="256"/>
      <c r="J11" s="256"/>
      <c r="K11" s="256"/>
      <c r="L11" s="256"/>
      <c r="M11" s="256"/>
      <c r="N11" s="256"/>
    </row>
    <row r="12" spans="1:14" ht="12.75" customHeight="1">
      <c r="A12" s="145" t="s">
        <v>191</v>
      </c>
      <c r="B12" s="151">
        <f t="shared" si="0"/>
        <v>11.1111111111111</v>
      </c>
      <c r="C12" s="154">
        <f t="shared" si="1"/>
        <v>8</v>
      </c>
      <c r="D12" s="155"/>
      <c r="E12" s="256"/>
      <c r="F12" s="256"/>
      <c r="G12" s="256"/>
      <c r="H12" s="256"/>
      <c r="I12" s="256"/>
      <c r="J12" s="256"/>
      <c r="K12" s="256"/>
      <c r="L12" s="256"/>
      <c r="M12" s="256"/>
      <c r="N12" s="256"/>
    </row>
    <row r="13" spans="1:14" ht="12.75" customHeight="1">
      <c r="A13" s="145" t="s">
        <v>193</v>
      </c>
      <c r="B13" s="151">
        <f t="shared" si="0"/>
        <v>11.1111111111111</v>
      </c>
      <c r="C13" s="154">
        <f t="shared" si="1"/>
        <v>8</v>
      </c>
      <c r="D13" s="155"/>
      <c r="E13" s="256"/>
      <c r="F13" s="256"/>
      <c r="G13" s="256"/>
      <c r="H13" s="256"/>
      <c r="I13" s="256"/>
      <c r="J13" s="256"/>
      <c r="K13" s="256"/>
      <c r="L13" s="256"/>
      <c r="M13" s="256"/>
      <c r="N13" s="256"/>
    </row>
    <row r="14" spans="1:14" ht="12.75" customHeight="1">
      <c r="A14" s="145" t="s">
        <v>188</v>
      </c>
      <c r="B14" s="151">
        <f t="shared" si="0"/>
        <v>11.1111111111111</v>
      </c>
      <c r="C14" s="154">
        <f t="shared" si="1"/>
        <v>8</v>
      </c>
      <c r="D14" s="155"/>
      <c r="E14" s="256"/>
      <c r="F14" s="256"/>
      <c r="G14" s="256"/>
      <c r="H14" s="256"/>
      <c r="I14" s="256"/>
      <c r="J14" s="256"/>
      <c r="K14" s="256"/>
      <c r="L14" s="256"/>
      <c r="M14" s="256"/>
      <c r="N14" s="256"/>
    </row>
    <row r="15" spans="1:14" ht="12.75" customHeight="1">
      <c r="A15" s="145" t="s">
        <v>187</v>
      </c>
      <c r="B15" s="151">
        <f t="shared" si="0"/>
        <v>22.2222222222222</v>
      </c>
      <c r="C15" s="154">
        <f t="shared" ref="C15:C17" si="2">VLOOKUP(A15,$A$45:$D$55,2,0)</f>
        <v>16</v>
      </c>
      <c r="D15" s="1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</row>
    <row r="16" spans="1:14">
      <c r="A16" s="145" t="s">
        <v>195</v>
      </c>
      <c r="B16" s="151">
        <f t="shared" ref="B16" si="3">VLOOKUP(A16,$A$58:$D$68,2,0)</f>
        <v>38.8888888888889</v>
      </c>
      <c r="C16" s="154">
        <f t="shared" si="2"/>
        <v>28.000000000000004</v>
      </c>
      <c r="D16" s="155"/>
      <c r="E16" s="256"/>
      <c r="F16" s="256"/>
      <c r="G16" s="256"/>
      <c r="H16" s="256"/>
      <c r="I16" s="256"/>
      <c r="J16" s="256"/>
      <c r="K16" s="256"/>
      <c r="L16" s="256"/>
      <c r="M16" s="256"/>
      <c r="N16" s="256"/>
    </row>
    <row r="17" spans="1:14">
      <c r="A17" s="145" t="s">
        <v>194</v>
      </c>
      <c r="B17" s="151">
        <f>VLOOKUP(A17,$A$58:$D$68,2,0)</f>
        <v>50</v>
      </c>
      <c r="C17" s="154">
        <f t="shared" si="2"/>
        <v>28.000000000000004</v>
      </c>
      <c r="D17" s="155"/>
      <c r="E17" s="256"/>
      <c r="F17" s="256"/>
      <c r="G17" s="256"/>
      <c r="H17" s="256"/>
      <c r="I17" s="256"/>
      <c r="J17" s="256"/>
      <c r="K17" s="256"/>
      <c r="L17" s="256"/>
      <c r="M17" s="256"/>
      <c r="N17" s="256"/>
    </row>
    <row r="18" spans="1:14" ht="12.75" customHeight="1">
      <c r="A18" s="145" t="s">
        <v>196</v>
      </c>
      <c r="B18" s="151">
        <f>VLOOKUP(A18,$A$58:$D$68,2,0)</f>
        <v>77.7777777777778</v>
      </c>
      <c r="C18" s="154">
        <f>VLOOKUP(A18,$A$45:$D$55,2,0)</f>
        <v>76</v>
      </c>
      <c r="D18" s="155"/>
      <c r="E18" s="256"/>
      <c r="F18" s="256"/>
      <c r="G18" s="256"/>
      <c r="H18" s="256"/>
      <c r="I18" s="256"/>
      <c r="J18" s="256"/>
      <c r="K18" s="256"/>
      <c r="L18" s="256"/>
      <c r="M18" s="256"/>
      <c r="N18" s="256"/>
    </row>
    <row r="19" spans="1:14">
      <c r="A19" s="147" t="s">
        <v>3</v>
      </c>
      <c r="D19" s="149"/>
      <c r="E19" s="256"/>
      <c r="F19" s="256"/>
      <c r="G19" s="256"/>
      <c r="H19" s="256"/>
      <c r="I19" s="256"/>
      <c r="J19" s="256"/>
      <c r="K19" s="256"/>
      <c r="L19" s="256"/>
      <c r="M19" s="256"/>
      <c r="N19" s="256"/>
    </row>
    <row r="20" spans="1:14">
      <c r="A20" s="145" t="s">
        <v>60</v>
      </c>
      <c r="B20" s="150">
        <f t="shared" ref="B20:B29" si="4">VLOOKUP(A20,$A$58:$D$68,3,0)</f>
        <v>0</v>
      </c>
      <c r="C20" s="154">
        <f t="shared" ref="C20:C29" si="5">VLOOKUP(A20,$A$45:$D$55,3,0)</f>
        <v>0</v>
      </c>
      <c r="D20" s="152"/>
      <c r="E20" s="256"/>
      <c r="F20" s="256"/>
      <c r="G20" s="256"/>
      <c r="H20" s="256"/>
      <c r="I20" s="256"/>
      <c r="J20" s="256"/>
      <c r="K20" s="256"/>
      <c r="L20" s="256"/>
      <c r="M20" s="256"/>
      <c r="N20" s="256"/>
    </row>
    <row r="21" spans="1:14" ht="15" customHeight="1">
      <c r="A21" s="143" t="s">
        <v>187</v>
      </c>
      <c r="B21" s="150">
        <f t="shared" si="4"/>
        <v>20</v>
      </c>
      <c r="C21" s="154">
        <f t="shared" si="5"/>
        <v>0</v>
      </c>
      <c r="D21" s="152"/>
      <c r="E21" s="256"/>
      <c r="F21" s="256"/>
      <c r="G21" s="256"/>
      <c r="H21" s="256"/>
      <c r="I21" s="256"/>
      <c r="J21" s="256"/>
      <c r="K21" s="256"/>
      <c r="L21" s="256"/>
      <c r="M21" s="256"/>
      <c r="N21" s="256"/>
    </row>
    <row r="22" spans="1:14">
      <c r="A22" s="143" t="s">
        <v>188</v>
      </c>
      <c r="B22" s="150">
        <f t="shared" si="4"/>
        <v>20</v>
      </c>
      <c r="C22" s="154">
        <f t="shared" si="5"/>
        <v>0</v>
      </c>
      <c r="D22" s="152"/>
      <c r="E22" s="256"/>
      <c r="F22" s="256"/>
      <c r="G22" s="256"/>
      <c r="H22" s="256"/>
      <c r="I22" s="256"/>
      <c r="J22" s="256"/>
      <c r="K22" s="256"/>
      <c r="L22" s="256"/>
      <c r="M22" s="256"/>
      <c r="N22" s="256"/>
    </row>
    <row r="23" spans="1:14">
      <c r="A23" s="143" t="s">
        <v>194</v>
      </c>
      <c r="B23" s="150">
        <f t="shared" si="4"/>
        <v>0</v>
      </c>
      <c r="C23" s="154">
        <f t="shared" si="5"/>
        <v>11.1111111111111</v>
      </c>
      <c r="D23" s="152"/>
      <c r="E23" s="256"/>
      <c r="F23" s="256"/>
      <c r="G23" s="256"/>
      <c r="H23" s="256"/>
      <c r="I23" s="256"/>
      <c r="J23" s="256"/>
      <c r="K23" s="256"/>
      <c r="L23" s="256"/>
      <c r="M23" s="256"/>
      <c r="N23" s="256"/>
    </row>
    <row r="24" spans="1:14" ht="12.75" customHeight="1">
      <c r="A24" s="143" t="s">
        <v>190</v>
      </c>
      <c r="B24" s="150">
        <f t="shared" si="4"/>
        <v>20</v>
      </c>
      <c r="C24" s="154">
        <f t="shared" si="5"/>
        <v>11.1111111111111</v>
      </c>
      <c r="D24" s="152"/>
      <c r="E24" s="256"/>
      <c r="F24" s="256"/>
      <c r="G24" s="256"/>
      <c r="H24" s="256"/>
      <c r="I24" s="256"/>
      <c r="J24" s="256"/>
      <c r="K24" s="256"/>
      <c r="L24" s="256"/>
      <c r="M24" s="256"/>
      <c r="N24" s="256"/>
    </row>
    <row r="25" spans="1:14">
      <c r="A25" s="143" t="s">
        <v>193</v>
      </c>
      <c r="B25" s="150">
        <f t="shared" si="4"/>
        <v>20</v>
      </c>
      <c r="C25" s="154">
        <f t="shared" si="5"/>
        <v>11.1111111111111</v>
      </c>
      <c r="D25" s="152"/>
      <c r="E25" s="256"/>
      <c r="F25" s="256"/>
      <c r="G25" s="256"/>
      <c r="H25" s="256"/>
      <c r="I25" s="256"/>
      <c r="J25" s="256"/>
      <c r="K25" s="256"/>
      <c r="L25" s="256"/>
      <c r="M25" s="256"/>
      <c r="N25" s="256"/>
    </row>
    <row r="26" spans="1:14">
      <c r="A26" s="143" t="s">
        <v>192</v>
      </c>
      <c r="B26" s="150">
        <f t="shared" si="4"/>
        <v>0</v>
      </c>
      <c r="C26" s="154">
        <f t="shared" si="5"/>
        <v>22.2222222222222</v>
      </c>
      <c r="D26" s="152"/>
      <c r="E26" s="256"/>
      <c r="F26" s="256"/>
      <c r="G26" s="256"/>
      <c r="H26" s="256"/>
      <c r="I26" s="256"/>
      <c r="J26" s="256"/>
      <c r="K26" s="256"/>
      <c r="L26" s="256"/>
      <c r="M26" s="256"/>
      <c r="N26" s="256"/>
    </row>
    <row r="27" spans="1:14">
      <c r="A27" s="143" t="s">
        <v>191</v>
      </c>
      <c r="B27" s="150">
        <f t="shared" si="4"/>
        <v>0</v>
      </c>
      <c r="C27" s="154">
        <f t="shared" si="5"/>
        <v>22.2222222222222</v>
      </c>
      <c r="D27" s="152"/>
      <c r="E27" s="256"/>
      <c r="F27" s="256"/>
      <c r="G27" s="256"/>
      <c r="H27" s="256"/>
      <c r="I27" s="256"/>
      <c r="J27" s="256"/>
      <c r="K27" s="256"/>
      <c r="L27" s="256"/>
      <c r="M27" s="256"/>
      <c r="N27" s="256"/>
    </row>
    <row r="28" spans="1:14">
      <c r="A28" s="143" t="s">
        <v>189</v>
      </c>
      <c r="B28" s="150">
        <f t="shared" si="4"/>
        <v>20</v>
      </c>
      <c r="C28" s="154">
        <f t="shared" si="5"/>
        <v>22.2222222222222</v>
      </c>
      <c r="D28" s="152"/>
      <c r="E28" s="256"/>
      <c r="F28" s="256"/>
      <c r="G28" s="256"/>
      <c r="H28" s="256"/>
      <c r="I28" s="256"/>
      <c r="J28" s="256"/>
      <c r="K28" s="256"/>
      <c r="L28" s="256"/>
      <c r="M28" s="256"/>
      <c r="N28" s="256"/>
    </row>
    <row r="29" spans="1:14">
      <c r="A29" s="143" t="s">
        <v>195</v>
      </c>
      <c r="B29" s="150">
        <f t="shared" si="4"/>
        <v>20</v>
      </c>
      <c r="C29" s="154">
        <f t="shared" si="5"/>
        <v>44.4444444444444</v>
      </c>
      <c r="D29" s="152"/>
      <c r="E29" s="256"/>
      <c r="F29" s="256"/>
      <c r="G29" s="256"/>
      <c r="H29" s="256"/>
      <c r="I29" s="256"/>
      <c r="J29" s="256"/>
      <c r="K29" s="256"/>
      <c r="L29" s="256"/>
      <c r="M29" s="256"/>
      <c r="N29" s="256"/>
    </row>
    <row r="30" spans="1:14">
      <c r="A30" s="143" t="s">
        <v>196</v>
      </c>
      <c r="B30" s="150">
        <f t="shared" ref="B30" si="6">VLOOKUP(A30,$A$58:$D$68,3,0)</f>
        <v>60</v>
      </c>
      <c r="C30" s="154">
        <f t="shared" ref="C30" si="7">VLOOKUP(A30,$A$45:$D$55,3,0)</f>
        <v>66.6666666666667</v>
      </c>
      <c r="D30" s="152"/>
      <c r="E30" s="256"/>
      <c r="F30" s="256"/>
      <c r="G30" s="256"/>
      <c r="H30" s="256"/>
      <c r="I30" s="256"/>
      <c r="J30" s="256"/>
      <c r="K30" s="256"/>
      <c r="L30" s="256"/>
      <c r="M30" s="256"/>
      <c r="N30" s="256"/>
    </row>
    <row r="31" spans="1:14">
      <c r="A31" s="147" t="s">
        <v>150</v>
      </c>
      <c r="B31" s="148"/>
      <c r="C31" s="148"/>
      <c r="D31" s="149"/>
      <c r="E31" s="256"/>
      <c r="F31" s="256"/>
      <c r="G31" s="256"/>
      <c r="H31" s="256"/>
      <c r="I31" s="256"/>
      <c r="J31" s="256"/>
      <c r="K31" s="256"/>
      <c r="L31" s="256"/>
      <c r="M31" s="256"/>
      <c r="N31" s="256"/>
    </row>
    <row r="32" spans="1:14">
      <c r="A32" s="143" t="s">
        <v>187</v>
      </c>
      <c r="B32" s="150">
        <v>0</v>
      </c>
      <c r="C32" s="154">
        <f t="shared" ref="C32:C42" si="8">VLOOKUP(A32,$A$45:$D$55,4,0)</f>
        <v>0</v>
      </c>
      <c r="D32" s="152"/>
      <c r="E32" s="256"/>
      <c r="F32" s="256"/>
      <c r="G32" s="256"/>
      <c r="H32" s="256"/>
      <c r="I32" s="256"/>
      <c r="J32" s="256"/>
      <c r="K32" s="256"/>
      <c r="L32" s="256"/>
      <c r="M32" s="256"/>
      <c r="N32" s="256"/>
    </row>
    <row r="33" spans="1:14">
      <c r="A33" s="143" t="s">
        <v>191</v>
      </c>
      <c r="B33" s="150">
        <v>0</v>
      </c>
      <c r="C33" s="154">
        <f t="shared" si="8"/>
        <v>0</v>
      </c>
      <c r="D33" s="152"/>
      <c r="E33" s="256"/>
      <c r="F33" s="258" t="s">
        <v>28</v>
      </c>
      <c r="G33" s="256"/>
      <c r="H33" s="256"/>
      <c r="I33" s="256"/>
      <c r="J33" s="256"/>
      <c r="K33" s="256"/>
      <c r="L33" s="256"/>
      <c r="M33" s="256"/>
      <c r="N33" s="256"/>
    </row>
    <row r="34" spans="1:14">
      <c r="A34" s="143" t="s">
        <v>189</v>
      </c>
      <c r="B34" s="150">
        <v>0</v>
      </c>
      <c r="C34" s="154">
        <f t="shared" si="8"/>
        <v>0</v>
      </c>
      <c r="D34" s="152"/>
      <c r="E34" s="256"/>
      <c r="F34" s="256"/>
      <c r="G34" s="256"/>
      <c r="H34" s="256"/>
      <c r="I34" s="256"/>
      <c r="J34" s="256"/>
      <c r="K34" s="256"/>
      <c r="L34" s="256"/>
      <c r="M34" s="256"/>
      <c r="N34" s="256"/>
    </row>
    <row r="35" spans="1:14">
      <c r="A35" s="143" t="s">
        <v>193</v>
      </c>
      <c r="B35" s="150">
        <v>0</v>
      </c>
      <c r="C35" s="154">
        <f t="shared" si="8"/>
        <v>0</v>
      </c>
      <c r="D35" s="152"/>
      <c r="E35" s="256"/>
      <c r="F35" s="256"/>
      <c r="G35" s="256"/>
      <c r="H35" s="256"/>
      <c r="I35" s="256"/>
      <c r="J35" s="256"/>
      <c r="K35" s="256"/>
      <c r="L35" s="256"/>
      <c r="M35" s="256"/>
      <c r="N35" s="256"/>
    </row>
    <row r="36" spans="1:14">
      <c r="A36" s="143" t="s">
        <v>60</v>
      </c>
      <c r="B36" s="150">
        <v>0</v>
      </c>
      <c r="C36" s="154">
        <f t="shared" ref="C36:C41" si="9">VLOOKUP(A36,$A$45:$D$55,4,0)</f>
        <v>0</v>
      </c>
      <c r="D36" s="152"/>
      <c r="E36" s="256"/>
      <c r="F36" s="256"/>
      <c r="G36" s="256"/>
      <c r="H36" s="256"/>
      <c r="I36" s="256"/>
      <c r="J36" s="256"/>
      <c r="K36" s="256"/>
      <c r="L36" s="256"/>
      <c r="M36" s="256"/>
      <c r="N36" s="256"/>
    </row>
    <row r="37" spans="1:14">
      <c r="A37" s="143" t="s">
        <v>192</v>
      </c>
      <c r="B37" s="150">
        <v>0</v>
      </c>
      <c r="C37" s="154">
        <f t="shared" si="9"/>
        <v>25</v>
      </c>
      <c r="D37" s="152"/>
      <c r="E37" s="256"/>
      <c r="F37" s="256"/>
      <c r="G37" s="256"/>
      <c r="H37" s="256"/>
      <c r="I37" s="256"/>
      <c r="J37" s="256"/>
      <c r="K37" s="256"/>
      <c r="L37" s="256"/>
      <c r="M37" s="256"/>
      <c r="N37" s="256"/>
    </row>
    <row r="38" spans="1:14">
      <c r="A38" s="143" t="s">
        <v>190</v>
      </c>
      <c r="B38" s="150">
        <v>33.3333333333333</v>
      </c>
      <c r="C38" s="154">
        <f t="shared" si="9"/>
        <v>25</v>
      </c>
      <c r="D38" s="152"/>
      <c r="E38" s="256"/>
      <c r="F38" s="256"/>
      <c r="G38" s="256"/>
      <c r="H38" s="256"/>
      <c r="I38" s="256"/>
      <c r="J38" s="256"/>
      <c r="K38" s="256"/>
      <c r="L38" s="256"/>
      <c r="M38" s="256"/>
      <c r="N38" s="256"/>
    </row>
    <row r="39" spans="1:14">
      <c r="A39" s="143" t="s">
        <v>194</v>
      </c>
      <c r="B39" s="150">
        <v>33.3333333333333</v>
      </c>
      <c r="C39" s="154">
        <f t="shared" si="9"/>
        <v>25</v>
      </c>
      <c r="D39" s="152"/>
      <c r="E39" s="256"/>
      <c r="F39" s="256"/>
      <c r="G39" s="256"/>
      <c r="H39" s="256"/>
      <c r="I39" s="256"/>
      <c r="J39" s="256"/>
      <c r="K39" s="256"/>
      <c r="L39" s="256"/>
      <c r="M39" s="256"/>
      <c r="N39" s="256"/>
    </row>
    <row r="40" spans="1:14">
      <c r="A40" s="143" t="s">
        <v>195</v>
      </c>
      <c r="B40" s="150">
        <v>33.3333333333333</v>
      </c>
      <c r="C40" s="154">
        <f t="shared" si="9"/>
        <v>50</v>
      </c>
      <c r="D40" s="152"/>
      <c r="E40" s="256"/>
      <c r="F40" s="256"/>
      <c r="G40" s="256"/>
      <c r="H40" s="256"/>
      <c r="I40" s="256"/>
      <c r="J40" s="256"/>
      <c r="K40" s="256"/>
      <c r="L40" s="256"/>
      <c r="M40" s="256"/>
      <c r="N40" s="256"/>
    </row>
    <row r="41" spans="1:14">
      <c r="A41" s="143" t="s">
        <v>188</v>
      </c>
      <c r="B41" s="150">
        <v>33.3333333333333</v>
      </c>
      <c r="C41" s="154">
        <f t="shared" si="9"/>
        <v>50</v>
      </c>
      <c r="D41" s="152"/>
      <c r="E41" s="256"/>
      <c r="F41" s="256"/>
      <c r="G41" s="256"/>
      <c r="H41" s="256"/>
      <c r="I41" s="256"/>
      <c r="J41" s="256"/>
      <c r="K41" s="256"/>
      <c r="L41" s="256"/>
      <c r="M41" s="256"/>
      <c r="N41" s="256"/>
    </row>
    <row r="42" spans="1:14">
      <c r="A42" s="143" t="s">
        <v>196</v>
      </c>
      <c r="B42" s="150">
        <v>100</v>
      </c>
      <c r="C42" s="154">
        <f t="shared" si="8"/>
        <v>100</v>
      </c>
      <c r="D42" s="152"/>
      <c r="E42" s="256"/>
      <c r="F42" s="256"/>
      <c r="G42" s="256"/>
      <c r="H42" s="256"/>
      <c r="I42" s="256"/>
      <c r="J42" s="256"/>
      <c r="K42" s="256"/>
      <c r="L42" s="256"/>
      <c r="M42" s="256"/>
      <c r="N42" s="256"/>
    </row>
    <row r="43" spans="1:14">
      <c r="E43" s="256"/>
      <c r="F43" s="256"/>
      <c r="G43" s="256"/>
      <c r="H43" s="256"/>
      <c r="I43" s="256"/>
      <c r="J43" s="256"/>
      <c r="K43" s="256"/>
      <c r="L43" s="256"/>
      <c r="M43" s="256"/>
      <c r="N43" s="256"/>
    </row>
    <row r="44" spans="1:14">
      <c r="A44" s="156" t="s">
        <v>145</v>
      </c>
      <c r="B44" s="153" t="s">
        <v>2</v>
      </c>
      <c r="C44" s="153" t="s">
        <v>3</v>
      </c>
      <c r="D44" s="145" t="s">
        <v>5</v>
      </c>
      <c r="E44" s="256"/>
      <c r="F44" s="256"/>
      <c r="G44" s="256"/>
      <c r="H44" s="256"/>
      <c r="I44" s="256"/>
      <c r="J44" s="256"/>
      <c r="K44" s="256"/>
      <c r="L44" s="256"/>
      <c r="M44" s="256"/>
      <c r="N44" s="256"/>
    </row>
    <row r="45" spans="1:14">
      <c r="A45" s="143" t="s">
        <v>196</v>
      </c>
      <c r="B45" s="150">
        <v>76</v>
      </c>
      <c r="C45" s="150">
        <v>66.6666666666667</v>
      </c>
      <c r="D45" s="150">
        <v>100</v>
      </c>
      <c r="E45" s="256"/>
      <c r="F45" s="256"/>
      <c r="G45" s="256"/>
      <c r="H45" s="256"/>
      <c r="I45" s="256"/>
      <c r="J45" s="256"/>
      <c r="K45" s="256"/>
      <c r="L45" s="256"/>
      <c r="M45" s="256"/>
      <c r="N45" s="256"/>
    </row>
    <row r="46" spans="1:14">
      <c r="A46" s="143" t="s">
        <v>193</v>
      </c>
      <c r="B46" s="150">
        <v>8</v>
      </c>
      <c r="C46" s="150">
        <v>11.1111111111111</v>
      </c>
      <c r="D46" s="150">
        <v>0</v>
      </c>
      <c r="E46" s="256"/>
      <c r="F46" s="256"/>
      <c r="G46" s="256"/>
      <c r="H46" s="256"/>
      <c r="I46" s="256"/>
      <c r="J46" s="256"/>
      <c r="K46" s="256"/>
      <c r="L46" s="256"/>
      <c r="M46" s="256"/>
      <c r="N46" s="256"/>
    </row>
    <row r="47" spans="1:14">
      <c r="A47" s="143" t="s">
        <v>191</v>
      </c>
      <c r="B47" s="150">
        <v>8</v>
      </c>
      <c r="C47" s="150">
        <v>22.2222222222222</v>
      </c>
      <c r="D47" s="150">
        <v>0</v>
      </c>
      <c r="E47" s="256"/>
      <c r="F47" s="256"/>
      <c r="G47" s="256"/>
      <c r="H47" s="256"/>
      <c r="I47" s="256"/>
      <c r="J47" s="256"/>
      <c r="K47" s="256"/>
      <c r="L47" s="256"/>
      <c r="M47" s="256"/>
      <c r="N47" s="256"/>
    </row>
    <row r="48" spans="1:14">
      <c r="A48" s="143" t="s">
        <v>190</v>
      </c>
      <c r="B48" s="150">
        <v>8</v>
      </c>
      <c r="C48" s="150">
        <v>11.1111111111111</v>
      </c>
      <c r="D48" s="150">
        <v>25</v>
      </c>
      <c r="E48" s="256"/>
      <c r="F48" s="256"/>
      <c r="G48" s="256"/>
      <c r="H48" s="256"/>
      <c r="I48" s="256"/>
      <c r="J48" s="256"/>
      <c r="K48" s="256"/>
      <c r="L48" s="256"/>
      <c r="M48" s="256"/>
      <c r="N48" s="256"/>
    </row>
    <row r="49" spans="1:14">
      <c r="A49" s="143" t="s">
        <v>195</v>
      </c>
      <c r="B49" s="150">
        <v>28.000000000000004</v>
      </c>
      <c r="C49" s="150">
        <v>44.4444444444444</v>
      </c>
      <c r="D49" s="150">
        <v>50</v>
      </c>
      <c r="E49" s="256"/>
      <c r="F49" s="256"/>
      <c r="G49" s="256"/>
      <c r="H49" s="256"/>
      <c r="I49" s="256"/>
      <c r="J49" s="256"/>
      <c r="K49" s="256"/>
      <c r="L49" s="256"/>
      <c r="M49" s="256"/>
      <c r="N49" s="256"/>
    </row>
    <row r="50" spans="1:14">
      <c r="A50" s="143" t="s">
        <v>189</v>
      </c>
      <c r="B50" s="150">
        <v>0</v>
      </c>
      <c r="C50" s="150">
        <v>22.2222222222222</v>
      </c>
      <c r="D50" s="150">
        <v>0</v>
      </c>
      <c r="E50" s="256"/>
      <c r="F50" s="256"/>
      <c r="G50" s="256"/>
      <c r="H50" s="256"/>
      <c r="I50" s="256"/>
      <c r="J50" s="256"/>
      <c r="K50" s="256"/>
      <c r="L50" s="256"/>
      <c r="M50" s="256"/>
      <c r="N50" s="256"/>
    </row>
    <row r="51" spans="1:14">
      <c r="A51" s="143" t="s">
        <v>187</v>
      </c>
      <c r="B51" s="150">
        <v>16</v>
      </c>
      <c r="C51" s="150">
        <v>0</v>
      </c>
      <c r="D51" s="150">
        <v>0</v>
      </c>
      <c r="E51" s="256"/>
      <c r="F51" s="256"/>
      <c r="G51" s="256"/>
      <c r="H51" s="256"/>
      <c r="I51" s="256"/>
      <c r="J51" s="256"/>
      <c r="K51" s="256"/>
      <c r="L51" s="256"/>
      <c r="M51" s="256"/>
      <c r="N51" s="256"/>
    </row>
    <row r="52" spans="1:14">
      <c r="A52" s="143" t="s">
        <v>192</v>
      </c>
      <c r="B52" s="150">
        <v>4</v>
      </c>
      <c r="C52" s="150">
        <v>22.2222222222222</v>
      </c>
      <c r="D52" s="150">
        <v>25</v>
      </c>
      <c r="E52" s="256"/>
      <c r="F52" s="256"/>
      <c r="G52" s="256"/>
      <c r="H52" s="256"/>
      <c r="I52" s="256"/>
      <c r="J52" s="256"/>
      <c r="K52" s="256"/>
      <c r="L52" s="256"/>
      <c r="M52" s="256"/>
      <c r="N52" s="256"/>
    </row>
    <row r="53" spans="1:14">
      <c r="A53" s="143" t="s">
        <v>188</v>
      </c>
      <c r="B53" s="150">
        <v>8</v>
      </c>
      <c r="C53" s="150">
        <v>0</v>
      </c>
      <c r="D53" s="150">
        <v>50</v>
      </c>
      <c r="E53" s="256"/>
      <c r="F53" s="256"/>
      <c r="G53" s="256"/>
      <c r="H53" s="256"/>
      <c r="I53" s="256"/>
      <c r="J53" s="256"/>
      <c r="K53" s="256"/>
      <c r="L53" s="256"/>
      <c r="M53" s="256"/>
      <c r="N53" s="256"/>
    </row>
    <row r="54" spans="1:14">
      <c r="A54" s="143" t="s">
        <v>194</v>
      </c>
      <c r="B54" s="150">
        <v>28.000000000000004</v>
      </c>
      <c r="C54" s="150">
        <v>11.1111111111111</v>
      </c>
      <c r="D54" s="150">
        <v>25</v>
      </c>
      <c r="E54" s="256"/>
      <c r="F54" s="256"/>
      <c r="G54" s="256"/>
      <c r="H54" s="256"/>
      <c r="I54" s="256"/>
      <c r="J54" s="256"/>
      <c r="K54" s="256"/>
      <c r="L54" s="256"/>
      <c r="M54" s="256"/>
      <c r="N54" s="256"/>
    </row>
    <row r="55" spans="1:14">
      <c r="A55" s="143" t="s">
        <v>60</v>
      </c>
      <c r="B55" s="150">
        <v>0</v>
      </c>
      <c r="C55" s="150">
        <v>0</v>
      </c>
      <c r="D55" s="150">
        <v>0</v>
      </c>
      <c r="E55" s="256"/>
      <c r="F55" s="256"/>
      <c r="G55" s="256"/>
      <c r="H55" s="256"/>
      <c r="I55" s="256"/>
      <c r="J55" s="256"/>
      <c r="K55" s="256"/>
      <c r="L55" s="256"/>
      <c r="M55" s="256"/>
      <c r="N55" s="256"/>
    </row>
    <row r="56" spans="1:14">
      <c r="A56" s="143"/>
      <c r="E56" s="256"/>
      <c r="F56" s="258" t="s">
        <v>29</v>
      </c>
      <c r="G56" s="256"/>
      <c r="H56" s="256"/>
      <c r="I56" s="256"/>
      <c r="J56" s="256"/>
      <c r="K56" s="256"/>
      <c r="L56" s="256"/>
      <c r="M56" s="256"/>
      <c r="N56" s="256"/>
    </row>
    <row r="57" spans="1:14">
      <c r="A57" s="286">
        <v>45536</v>
      </c>
      <c r="B57" s="188"/>
      <c r="D57" s="153"/>
      <c r="E57" s="256"/>
      <c r="F57" s="256"/>
      <c r="G57" s="256"/>
      <c r="H57" s="256"/>
      <c r="I57" s="256"/>
      <c r="J57" s="256"/>
      <c r="K57" s="256"/>
      <c r="L57" s="256"/>
      <c r="M57" s="256"/>
      <c r="N57" s="256"/>
    </row>
    <row r="58" spans="1:14">
      <c r="A58" s="143" t="s">
        <v>196</v>
      </c>
      <c r="B58" s="188">
        <v>77.7777777777778</v>
      </c>
      <c r="C58" s="153">
        <v>60</v>
      </c>
      <c r="D58" s="153">
        <v>100</v>
      </c>
      <c r="E58" s="256"/>
      <c r="F58" s="256"/>
      <c r="G58" s="256"/>
      <c r="H58" s="256"/>
      <c r="I58" s="256"/>
      <c r="J58" s="256"/>
      <c r="K58" s="256"/>
      <c r="L58" s="256"/>
      <c r="M58" s="256"/>
      <c r="N58" s="256"/>
    </row>
    <row r="59" spans="1:14">
      <c r="A59" s="143" t="s">
        <v>193</v>
      </c>
      <c r="B59" s="188">
        <v>11.1111111111111</v>
      </c>
      <c r="C59" s="153">
        <v>20</v>
      </c>
      <c r="D59" s="153">
        <v>0</v>
      </c>
      <c r="E59" s="256"/>
      <c r="F59" s="256"/>
      <c r="G59" s="256"/>
      <c r="H59" s="256"/>
      <c r="I59" s="256"/>
      <c r="J59" s="256"/>
      <c r="K59" s="256"/>
      <c r="L59" s="256"/>
      <c r="M59" s="256"/>
      <c r="N59" s="256"/>
    </row>
    <row r="60" spans="1:14">
      <c r="A60" s="143" t="s">
        <v>191</v>
      </c>
      <c r="B60" s="188">
        <v>11.1111111111111</v>
      </c>
      <c r="C60" s="153">
        <v>0</v>
      </c>
      <c r="D60" s="153">
        <v>0</v>
      </c>
      <c r="E60" s="256"/>
      <c r="F60" s="256"/>
      <c r="G60" s="256"/>
      <c r="H60" s="256"/>
      <c r="I60" s="256"/>
      <c r="J60" s="256"/>
      <c r="K60" s="256"/>
      <c r="L60" s="256"/>
      <c r="M60" s="256"/>
      <c r="N60" s="256"/>
    </row>
    <row r="61" spans="1:14">
      <c r="A61" s="143" t="s">
        <v>190</v>
      </c>
      <c r="B61" s="188">
        <v>0</v>
      </c>
      <c r="C61" s="153">
        <v>20</v>
      </c>
      <c r="D61" s="153">
        <v>33.3333333333333</v>
      </c>
      <c r="E61" s="256"/>
      <c r="F61" s="256"/>
      <c r="G61" s="256"/>
      <c r="H61" s="256"/>
      <c r="I61" s="256"/>
      <c r="J61" s="256"/>
      <c r="K61" s="256"/>
      <c r="L61" s="256"/>
      <c r="M61" s="256"/>
      <c r="N61" s="256"/>
    </row>
    <row r="62" spans="1:14">
      <c r="A62" s="143" t="s">
        <v>195</v>
      </c>
      <c r="B62" s="188">
        <v>38.8888888888889</v>
      </c>
      <c r="C62" s="153">
        <v>20</v>
      </c>
      <c r="D62" s="153">
        <v>0</v>
      </c>
      <c r="E62" s="256"/>
      <c r="F62" s="256"/>
      <c r="G62" s="256"/>
      <c r="H62" s="256"/>
      <c r="I62" s="256"/>
      <c r="J62" s="256"/>
      <c r="K62" s="256"/>
      <c r="L62" s="256"/>
      <c r="M62" s="256"/>
      <c r="N62" s="256"/>
    </row>
    <row r="63" spans="1:14">
      <c r="A63" s="143" t="s">
        <v>189</v>
      </c>
      <c r="B63" s="188">
        <v>11.1111111111111</v>
      </c>
      <c r="C63" s="153">
        <v>20</v>
      </c>
      <c r="D63" s="153">
        <v>0</v>
      </c>
      <c r="E63" s="256"/>
      <c r="F63" s="256"/>
      <c r="G63" s="256"/>
      <c r="H63" s="256"/>
      <c r="I63" s="256"/>
      <c r="J63" s="256"/>
      <c r="K63" s="256"/>
      <c r="L63" s="256"/>
      <c r="M63" s="256"/>
      <c r="N63" s="256"/>
    </row>
    <row r="64" spans="1:14">
      <c r="A64" s="143" t="s">
        <v>187</v>
      </c>
      <c r="B64" s="188">
        <v>22.2222222222222</v>
      </c>
      <c r="C64" s="153">
        <v>20</v>
      </c>
      <c r="D64" s="153">
        <v>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</row>
    <row r="65" spans="1:14">
      <c r="A65" s="143" t="s">
        <v>192</v>
      </c>
      <c r="B65" s="188">
        <v>22.2222222222222</v>
      </c>
      <c r="C65" s="153">
        <v>0</v>
      </c>
      <c r="D65" s="153">
        <v>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</row>
    <row r="66" spans="1:14">
      <c r="A66" s="143" t="s">
        <v>188</v>
      </c>
      <c r="B66" s="188">
        <v>11.1111111111111</v>
      </c>
      <c r="C66" s="153">
        <v>20</v>
      </c>
      <c r="D66" s="153">
        <v>33.3333333333333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</row>
    <row r="67" spans="1:14">
      <c r="A67" s="143" t="s">
        <v>194</v>
      </c>
      <c r="B67" s="188">
        <v>50</v>
      </c>
      <c r="C67" s="153">
        <v>0</v>
      </c>
      <c r="D67" s="153">
        <v>33.3333333333333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</row>
    <row r="68" spans="1:14">
      <c r="A68" s="143" t="s">
        <v>60</v>
      </c>
      <c r="B68" s="133">
        <v>0</v>
      </c>
      <c r="C68" s="153">
        <v>0</v>
      </c>
      <c r="D68" s="145">
        <v>33.3333333333333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</row>
    <row r="69" spans="1:14">
      <c r="E69" s="256"/>
      <c r="F69" s="256"/>
      <c r="G69" s="256"/>
      <c r="H69" s="256"/>
      <c r="I69" s="256"/>
      <c r="J69" s="256"/>
      <c r="K69" s="256"/>
      <c r="L69" s="256"/>
      <c r="M69" s="256"/>
      <c r="N69" s="256"/>
    </row>
    <row r="70" spans="1:14">
      <c r="E70" s="256"/>
      <c r="F70" s="256"/>
      <c r="G70" s="256"/>
      <c r="H70" s="256"/>
      <c r="I70" s="256"/>
      <c r="J70" s="256"/>
      <c r="K70" s="256"/>
      <c r="L70" s="256"/>
      <c r="M70" s="256"/>
      <c r="N70" s="256"/>
    </row>
    <row r="71" spans="1:14">
      <c r="E71" s="256"/>
      <c r="F71" s="256"/>
      <c r="G71" s="256"/>
      <c r="H71" s="256"/>
      <c r="I71" s="256"/>
      <c r="J71" s="256"/>
      <c r="K71" s="256"/>
      <c r="L71" s="256"/>
      <c r="M71" s="256"/>
      <c r="N71" s="256"/>
    </row>
    <row r="72" spans="1:14">
      <c r="E72" s="256"/>
      <c r="F72" s="256"/>
      <c r="G72" s="256"/>
      <c r="H72" s="256"/>
      <c r="I72" s="256"/>
      <c r="J72" s="256"/>
      <c r="K72" s="256"/>
      <c r="L72" s="256"/>
      <c r="M72" s="256"/>
      <c r="N72" s="256"/>
    </row>
    <row r="73" spans="1:14">
      <c r="E73" s="256"/>
      <c r="F73" s="256"/>
      <c r="G73" s="256"/>
      <c r="H73" s="256"/>
      <c r="I73" s="256"/>
      <c r="J73" s="256"/>
      <c r="K73" s="256"/>
      <c r="L73" s="256"/>
      <c r="M73" s="256"/>
      <c r="N73" s="256"/>
    </row>
    <row r="74" spans="1:14">
      <c r="E74" s="256"/>
      <c r="F74" s="256"/>
      <c r="G74" s="256"/>
      <c r="H74" s="256"/>
      <c r="I74" s="256"/>
      <c r="J74" s="256"/>
      <c r="K74" s="256"/>
      <c r="L74" s="256"/>
      <c r="M74" s="256"/>
      <c r="N74" s="256"/>
    </row>
    <row r="75" spans="1:14">
      <c r="A75" s="143"/>
      <c r="E75" s="256"/>
      <c r="F75" s="256"/>
      <c r="G75" s="256"/>
      <c r="H75" s="256"/>
      <c r="I75" s="256"/>
      <c r="J75" s="256"/>
      <c r="K75" s="256"/>
      <c r="L75" s="256"/>
      <c r="M75" s="256"/>
      <c r="N75" s="256"/>
    </row>
    <row r="76" spans="1:14">
      <c r="A76" s="143"/>
      <c r="E76" s="256"/>
      <c r="F76" s="256"/>
      <c r="G76" s="256"/>
      <c r="H76" s="256"/>
      <c r="I76" s="256"/>
      <c r="J76" s="256"/>
      <c r="K76" s="256"/>
      <c r="L76" s="256"/>
      <c r="M76" s="256"/>
      <c r="N76" s="256"/>
    </row>
    <row r="77" spans="1:14">
      <c r="A77" s="143"/>
      <c r="E77" s="256"/>
      <c r="F77" s="256"/>
      <c r="G77" s="256"/>
      <c r="H77" s="256"/>
      <c r="I77" s="256"/>
      <c r="J77" s="256"/>
      <c r="K77" s="256"/>
      <c r="L77" s="256"/>
      <c r="M77" s="256"/>
      <c r="N77" s="256"/>
    </row>
    <row r="78" spans="1:14">
      <c r="A78" s="143"/>
      <c r="E78" s="256"/>
      <c r="F78" s="256"/>
      <c r="G78" s="256"/>
      <c r="H78" s="256"/>
      <c r="I78" s="256"/>
      <c r="J78" s="256"/>
      <c r="K78" s="256"/>
      <c r="L78" s="256"/>
      <c r="M78" s="256"/>
      <c r="N78" s="256"/>
    </row>
    <row r="79" spans="1:14">
      <c r="A79" s="143"/>
      <c r="F79" s="1" t="s">
        <v>334</v>
      </c>
      <c r="G79" s="256"/>
      <c r="H79" s="256"/>
      <c r="I79" s="256"/>
      <c r="J79" s="256"/>
      <c r="K79" s="256"/>
      <c r="L79" s="256"/>
      <c r="M79" s="256"/>
      <c r="N79" s="256"/>
    </row>
    <row r="80" spans="1:14">
      <c r="A80" s="143"/>
      <c r="E80" s="256"/>
      <c r="F80" s="256"/>
      <c r="G80" s="256"/>
      <c r="H80" s="256"/>
      <c r="I80" s="256"/>
      <c r="J80" s="256"/>
      <c r="K80" s="256"/>
      <c r="L80" s="256"/>
      <c r="M80" s="256"/>
      <c r="N80" s="256"/>
    </row>
    <row r="81" spans="1:14">
      <c r="A81" s="143"/>
      <c r="E81" s="256"/>
      <c r="F81" s="256"/>
      <c r="G81" s="256"/>
      <c r="H81" s="256"/>
      <c r="I81" s="256"/>
      <c r="J81" s="256"/>
      <c r="K81" s="256"/>
      <c r="L81" s="256"/>
      <c r="M81" s="256"/>
      <c r="N81" s="256"/>
    </row>
    <row r="82" spans="1:14">
      <c r="A82" s="143"/>
      <c r="E82" s="256"/>
      <c r="F82" s="256"/>
      <c r="G82" s="256"/>
      <c r="H82" s="256"/>
      <c r="I82" s="256"/>
      <c r="J82" s="256"/>
      <c r="K82" s="256"/>
      <c r="L82" s="256"/>
      <c r="M82" s="256"/>
      <c r="N82" s="256"/>
    </row>
    <row r="83" spans="1:14">
      <c r="A83" s="143"/>
    </row>
    <row r="84" spans="1:14">
      <c r="A84" s="143"/>
    </row>
    <row r="85" spans="1:14">
      <c r="A85" s="143"/>
    </row>
    <row r="87" spans="1:14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J50"/>
  <sheetViews>
    <sheetView view="pageBreakPreview" topLeftCell="C1" zoomScale="90" zoomScaleNormal="90" zoomScaleSheetLayoutView="90" workbookViewId="0">
      <selection activeCell="R34" sqref="R34"/>
    </sheetView>
  </sheetViews>
  <sheetFormatPr defaultColWidth="11.453125" defaultRowHeight="14"/>
  <cols>
    <col min="1" max="1" width="30.453125" style="12" customWidth="1"/>
    <col min="2" max="2" width="13.6328125" style="12" bestFit="1" customWidth="1"/>
    <col min="3" max="3" width="7.6328125" style="12" customWidth="1"/>
    <col min="4" max="4" width="13.6328125" style="12" bestFit="1" customWidth="1"/>
    <col min="5" max="6" width="11.453125" style="12"/>
    <col min="7" max="7" width="12" style="12" customWidth="1"/>
    <col min="8" max="8" width="10.36328125" style="12" customWidth="1"/>
    <col min="9" max="16384" width="11.453125" style="12"/>
  </cols>
  <sheetData>
    <row r="1" spans="1:10">
      <c r="A1" s="162" t="s">
        <v>199</v>
      </c>
    </row>
    <row r="2" spans="1:10">
      <c r="B2" s="12" t="s">
        <v>1</v>
      </c>
    </row>
    <row r="3" spans="1:10">
      <c r="A3" s="12" t="s">
        <v>2</v>
      </c>
    </row>
    <row r="4" spans="1:10">
      <c r="A4" s="12" t="s">
        <v>3</v>
      </c>
      <c r="B4" s="13" t="s">
        <v>200</v>
      </c>
    </row>
    <row r="5" spans="1:10">
      <c r="A5" s="12" t="s">
        <v>5</v>
      </c>
      <c r="B5" s="12">
        <v>100</v>
      </c>
    </row>
    <row r="6" spans="1:10">
      <c r="A6" s="13"/>
      <c r="J6" s="13" t="s">
        <v>328</v>
      </c>
    </row>
    <row r="7" spans="1:10">
      <c r="A7" s="13" t="s">
        <v>201</v>
      </c>
      <c r="B7" s="163" t="s">
        <v>2</v>
      </c>
      <c r="C7" s="163" t="s">
        <v>3</v>
      </c>
      <c r="D7" s="163" t="s">
        <v>5</v>
      </c>
      <c r="E7" s="81" t="s">
        <v>202</v>
      </c>
    </row>
    <row r="8" spans="1:10">
      <c r="A8" s="12" t="s">
        <v>71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4" t="s">
        <v>72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4" t="s">
        <v>205</v>
      </c>
      <c r="B10" s="12">
        <v>4</v>
      </c>
      <c r="C10" s="12">
        <v>0</v>
      </c>
      <c r="D10" s="12">
        <v>0</v>
      </c>
      <c r="E10" s="55">
        <v>400</v>
      </c>
    </row>
    <row r="11" spans="1:10">
      <c r="A11" s="164" t="s">
        <v>204</v>
      </c>
      <c r="B11" s="12">
        <v>4</v>
      </c>
      <c r="C11" s="12">
        <v>0</v>
      </c>
      <c r="D11" s="12">
        <v>0</v>
      </c>
      <c r="E11" s="55">
        <v>400</v>
      </c>
    </row>
    <row r="12" spans="1:10">
      <c r="A12" s="164" t="s">
        <v>203</v>
      </c>
      <c r="B12" s="12">
        <v>0</v>
      </c>
      <c r="C12" s="12">
        <v>11.1111111111111</v>
      </c>
      <c r="D12" s="12">
        <v>0</v>
      </c>
      <c r="E12" s="55">
        <v>1111.1111111111099</v>
      </c>
    </row>
    <row r="13" spans="1:10">
      <c r="A13" s="164" t="s">
        <v>68</v>
      </c>
      <c r="B13" s="12">
        <v>12</v>
      </c>
      <c r="C13" s="12">
        <v>0</v>
      </c>
      <c r="D13" s="12">
        <v>0</v>
      </c>
      <c r="E13" s="55">
        <v>1200</v>
      </c>
    </row>
    <row r="14" spans="1:10">
      <c r="A14" s="164" t="s">
        <v>70</v>
      </c>
      <c r="B14" s="12">
        <v>0</v>
      </c>
      <c r="C14" s="12">
        <v>0</v>
      </c>
      <c r="D14" s="12">
        <v>25</v>
      </c>
      <c r="E14" s="55">
        <v>2500</v>
      </c>
    </row>
    <row r="15" spans="1:10">
      <c r="A15" s="164" t="s">
        <v>65</v>
      </c>
      <c r="B15" s="12">
        <v>12</v>
      </c>
      <c r="C15" s="12">
        <v>22.2222222222222</v>
      </c>
      <c r="D15" s="12">
        <v>0</v>
      </c>
      <c r="E15" s="55">
        <v>3422.2222222222199</v>
      </c>
    </row>
    <row r="16" spans="1:10">
      <c r="A16" s="164" t="s">
        <v>66</v>
      </c>
      <c r="B16" s="12">
        <v>28.000000000000004</v>
      </c>
      <c r="C16" s="12">
        <v>0</v>
      </c>
      <c r="D16" s="12">
        <v>25</v>
      </c>
      <c r="E16" s="55">
        <v>5300</v>
      </c>
    </row>
    <row r="17" spans="1:10">
      <c r="A17" s="164" t="s">
        <v>69</v>
      </c>
      <c r="B17" s="12">
        <v>4</v>
      </c>
      <c r="C17" s="12">
        <v>0</v>
      </c>
      <c r="D17" s="12">
        <v>50</v>
      </c>
      <c r="E17" s="55">
        <v>5400</v>
      </c>
    </row>
    <row r="18" spans="1:10">
      <c r="A18" s="164" t="s">
        <v>67</v>
      </c>
      <c r="B18" s="12">
        <v>40</v>
      </c>
      <c r="C18" s="12">
        <v>44.4444444444444</v>
      </c>
      <c r="D18" s="12">
        <v>75</v>
      </c>
      <c r="E18" s="55">
        <v>15944.44444444444</v>
      </c>
    </row>
    <row r="19" spans="1:10">
      <c r="A19" s="164" t="s">
        <v>74</v>
      </c>
      <c r="B19" s="12">
        <v>68</v>
      </c>
      <c r="C19" s="12">
        <v>22.2222222222222</v>
      </c>
      <c r="D19" s="12">
        <v>75</v>
      </c>
      <c r="E19" s="55">
        <v>16522.222222222219</v>
      </c>
    </row>
    <row r="20" spans="1:10">
      <c r="B20" s="166"/>
    </row>
    <row r="21" spans="1:10">
      <c r="B21" s="166"/>
    </row>
    <row r="22" spans="1:10">
      <c r="A22" s="156" t="s">
        <v>145</v>
      </c>
      <c r="B22" s="163" t="s">
        <v>2</v>
      </c>
      <c r="C22" s="163" t="s">
        <v>3</v>
      </c>
      <c r="D22" s="163" t="s">
        <v>5</v>
      </c>
      <c r="F22" s="14"/>
    </row>
    <row r="23" spans="1:10">
      <c r="A23" s="164" t="s">
        <v>65</v>
      </c>
      <c r="B23" s="16">
        <v>12</v>
      </c>
      <c r="C23" s="16">
        <v>22.2222222222222</v>
      </c>
      <c r="D23" s="16">
        <v>0</v>
      </c>
      <c r="E23" s="55">
        <f t="shared" ref="E23:E34" si="0">(+SUM(B23:D23))*100</f>
        <v>3422.2222222222199</v>
      </c>
      <c r="F23" s="14"/>
    </row>
    <row r="24" spans="1:10">
      <c r="A24" s="164" t="s">
        <v>67</v>
      </c>
      <c r="B24" s="16">
        <v>40</v>
      </c>
      <c r="C24" s="16">
        <v>44.4444444444444</v>
      </c>
      <c r="D24" s="16">
        <v>75</v>
      </c>
      <c r="E24" s="55">
        <f t="shared" si="0"/>
        <v>15944.44444444444</v>
      </c>
      <c r="F24" s="14"/>
    </row>
    <row r="25" spans="1:10">
      <c r="A25" s="164" t="s">
        <v>66</v>
      </c>
      <c r="B25" s="16">
        <v>28.000000000000004</v>
      </c>
      <c r="C25" s="16">
        <v>0</v>
      </c>
      <c r="D25" s="16">
        <v>25</v>
      </c>
      <c r="E25" s="55">
        <f t="shared" si="0"/>
        <v>5300</v>
      </c>
      <c r="F25" s="14"/>
    </row>
    <row r="26" spans="1:10">
      <c r="A26" s="164" t="s">
        <v>68</v>
      </c>
      <c r="B26" s="16">
        <v>12</v>
      </c>
      <c r="C26" s="16">
        <v>0</v>
      </c>
      <c r="D26" s="16">
        <v>0</v>
      </c>
      <c r="E26" s="55">
        <f t="shared" si="0"/>
        <v>1200</v>
      </c>
      <c r="F26" s="14"/>
    </row>
    <row r="27" spans="1:10">
      <c r="A27" s="164" t="s">
        <v>205</v>
      </c>
      <c r="B27" s="16">
        <v>4</v>
      </c>
      <c r="C27" s="16">
        <v>0</v>
      </c>
      <c r="D27" s="16">
        <v>0</v>
      </c>
      <c r="E27" s="55">
        <f t="shared" si="0"/>
        <v>400</v>
      </c>
      <c r="F27" s="14"/>
      <c r="J27" s="14"/>
    </row>
    <row r="28" spans="1:10">
      <c r="A28" s="164" t="s">
        <v>70</v>
      </c>
      <c r="B28" s="16">
        <v>0</v>
      </c>
      <c r="C28" s="16">
        <v>0</v>
      </c>
      <c r="D28" s="16">
        <v>25</v>
      </c>
      <c r="E28" s="55">
        <f t="shared" si="0"/>
        <v>2500</v>
      </c>
      <c r="F28" s="14"/>
    </row>
    <row r="29" spans="1:10">
      <c r="A29" s="164" t="s">
        <v>69</v>
      </c>
      <c r="B29" s="16">
        <v>4</v>
      </c>
      <c r="C29" s="16">
        <v>0</v>
      </c>
      <c r="D29" s="16">
        <v>50</v>
      </c>
      <c r="E29" s="55">
        <f t="shared" si="0"/>
        <v>5400</v>
      </c>
      <c r="F29" s="14"/>
      <c r="J29" s="1" t="s">
        <v>337</v>
      </c>
    </row>
    <row r="30" spans="1:10">
      <c r="A30" s="164" t="s">
        <v>71</v>
      </c>
      <c r="B30" s="16">
        <v>0</v>
      </c>
      <c r="C30" s="16">
        <v>0</v>
      </c>
      <c r="D30" s="16">
        <v>0</v>
      </c>
      <c r="E30" s="55">
        <f t="shared" si="0"/>
        <v>0</v>
      </c>
      <c r="F30" s="14"/>
    </row>
    <row r="31" spans="1:10">
      <c r="A31" s="164" t="s">
        <v>72</v>
      </c>
      <c r="B31" s="16">
        <v>0</v>
      </c>
      <c r="C31" s="16">
        <v>0</v>
      </c>
      <c r="D31" s="16">
        <v>0</v>
      </c>
      <c r="E31" s="55">
        <f t="shared" si="0"/>
        <v>0</v>
      </c>
      <c r="F31" s="14"/>
    </row>
    <row r="32" spans="1:10">
      <c r="A32" s="12" t="s">
        <v>203</v>
      </c>
      <c r="B32" s="16">
        <v>0</v>
      </c>
      <c r="C32" s="16">
        <v>11.1111111111111</v>
      </c>
      <c r="D32" s="16">
        <v>0</v>
      </c>
      <c r="E32" s="55">
        <f t="shared" si="0"/>
        <v>1111.1111111111099</v>
      </c>
      <c r="F32" s="14"/>
    </row>
    <row r="33" spans="1:6">
      <c r="A33" s="164" t="s">
        <v>74</v>
      </c>
      <c r="B33" s="16">
        <v>68</v>
      </c>
      <c r="C33" s="16">
        <v>22.2222222222222</v>
      </c>
      <c r="D33" s="16">
        <v>75</v>
      </c>
      <c r="E33" s="55">
        <f t="shared" si="0"/>
        <v>16522.222222222219</v>
      </c>
      <c r="F33" s="14"/>
    </row>
    <row r="34" spans="1:6">
      <c r="A34" s="164" t="s">
        <v>204</v>
      </c>
      <c r="B34" s="16">
        <v>4</v>
      </c>
      <c r="C34" s="16">
        <v>0</v>
      </c>
      <c r="D34" s="16">
        <v>0</v>
      </c>
      <c r="E34" s="55">
        <f t="shared" si="0"/>
        <v>400</v>
      </c>
      <c r="F34" s="14"/>
    </row>
    <row r="35" spans="1:6">
      <c r="B35" s="166"/>
      <c r="C35" s="166"/>
      <c r="D35" s="166"/>
      <c r="F35" s="14"/>
    </row>
    <row r="36" spans="1:6">
      <c r="B36" s="166"/>
      <c r="C36" s="166"/>
      <c r="D36" s="166"/>
      <c r="F36" s="14"/>
    </row>
    <row r="37" spans="1:6">
      <c r="B37" s="165"/>
      <c r="C37" s="165"/>
      <c r="D37" s="165"/>
      <c r="F37" s="14"/>
    </row>
    <row r="38" spans="1:6">
      <c r="B38" s="165"/>
      <c r="C38" s="165"/>
      <c r="D38" s="165"/>
    </row>
    <row r="39" spans="1:6">
      <c r="B39" s="165"/>
      <c r="C39" s="165"/>
      <c r="D39" s="165"/>
    </row>
    <row r="40" spans="1:6">
      <c r="B40" s="165"/>
      <c r="C40" s="165"/>
      <c r="D40" s="165"/>
    </row>
    <row r="41" spans="1:6">
      <c r="B41" s="165"/>
      <c r="C41" s="165"/>
      <c r="D41" s="165"/>
    </row>
    <row r="42" spans="1:6">
      <c r="B42" s="165"/>
      <c r="C42" s="165"/>
      <c r="D42" s="165"/>
    </row>
    <row r="43" spans="1:6">
      <c r="B43" s="165"/>
      <c r="C43" s="165"/>
      <c r="D43" s="165"/>
    </row>
    <row r="44" spans="1:6">
      <c r="B44" s="165"/>
      <c r="C44" s="165"/>
      <c r="D44" s="165"/>
    </row>
    <row r="45" spans="1:6">
      <c r="B45" s="165"/>
      <c r="C45" s="165"/>
      <c r="D45" s="165"/>
    </row>
    <row r="46" spans="1:6">
      <c r="B46" s="165"/>
      <c r="C46" s="165"/>
      <c r="D46" s="165"/>
    </row>
    <row r="47" spans="1:6">
      <c r="B47" s="165"/>
      <c r="C47" s="165"/>
      <c r="D47" s="165"/>
    </row>
    <row r="48" spans="1:6">
      <c r="B48" s="165"/>
      <c r="C48" s="165"/>
      <c r="D48" s="165"/>
    </row>
    <row r="49" spans="2:2">
      <c r="B49" s="165"/>
    </row>
    <row r="50" spans="2:2">
      <c r="B50" s="165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X71"/>
  <sheetViews>
    <sheetView view="pageBreakPreview" zoomScaleNormal="80" zoomScaleSheetLayoutView="100" workbookViewId="0">
      <pane xSplit="1" ySplit="8" topLeftCell="O9" activePane="bottomRight" state="frozen"/>
      <selection pane="topRight" activeCell="B1" sqref="B1"/>
      <selection pane="bottomLeft" activeCell="A9" sqref="A9"/>
      <selection pane="bottomRight" activeCell="R70" sqref="R70"/>
    </sheetView>
  </sheetViews>
  <sheetFormatPr defaultColWidth="11.453125" defaultRowHeight="14"/>
  <cols>
    <col min="1" max="1" width="13.36328125" style="45" bestFit="1" customWidth="1"/>
    <col min="2" max="2" width="13" style="12" bestFit="1" customWidth="1"/>
    <col min="3" max="3" width="11.453125" style="12"/>
    <col min="4" max="4" width="13" style="12" bestFit="1" customWidth="1"/>
    <col min="5" max="5" width="11.453125" style="12"/>
    <col min="6" max="6" width="13" style="12" bestFit="1" customWidth="1"/>
    <col min="7" max="14" width="11.453125" style="12"/>
    <col min="15" max="15" width="3.453125" style="12" customWidth="1"/>
    <col min="16" max="16" width="11.453125" style="12" customWidth="1"/>
    <col min="17" max="29" width="11.453125" style="12"/>
    <col min="30" max="30" width="7.36328125" style="12" bestFit="1" customWidth="1"/>
    <col min="31" max="16384" width="11.453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</row>
    <row r="4" spans="1:24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62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4.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340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8">
        <v>-50</v>
      </c>
      <c r="G67" s="78">
        <v>-50</v>
      </c>
      <c r="H67" s="78">
        <v>-50</v>
      </c>
      <c r="I67" s="78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8">
        <v>-60</v>
      </c>
      <c r="G68" s="78">
        <v>-54.430819992683745</v>
      </c>
      <c r="H68" s="78">
        <v>0</v>
      </c>
      <c r="I68" s="78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78">
        <v>-25</v>
      </c>
      <c r="G69" s="78">
        <v>-36.774517337578274</v>
      </c>
      <c r="H69" s="78">
        <v>50</v>
      </c>
      <c r="I69" s="78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24.02108795126615</v>
      </c>
      <c r="D70" s="16">
        <v>0</v>
      </c>
      <c r="E70" s="16">
        <v>0</v>
      </c>
      <c r="F70" s="78">
        <v>-20</v>
      </c>
      <c r="G70" s="78">
        <v>-55.182758741125618</v>
      </c>
      <c r="H70" s="78">
        <v>20</v>
      </c>
      <c r="I70" s="78">
        <v>-20</v>
      </c>
      <c r="J70" s="16">
        <v>0</v>
      </c>
      <c r="K70" s="16">
        <v>-65.092618936172315</v>
      </c>
      <c r="L70" s="16">
        <v>-33.3333333333333</v>
      </c>
      <c r="M70" s="16">
        <v>66.6666666666667</v>
      </c>
      <c r="N70" s="16"/>
      <c r="P70" s="14"/>
    </row>
    <row r="71" spans="1:16">
      <c r="A71" s="45">
        <v>45627</v>
      </c>
      <c r="B71" s="16">
        <v>-16</v>
      </c>
      <c r="C71" s="16">
        <v>-0.32962942123965083</v>
      </c>
      <c r="D71" s="16">
        <v>-12</v>
      </c>
      <c r="E71" s="16">
        <v>-4</v>
      </c>
      <c r="F71" s="16">
        <v>22.2222222222222</v>
      </c>
      <c r="G71" s="16">
        <v>-30.732924149581091</v>
      </c>
      <c r="H71" s="16">
        <v>-22.2222222222222</v>
      </c>
      <c r="I71" s="16">
        <v>-22.2222222222222</v>
      </c>
      <c r="J71" s="16">
        <v>0</v>
      </c>
      <c r="K71" s="16">
        <v>-41.07890086975501</v>
      </c>
      <c r="L71" s="16">
        <v>-50</v>
      </c>
      <c r="M71" s="16">
        <v>-25</v>
      </c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defaultColWidth="11.453125" defaultRowHeight="14.5"/>
  <cols>
    <col min="2" max="2" width="25.453125" customWidth="1"/>
    <col min="3" max="3" width="20.36328125" customWidth="1"/>
    <col min="4" max="4" width="25.453125" customWidth="1"/>
    <col min="5" max="5" width="20.36328125" customWidth="1"/>
    <col min="6" max="6" width="25.453125" customWidth="1"/>
    <col min="7" max="7" width="20.36328125" customWidth="1"/>
  </cols>
  <sheetData>
    <row r="1" spans="1:7">
      <c r="A1" s="271" t="s">
        <v>209</v>
      </c>
    </row>
    <row r="2" spans="1:7">
      <c r="A2" s="271" t="s">
        <v>1</v>
      </c>
    </row>
    <row r="3" spans="1:7">
      <c r="A3" s="271">
        <v>100</v>
      </c>
    </row>
    <row r="4" spans="1:7">
      <c r="B4" s="301" t="s">
        <v>2</v>
      </c>
      <c r="C4" s="301"/>
      <c r="D4" s="301" t="s">
        <v>3</v>
      </c>
      <c r="E4" s="301"/>
      <c r="F4" s="301" t="s">
        <v>5</v>
      </c>
      <c r="G4" s="301"/>
    </row>
    <row r="5" spans="1:7" ht="43.5">
      <c r="A5" t="s">
        <v>12</v>
      </c>
      <c r="B5" s="272" t="s">
        <v>210</v>
      </c>
      <c r="C5" s="272" t="s">
        <v>211</v>
      </c>
      <c r="D5" s="272" t="s">
        <v>210</v>
      </c>
      <c r="E5" s="272" t="s">
        <v>211</v>
      </c>
      <c r="F5" s="272" t="s">
        <v>210</v>
      </c>
      <c r="G5" s="272" t="s">
        <v>211</v>
      </c>
    </row>
    <row r="6" spans="1:7">
      <c r="A6" s="270">
        <v>44713</v>
      </c>
      <c r="B6" s="273">
        <v>80</v>
      </c>
      <c r="C6" s="273">
        <v>20</v>
      </c>
      <c r="D6" s="273">
        <v>77.777777777777786</v>
      </c>
      <c r="E6" s="273">
        <v>22.222222222222221</v>
      </c>
      <c r="F6" s="273">
        <v>80</v>
      </c>
      <c r="G6" s="273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1:K49"/>
  <sheetViews>
    <sheetView showGridLines="0" view="pageBreakPreview" topLeftCell="F2" zoomScaleNormal="47" zoomScaleSheetLayoutView="100" workbookViewId="0">
      <selection activeCell="R15" sqref="R15"/>
    </sheetView>
  </sheetViews>
  <sheetFormatPr defaultColWidth="11.453125" defaultRowHeight="14.5"/>
  <cols>
    <col min="2" max="4" width="12.54296875" bestFit="1" customWidth="1"/>
    <col min="5" max="8" width="12.54296875" customWidth="1"/>
    <col min="9" max="9" width="12.54296875" bestFit="1" customWidth="1"/>
    <col min="10" max="10" width="25.453125" customWidth="1"/>
    <col min="11" max="11" width="20.36328125" customWidth="1"/>
  </cols>
  <sheetData>
    <row r="1" spans="1:11">
      <c r="A1" s="271" t="s">
        <v>212</v>
      </c>
    </row>
    <row r="2" spans="1:11">
      <c r="A2" s="271" t="s">
        <v>1</v>
      </c>
    </row>
    <row r="3" spans="1:11">
      <c r="A3" s="271"/>
      <c r="B3" s="301" t="s">
        <v>213</v>
      </c>
      <c r="C3" s="301"/>
      <c r="D3" s="301"/>
      <c r="E3" s="301" t="s">
        <v>214</v>
      </c>
      <c r="F3" s="301"/>
      <c r="G3" s="301"/>
      <c r="H3" s="278"/>
    </row>
    <row r="4" spans="1:11">
      <c r="A4" t="s">
        <v>12</v>
      </c>
      <c r="B4" s="272" t="s">
        <v>2</v>
      </c>
      <c r="C4" s="272" t="s">
        <v>3</v>
      </c>
      <c r="D4" s="272" t="s">
        <v>5</v>
      </c>
      <c r="E4" s="272" t="s">
        <v>2</v>
      </c>
      <c r="F4" s="272" t="s">
        <v>3</v>
      </c>
      <c r="G4" s="272" t="s">
        <v>5</v>
      </c>
      <c r="H4" s="272"/>
      <c r="I4" s="272"/>
      <c r="J4" s="272"/>
      <c r="K4" s="272"/>
    </row>
    <row r="5" spans="1:11">
      <c r="A5" s="275">
        <v>43525</v>
      </c>
      <c r="B5" s="274">
        <v>23.6</v>
      </c>
      <c r="C5" s="274">
        <v>36.888888888888886</v>
      </c>
      <c r="D5" s="274">
        <v>30.2</v>
      </c>
      <c r="E5" s="274">
        <v>36.104303677648808</v>
      </c>
      <c r="F5" s="274">
        <v>38.975998584438756</v>
      </c>
      <c r="G5" s="274">
        <v>39.011322103572766</v>
      </c>
      <c r="H5" s="274"/>
      <c r="I5" s="274"/>
      <c r="J5" s="13" t="s">
        <v>329</v>
      </c>
    </row>
    <row r="6" spans="1:11">
      <c r="A6" s="275">
        <v>43617</v>
      </c>
      <c r="B6" s="274">
        <v>24.466666666666665</v>
      </c>
      <c r="C6" s="274">
        <v>37.333333333333336</v>
      </c>
      <c r="D6" s="274">
        <v>31.8</v>
      </c>
      <c r="E6" s="274">
        <v>38.509999809425665</v>
      </c>
      <c r="F6" s="274">
        <v>39.678525191165846</v>
      </c>
      <c r="G6" s="274">
        <v>41.751473929392851</v>
      </c>
      <c r="H6" s="274"/>
      <c r="I6" s="274"/>
    </row>
    <row r="7" spans="1:11">
      <c r="A7" s="275">
        <v>43709</v>
      </c>
      <c r="B7" s="274">
        <v>24.466666666666665</v>
      </c>
      <c r="C7" s="274">
        <v>37.555555555555557</v>
      </c>
      <c r="D7" s="274">
        <v>32</v>
      </c>
      <c r="E7" s="274">
        <v>39.878825466224114</v>
      </c>
      <c r="F7" s="274">
        <v>40.595593229065329</v>
      </c>
      <c r="G7" s="274">
        <v>43.201945341432314</v>
      </c>
      <c r="H7" s="274"/>
      <c r="I7" s="274"/>
    </row>
    <row r="8" spans="1:11">
      <c r="A8" s="275">
        <v>43800</v>
      </c>
      <c r="B8" s="274">
        <v>24.2</v>
      </c>
      <c r="C8" s="274">
        <v>37.222222222222221</v>
      </c>
      <c r="D8" s="274">
        <v>30.6</v>
      </c>
      <c r="E8" s="274">
        <v>39.387168360405227</v>
      </c>
      <c r="F8" s="274">
        <v>40.786820971884801</v>
      </c>
      <c r="G8" s="274">
        <v>40.285738398673644</v>
      </c>
      <c r="H8" s="274"/>
      <c r="I8" s="274"/>
    </row>
    <row r="9" spans="1:11">
      <c r="A9" s="275">
        <v>43891</v>
      </c>
      <c r="B9" s="274">
        <v>26.2</v>
      </c>
      <c r="C9" s="274">
        <v>38.333333333333336</v>
      </c>
      <c r="D9" s="274">
        <v>30.6</v>
      </c>
      <c r="E9" s="274">
        <v>36.655447006265433</v>
      </c>
      <c r="F9" s="274">
        <v>41.89795640238944</v>
      </c>
      <c r="G9" s="274">
        <v>43.078331385996222</v>
      </c>
      <c r="H9" s="274"/>
      <c r="I9" s="274"/>
    </row>
    <row r="10" spans="1:11">
      <c r="A10" s="275">
        <v>43983</v>
      </c>
      <c r="B10" s="274">
        <v>28.333333333333332</v>
      </c>
      <c r="C10" s="274">
        <v>38.555555555555557</v>
      </c>
      <c r="D10" s="274">
        <v>28.2</v>
      </c>
      <c r="E10" s="274">
        <v>39.631331313182237</v>
      </c>
      <c r="F10" s="274">
        <v>44.014539656215348</v>
      </c>
      <c r="G10" s="274">
        <v>38.712460522207223</v>
      </c>
      <c r="H10" s="274"/>
      <c r="I10" s="274"/>
    </row>
    <row r="11" spans="1:11">
      <c r="A11" s="275">
        <v>44075</v>
      </c>
      <c r="B11" s="274">
        <v>27</v>
      </c>
      <c r="C11" s="274">
        <v>39.333333333333336</v>
      </c>
      <c r="D11" s="274">
        <v>28.2</v>
      </c>
      <c r="E11" s="274">
        <v>35.457436457474678</v>
      </c>
      <c r="F11" s="274">
        <v>45.359636010794851</v>
      </c>
      <c r="G11" s="274">
        <v>37.926497227575936</v>
      </c>
      <c r="H11" s="274"/>
      <c r="I11" s="274"/>
    </row>
    <row r="12" spans="1:11">
      <c r="A12" s="275">
        <v>44166</v>
      </c>
      <c r="B12" s="274">
        <v>26.6</v>
      </c>
      <c r="C12" s="274">
        <v>38.888888888888886</v>
      </c>
      <c r="D12" s="274">
        <v>30.6</v>
      </c>
      <c r="E12" s="274">
        <v>35.251939612707169</v>
      </c>
      <c r="F12" s="274">
        <v>44.778544520689813</v>
      </c>
      <c r="G12" s="274">
        <v>41.252857747226841</v>
      </c>
      <c r="H12" s="274"/>
      <c r="I12" s="274"/>
    </row>
    <row r="13" spans="1:11">
      <c r="A13" s="275">
        <v>44256</v>
      </c>
      <c r="B13" s="274">
        <v>27.333333333333332</v>
      </c>
      <c r="C13" s="274">
        <v>39.444444444444443</v>
      </c>
      <c r="D13" s="274">
        <v>31.6</v>
      </c>
      <c r="E13" s="274">
        <v>36.712565867024168</v>
      </c>
      <c r="F13" s="274">
        <v>45.683818789012804</v>
      </c>
      <c r="G13" s="274">
        <v>43.204151533350924</v>
      </c>
      <c r="H13" s="274"/>
      <c r="I13" s="274"/>
    </row>
    <row r="14" spans="1:11">
      <c r="A14" s="275">
        <v>44348</v>
      </c>
      <c r="B14" s="274">
        <v>27.6</v>
      </c>
      <c r="C14" s="274">
        <v>38.333333333333336</v>
      </c>
      <c r="D14" s="274">
        <v>31.2</v>
      </c>
      <c r="E14" s="274">
        <v>36.928954082479777</v>
      </c>
      <c r="F14" s="274">
        <v>43.295941371901591</v>
      </c>
      <c r="G14" s="274">
        <v>41.546542347544943</v>
      </c>
      <c r="H14" s="274"/>
      <c r="I14" s="274"/>
    </row>
    <row r="15" spans="1:11">
      <c r="A15" s="275">
        <v>44440</v>
      </c>
      <c r="B15" s="274">
        <v>26.8</v>
      </c>
      <c r="C15" s="274">
        <v>37.444444444444443</v>
      </c>
      <c r="D15" s="274">
        <v>29.6</v>
      </c>
      <c r="E15" s="274">
        <v>36.517665767302013</v>
      </c>
      <c r="F15" s="274">
        <v>41.436592088318108</v>
      </c>
      <c r="G15" s="274">
        <v>39.290610520277866</v>
      </c>
      <c r="H15" s="274"/>
      <c r="I15" s="274"/>
    </row>
    <row r="16" spans="1:11">
      <c r="A16" s="275">
        <v>44531</v>
      </c>
      <c r="B16" s="274">
        <v>27.133333333333333</v>
      </c>
      <c r="C16" s="274">
        <v>36.666666666666664</v>
      </c>
      <c r="D16" s="274">
        <v>37.200000000000003</v>
      </c>
      <c r="E16" s="274">
        <v>37.844506546006315</v>
      </c>
      <c r="F16" s="274">
        <v>37.489351010029836</v>
      </c>
      <c r="G16" s="274">
        <v>46.246720667796041</v>
      </c>
      <c r="H16" s="274"/>
      <c r="I16" s="274"/>
    </row>
    <row r="17" spans="1:10">
      <c r="A17" s="275">
        <v>44621</v>
      </c>
      <c r="B17" s="274">
        <v>26.866666666666667</v>
      </c>
      <c r="C17" s="274">
        <v>37.333333333333336</v>
      </c>
      <c r="D17" s="274">
        <v>32.799999999999997</v>
      </c>
      <c r="E17" s="274">
        <v>37.6725928854801</v>
      </c>
      <c r="F17" s="274">
        <v>36.84960308008781</v>
      </c>
      <c r="G17" s="274">
        <v>42.772590810366182</v>
      </c>
      <c r="H17" s="274"/>
      <c r="I17" s="274"/>
    </row>
    <row r="18" spans="1:10">
      <c r="A18" s="275">
        <v>44713</v>
      </c>
      <c r="B18" s="274">
        <v>28.333333333333332</v>
      </c>
      <c r="C18" s="274">
        <v>38.111111111111114</v>
      </c>
      <c r="D18" s="274">
        <v>33.6</v>
      </c>
      <c r="E18" s="274">
        <v>42.496186282194564</v>
      </c>
      <c r="F18" s="274">
        <v>41.343899283157143</v>
      </c>
      <c r="G18" s="274">
        <v>44.271552966949116</v>
      </c>
      <c r="H18" s="274"/>
      <c r="I18" s="274"/>
    </row>
    <row r="19" spans="1:10">
      <c r="A19" s="275">
        <v>44805</v>
      </c>
      <c r="B19" s="274">
        <v>32.1</v>
      </c>
      <c r="C19" s="274">
        <v>37.328333333333298</v>
      </c>
      <c r="D19" s="274">
        <v>38.409999999999997</v>
      </c>
      <c r="E19" s="274">
        <v>38.5283659931127</v>
      </c>
      <c r="F19" s="274">
        <v>32.867083896517904</v>
      </c>
      <c r="G19" s="274">
        <v>31.390065869005202</v>
      </c>
      <c r="H19" s="274"/>
      <c r="I19" s="274"/>
    </row>
    <row r="20" spans="1:10">
      <c r="A20" s="275">
        <v>44896</v>
      </c>
      <c r="B20" s="274">
        <v>30.538333333333298</v>
      </c>
      <c r="C20" s="274">
        <v>48.6</v>
      </c>
      <c r="D20" s="274">
        <v>32.793999999999997</v>
      </c>
      <c r="E20" s="274">
        <v>32.607044262543802</v>
      </c>
      <c r="F20" s="274">
        <v>50.800473371194798</v>
      </c>
      <c r="G20" s="274">
        <v>32.016264429115296</v>
      </c>
      <c r="H20" s="274"/>
      <c r="I20" s="274"/>
    </row>
    <row r="21" spans="1:10">
      <c r="A21" s="275">
        <v>44986</v>
      </c>
      <c r="B21" s="274">
        <v>28.6931578947368</v>
      </c>
      <c r="C21" s="274">
        <v>41.476666666666702</v>
      </c>
      <c r="D21" s="274">
        <v>45.884999999999998</v>
      </c>
      <c r="E21" s="274">
        <v>39.511463153224902</v>
      </c>
      <c r="F21" s="274">
        <v>57.591750873125406</v>
      </c>
      <c r="G21" s="274">
        <v>38.811657906466102</v>
      </c>
      <c r="H21" s="274"/>
      <c r="I21" s="274"/>
    </row>
    <row r="22" spans="1:10">
      <c r="A22" s="275">
        <v>45078</v>
      </c>
      <c r="B22" s="274">
        <v>27.177954545454501</v>
      </c>
      <c r="C22" s="274">
        <v>47.042000000000002</v>
      </c>
      <c r="D22" s="274">
        <v>34.3333333333333</v>
      </c>
      <c r="E22" s="274">
        <v>33.092583131256198</v>
      </c>
      <c r="F22" s="274">
        <v>53.039750661682604</v>
      </c>
      <c r="G22" s="274">
        <v>33.5399157867962</v>
      </c>
      <c r="H22" s="274"/>
      <c r="I22" s="274"/>
    </row>
    <row r="23" spans="1:10">
      <c r="A23" s="275">
        <v>45170</v>
      </c>
      <c r="B23" s="274">
        <v>29.22</v>
      </c>
      <c r="C23" s="274">
        <v>44.665999999999997</v>
      </c>
      <c r="D23" s="274">
        <v>34</v>
      </c>
      <c r="E23" s="274">
        <v>32.342883392725504</v>
      </c>
      <c r="F23" s="274">
        <v>55.013699724181699</v>
      </c>
      <c r="G23" s="274">
        <v>30.472837574691901</v>
      </c>
      <c r="H23" s="274"/>
      <c r="I23" s="274"/>
    </row>
    <row r="24" spans="1:10">
      <c r="A24" s="275">
        <v>45261</v>
      </c>
      <c r="B24" s="274">
        <v>27.817368421052599</v>
      </c>
      <c r="C24" s="274">
        <v>52.357500000000002</v>
      </c>
      <c r="D24" s="274">
        <v>33.545000000000002</v>
      </c>
      <c r="E24" s="274">
        <v>32.585511724626897</v>
      </c>
      <c r="F24" s="274">
        <v>58.859648822215803</v>
      </c>
      <c r="G24" s="274">
        <v>34.148432010703402</v>
      </c>
      <c r="H24" s="274"/>
      <c r="I24" s="274"/>
    </row>
    <row r="25" spans="1:10">
      <c r="A25" s="275">
        <v>45352</v>
      </c>
      <c r="B25" s="274">
        <v>32.031052631578902</v>
      </c>
      <c r="C25" s="274">
        <v>47.432000000000002</v>
      </c>
      <c r="D25" s="274">
        <v>34.25</v>
      </c>
      <c r="E25" s="274">
        <v>34.7008078883444</v>
      </c>
      <c r="F25" s="274">
        <v>49.7737695447655</v>
      </c>
      <c r="G25" s="274">
        <v>34.837347238943501</v>
      </c>
      <c r="H25" s="274"/>
      <c r="I25" s="274"/>
    </row>
    <row r="26" spans="1:10">
      <c r="A26" s="275">
        <v>45444</v>
      </c>
      <c r="B26" s="274">
        <v>30.641428571428602</v>
      </c>
      <c r="C26" s="274">
        <v>51.842500000000001</v>
      </c>
      <c r="D26" s="274">
        <v>40</v>
      </c>
      <c r="E26" s="274">
        <v>38.831861616106799</v>
      </c>
      <c r="F26" s="274">
        <v>56.774895102370706</v>
      </c>
      <c r="G26" s="274">
        <v>38.239425446636602</v>
      </c>
      <c r="H26" s="274"/>
      <c r="I26" s="274"/>
      <c r="J26" t="s">
        <v>336</v>
      </c>
    </row>
    <row r="27" spans="1:10">
      <c r="A27" s="275">
        <v>45536</v>
      </c>
      <c r="B27" s="274">
        <v>31.933888888888902</v>
      </c>
      <c r="C27" s="274">
        <v>48.8</v>
      </c>
      <c r="D27" s="274">
        <v>37.6666666666667</v>
      </c>
      <c r="E27" s="274">
        <v>40.1204638228863</v>
      </c>
      <c r="F27" s="274">
        <v>50.971639480744798</v>
      </c>
      <c r="G27" s="274">
        <v>37.206638920741803</v>
      </c>
      <c r="H27" s="274"/>
      <c r="I27" s="274"/>
    </row>
    <row r="28" spans="1:10">
      <c r="A28" s="275">
        <v>45627</v>
      </c>
      <c r="B28" s="274">
        <v>30.071999999999999</v>
      </c>
      <c r="C28" s="274">
        <v>43.09</v>
      </c>
      <c r="D28" s="274">
        <v>44.35</v>
      </c>
      <c r="E28" s="274">
        <v>39.986497452252898</v>
      </c>
      <c r="F28" s="274">
        <v>49.683975267627602</v>
      </c>
      <c r="G28" s="274">
        <v>45.944873003758602</v>
      </c>
    </row>
    <row r="30" spans="1:10">
      <c r="E30" s="274"/>
    </row>
    <row r="49" spans="10:10">
      <c r="J49" s="1" t="s">
        <v>215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defaultColWidth="11.453125" defaultRowHeight="14.5"/>
  <cols>
    <col min="2" max="2" width="25.453125" customWidth="1"/>
    <col min="3" max="3" width="28.54296875" customWidth="1"/>
    <col min="4" max="4" width="25.453125" customWidth="1"/>
    <col min="5" max="5" width="28.54296875" customWidth="1"/>
    <col min="6" max="6" width="25.453125" customWidth="1"/>
    <col min="7" max="7" width="28.54296875" customWidth="1"/>
  </cols>
  <sheetData>
    <row r="1" spans="1:7">
      <c r="A1" s="271" t="s">
        <v>216</v>
      </c>
    </row>
    <row r="2" spans="1:7">
      <c r="A2" s="271" t="s">
        <v>1</v>
      </c>
    </row>
    <row r="3" spans="1:7">
      <c r="A3" s="271"/>
    </row>
    <row r="4" spans="1:7">
      <c r="A4">
        <v>100</v>
      </c>
      <c r="B4" s="301" t="s">
        <v>2</v>
      </c>
      <c r="C4" s="301"/>
      <c r="D4" s="301" t="s">
        <v>3</v>
      </c>
      <c r="E4" s="301"/>
      <c r="F4" s="301" t="s">
        <v>5</v>
      </c>
      <c r="G4" s="301"/>
    </row>
    <row r="5" spans="1:7" ht="43.5">
      <c r="A5" t="s">
        <v>12</v>
      </c>
      <c r="B5" s="272" t="s">
        <v>217</v>
      </c>
      <c r="C5" s="272" t="s">
        <v>218</v>
      </c>
      <c r="D5" s="272" t="s">
        <v>217</v>
      </c>
      <c r="E5" s="272" t="s">
        <v>218</v>
      </c>
      <c r="F5" s="272" t="s">
        <v>217</v>
      </c>
      <c r="G5" s="272" t="s">
        <v>218</v>
      </c>
    </row>
    <row r="6" spans="1:7">
      <c r="A6" s="270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N78"/>
  <sheetViews>
    <sheetView showGridLines="0" zoomScale="90" zoomScaleNormal="90" workbookViewId="0">
      <pane xSplit="2" ySplit="5" topLeftCell="AR53" activePane="bottomRight" state="frozen"/>
      <selection activeCell="Y25" sqref="Y25"/>
      <selection pane="topRight" activeCell="Y25" sqref="Y25"/>
      <selection pane="bottomLeft" activeCell="Y25" sqref="Y25"/>
      <selection pane="bottomRight" activeCell="BN6" sqref="BN6"/>
    </sheetView>
  </sheetViews>
  <sheetFormatPr defaultColWidth="11.453125" defaultRowHeight="14"/>
  <cols>
    <col min="1" max="1" width="3.54296875" style="1" customWidth="1"/>
    <col min="2" max="2" width="48" style="2" customWidth="1"/>
    <col min="3" max="79" width="9.6328125" style="1" customWidth="1"/>
    <col min="80" max="16384" width="11.453125" style="1"/>
  </cols>
  <sheetData>
    <row r="2" spans="1:66" ht="15.75" customHeight="1">
      <c r="B2" s="264" t="s">
        <v>219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5" spans="1:66" ht="80.25" customHeight="1">
      <c r="A5" s="173"/>
      <c r="B5" s="265" t="s">
        <v>220</v>
      </c>
      <c r="C5" s="176">
        <v>39873</v>
      </c>
      <c r="D5" s="176">
        <v>39965</v>
      </c>
      <c r="E5" s="176">
        <v>40057</v>
      </c>
      <c r="F5" s="176">
        <v>40148</v>
      </c>
      <c r="G5" s="176">
        <v>40238</v>
      </c>
      <c r="H5" s="176">
        <v>40330</v>
      </c>
      <c r="I5" s="176">
        <v>40422</v>
      </c>
      <c r="J5" s="176">
        <v>40513</v>
      </c>
      <c r="K5" s="176">
        <v>40603</v>
      </c>
      <c r="L5" s="176">
        <v>40695</v>
      </c>
      <c r="M5" s="176">
        <v>40787</v>
      </c>
      <c r="N5" s="176">
        <v>40878</v>
      </c>
      <c r="O5" s="176">
        <v>40969</v>
      </c>
      <c r="P5" s="176">
        <v>41061</v>
      </c>
      <c r="Q5" s="176">
        <v>41153</v>
      </c>
      <c r="R5" s="176">
        <v>41244</v>
      </c>
      <c r="S5" s="176">
        <v>41334</v>
      </c>
      <c r="T5" s="176">
        <v>41426</v>
      </c>
      <c r="U5" s="176">
        <v>41518</v>
      </c>
      <c r="V5" s="176">
        <v>41609</v>
      </c>
      <c r="W5" s="176">
        <v>41699</v>
      </c>
      <c r="X5" s="176">
        <v>41791</v>
      </c>
      <c r="Y5" s="176">
        <v>41883</v>
      </c>
      <c r="Z5" s="176">
        <v>41974</v>
      </c>
      <c r="AA5" s="176">
        <v>42064</v>
      </c>
      <c r="AB5" s="176">
        <v>42156</v>
      </c>
      <c r="AC5" s="176">
        <v>42248</v>
      </c>
      <c r="AD5" s="176">
        <v>42339</v>
      </c>
      <c r="AE5" s="176">
        <v>42430</v>
      </c>
      <c r="AF5" s="176">
        <v>42522</v>
      </c>
      <c r="AG5" s="176">
        <v>42614</v>
      </c>
      <c r="AH5" s="176">
        <v>42705</v>
      </c>
      <c r="AI5" s="176">
        <v>42795</v>
      </c>
      <c r="AJ5" s="176">
        <v>42887</v>
      </c>
      <c r="AK5" s="176">
        <v>42979</v>
      </c>
      <c r="AL5" s="176">
        <v>43070</v>
      </c>
      <c r="AM5" s="176">
        <v>43160</v>
      </c>
      <c r="AN5" s="176">
        <v>43252</v>
      </c>
      <c r="AO5" s="176">
        <v>43344</v>
      </c>
      <c r="AP5" s="176">
        <v>43435</v>
      </c>
      <c r="AQ5" s="176">
        <v>43525</v>
      </c>
      <c r="AR5" s="176">
        <v>43617</v>
      </c>
      <c r="AS5" s="176">
        <v>43709</v>
      </c>
      <c r="AT5" s="176">
        <v>43800</v>
      </c>
      <c r="AU5" s="176">
        <v>43891</v>
      </c>
      <c r="AV5" s="176">
        <v>43983</v>
      </c>
      <c r="AW5" s="176">
        <v>44075</v>
      </c>
      <c r="AX5" s="176">
        <v>44166</v>
      </c>
      <c r="AY5" s="176">
        <v>44256</v>
      </c>
      <c r="AZ5" s="176">
        <v>44348</v>
      </c>
      <c r="BA5" s="176">
        <v>44440</v>
      </c>
      <c r="BB5" s="176">
        <v>44531</v>
      </c>
      <c r="BC5" s="176">
        <v>44621</v>
      </c>
      <c r="BD5" s="176">
        <v>44713</v>
      </c>
      <c r="BE5" s="176">
        <v>44805</v>
      </c>
      <c r="BF5" s="176">
        <v>44896</v>
      </c>
      <c r="BG5" s="176">
        <v>44986</v>
      </c>
      <c r="BH5" s="176">
        <v>45078</v>
      </c>
      <c r="BI5" s="176">
        <v>45170</v>
      </c>
      <c r="BJ5" s="176">
        <v>45261</v>
      </c>
      <c r="BK5" s="176">
        <v>45352</v>
      </c>
      <c r="BL5" s="176">
        <v>45444</v>
      </c>
      <c r="BM5" s="176">
        <v>45536</v>
      </c>
      <c r="BN5" s="176">
        <v>45627</v>
      </c>
    </row>
    <row r="6" spans="1:66">
      <c r="A6" s="302" t="s">
        <v>2</v>
      </c>
      <c r="B6" s="263" t="s">
        <v>221</v>
      </c>
      <c r="C6" s="173">
        <v>1</v>
      </c>
      <c r="D6" s="173">
        <v>1</v>
      </c>
      <c r="E6" s="173">
        <v>1</v>
      </c>
      <c r="F6" s="173">
        <v>1</v>
      </c>
      <c r="G6" s="173">
        <v>1</v>
      </c>
      <c r="H6" s="173">
        <v>1</v>
      </c>
      <c r="I6" s="173">
        <v>1</v>
      </c>
      <c r="J6" s="173">
        <v>1</v>
      </c>
      <c r="K6" s="173">
        <v>1</v>
      </c>
      <c r="L6" s="173">
        <v>1</v>
      </c>
      <c r="M6" s="173">
        <v>1</v>
      </c>
      <c r="N6" s="173">
        <v>1</v>
      </c>
      <c r="O6" s="173">
        <v>1</v>
      </c>
      <c r="P6" s="173">
        <v>0</v>
      </c>
      <c r="Q6" s="173">
        <v>0</v>
      </c>
      <c r="R6" s="173">
        <v>0</v>
      </c>
      <c r="S6" s="173" t="s">
        <v>222</v>
      </c>
      <c r="T6" s="173" t="s">
        <v>222</v>
      </c>
      <c r="U6" s="173" t="s">
        <v>222</v>
      </c>
      <c r="V6" s="173" t="s">
        <v>222</v>
      </c>
      <c r="W6" s="173" t="s">
        <v>222</v>
      </c>
      <c r="X6" s="173" t="s">
        <v>222</v>
      </c>
      <c r="Y6" s="173" t="s">
        <v>222</v>
      </c>
      <c r="Z6" s="173" t="s">
        <v>222</v>
      </c>
      <c r="AA6" s="173" t="s">
        <v>222</v>
      </c>
      <c r="AB6" s="173" t="s">
        <v>222</v>
      </c>
      <c r="AC6" s="173" t="s">
        <v>222</v>
      </c>
      <c r="AD6" s="173" t="s">
        <v>222</v>
      </c>
      <c r="AE6" s="173" t="s">
        <v>222</v>
      </c>
      <c r="AF6" s="173" t="s">
        <v>222</v>
      </c>
      <c r="AG6" s="173" t="s">
        <v>222</v>
      </c>
      <c r="AH6" s="173" t="s">
        <v>222</v>
      </c>
      <c r="AI6" s="173" t="s">
        <v>222</v>
      </c>
      <c r="AJ6" s="173" t="s">
        <v>222</v>
      </c>
      <c r="AK6" s="173" t="s">
        <v>222</v>
      </c>
      <c r="AL6" s="173" t="s">
        <v>222</v>
      </c>
      <c r="AM6" s="173" t="s">
        <v>222</v>
      </c>
      <c r="AN6" s="173" t="s">
        <v>222</v>
      </c>
      <c r="AO6" s="173" t="s">
        <v>222</v>
      </c>
      <c r="AP6" s="173" t="s">
        <v>222</v>
      </c>
      <c r="AQ6" s="173" t="s">
        <v>222</v>
      </c>
      <c r="AR6" s="173" t="s">
        <v>222</v>
      </c>
      <c r="AS6" s="173" t="s">
        <v>222</v>
      </c>
      <c r="AT6" s="173" t="s">
        <v>222</v>
      </c>
      <c r="AU6" s="173" t="s">
        <v>222</v>
      </c>
      <c r="AV6" s="173" t="s">
        <v>222</v>
      </c>
      <c r="AW6" s="173" t="s">
        <v>222</v>
      </c>
      <c r="AX6" s="173" t="s">
        <v>222</v>
      </c>
      <c r="AY6" s="173" t="s">
        <v>222</v>
      </c>
      <c r="AZ6" s="173" t="s">
        <v>222</v>
      </c>
      <c r="BA6" s="173" t="s">
        <v>222</v>
      </c>
      <c r="BB6" s="173" t="s">
        <v>222</v>
      </c>
      <c r="BC6" s="173" t="s">
        <v>222</v>
      </c>
      <c r="BD6" s="173" t="s">
        <v>222</v>
      </c>
      <c r="BE6" s="173" t="s">
        <v>222</v>
      </c>
      <c r="BF6" s="173" t="s">
        <v>222</v>
      </c>
      <c r="BG6" s="173" t="s">
        <v>222</v>
      </c>
      <c r="BH6" s="173" t="s">
        <v>222</v>
      </c>
      <c r="BI6" s="173" t="s">
        <v>222</v>
      </c>
      <c r="BJ6" s="173" t="s">
        <v>222</v>
      </c>
      <c r="BK6" s="173" t="s">
        <v>222</v>
      </c>
      <c r="BL6" s="173" t="s">
        <v>222</v>
      </c>
      <c r="BM6" s="173" t="s">
        <v>222</v>
      </c>
      <c r="BN6" s="173" t="s">
        <v>222</v>
      </c>
    </row>
    <row r="7" spans="1:66">
      <c r="A7" s="302"/>
      <c r="B7" s="263" t="s">
        <v>223</v>
      </c>
      <c r="C7" s="173">
        <v>1</v>
      </c>
      <c r="D7" s="173">
        <v>1</v>
      </c>
      <c r="E7" s="173">
        <v>1</v>
      </c>
      <c r="F7" s="173">
        <v>1</v>
      </c>
      <c r="G7" s="173">
        <v>1</v>
      </c>
      <c r="H7" s="173">
        <v>1</v>
      </c>
      <c r="I7" s="173">
        <v>1</v>
      </c>
      <c r="J7" s="173">
        <v>1</v>
      </c>
      <c r="K7" s="173">
        <v>1</v>
      </c>
      <c r="L7" s="173">
        <v>1</v>
      </c>
      <c r="M7" s="173">
        <v>1</v>
      </c>
      <c r="N7" s="173">
        <v>1</v>
      </c>
      <c r="O7" s="173">
        <v>1</v>
      </c>
      <c r="P7" s="173">
        <v>1</v>
      </c>
      <c r="Q7" s="173">
        <v>1</v>
      </c>
      <c r="R7" s="173">
        <v>1</v>
      </c>
      <c r="S7" s="173">
        <v>1</v>
      </c>
      <c r="T7" s="173">
        <v>1</v>
      </c>
      <c r="U7" s="173">
        <v>1</v>
      </c>
      <c r="V7" s="173">
        <v>1</v>
      </c>
      <c r="W7" s="173">
        <v>0</v>
      </c>
      <c r="X7" s="173">
        <v>0</v>
      </c>
      <c r="Y7" s="173">
        <v>1</v>
      </c>
      <c r="Z7" s="173">
        <v>0</v>
      </c>
      <c r="AA7" s="173">
        <v>0</v>
      </c>
      <c r="AB7" s="173">
        <v>0</v>
      </c>
      <c r="AC7" s="173">
        <v>1</v>
      </c>
      <c r="AD7" s="173">
        <v>1</v>
      </c>
      <c r="AE7" s="173">
        <v>0</v>
      </c>
      <c r="AF7" s="173">
        <v>0</v>
      </c>
      <c r="AG7" s="173">
        <v>1</v>
      </c>
      <c r="AH7" s="173">
        <v>0</v>
      </c>
      <c r="AI7" s="173">
        <v>0</v>
      </c>
      <c r="AJ7" s="173">
        <v>1</v>
      </c>
      <c r="AK7" s="173">
        <v>1</v>
      </c>
      <c r="AL7" s="173">
        <v>0</v>
      </c>
      <c r="AM7" s="173">
        <v>1</v>
      </c>
      <c r="AN7" s="173">
        <v>1</v>
      </c>
      <c r="AO7" s="173">
        <v>1</v>
      </c>
      <c r="AP7" s="173">
        <v>0</v>
      </c>
      <c r="AQ7" s="173">
        <v>1</v>
      </c>
      <c r="AR7" s="173">
        <v>1</v>
      </c>
      <c r="AS7" s="173">
        <v>1</v>
      </c>
      <c r="AT7" s="173">
        <v>1</v>
      </c>
      <c r="AU7" s="173">
        <v>1</v>
      </c>
      <c r="AV7" s="173">
        <v>1</v>
      </c>
      <c r="AW7" s="173">
        <v>0</v>
      </c>
      <c r="AX7" s="173">
        <v>1</v>
      </c>
      <c r="AY7" s="173">
        <v>1</v>
      </c>
      <c r="AZ7" s="173">
        <v>1</v>
      </c>
      <c r="BA7" s="173">
        <v>1</v>
      </c>
      <c r="BB7" s="173">
        <v>0</v>
      </c>
      <c r="BC7" s="173">
        <v>0</v>
      </c>
      <c r="BD7" s="173">
        <v>0</v>
      </c>
      <c r="BE7" s="173">
        <v>0</v>
      </c>
      <c r="BF7" s="173">
        <v>0</v>
      </c>
      <c r="BG7" s="173">
        <v>0</v>
      </c>
      <c r="BH7" s="173">
        <v>1</v>
      </c>
      <c r="BI7" s="173">
        <v>1</v>
      </c>
      <c r="BJ7" s="173">
        <v>1</v>
      </c>
      <c r="BK7" s="173">
        <v>1</v>
      </c>
      <c r="BL7" s="173">
        <v>1</v>
      </c>
      <c r="BM7" s="173">
        <v>1</v>
      </c>
      <c r="BN7" s="173">
        <v>1</v>
      </c>
    </row>
    <row r="8" spans="1:66">
      <c r="A8" s="302"/>
      <c r="B8" s="263" t="s">
        <v>224</v>
      </c>
      <c r="C8" s="173">
        <v>1</v>
      </c>
      <c r="D8" s="173">
        <v>1</v>
      </c>
      <c r="E8" s="173">
        <v>1</v>
      </c>
      <c r="F8" s="173">
        <v>1</v>
      </c>
      <c r="G8" s="173">
        <v>1</v>
      </c>
      <c r="H8" s="173">
        <v>1</v>
      </c>
      <c r="I8" s="173">
        <v>1</v>
      </c>
      <c r="J8" s="173">
        <v>1</v>
      </c>
      <c r="K8" s="173">
        <v>1</v>
      </c>
      <c r="L8" s="173">
        <v>1</v>
      </c>
      <c r="M8" s="173">
        <v>1</v>
      </c>
      <c r="N8" s="173">
        <v>1</v>
      </c>
      <c r="O8" s="173">
        <v>1</v>
      </c>
      <c r="P8" s="173">
        <v>1</v>
      </c>
      <c r="Q8" s="173">
        <v>1</v>
      </c>
      <c r="R8" s="173">
        <v>1</v>
      </c>
      <c r="S8" s="173">
        <v>1</v>
      </c>
      <c r="T8" s="173">
        <v>1</v>
      </c>
      <c r="U8" s="173">
        <v>1</v>
      </c>
      <c r="V8" s="173">
        <v>0</v>
      </c>
      <c r="W8" s="173">
        <v>1</v>
      </c>
      <c r="X8" s="173">
        <v>1</v>
      </c>
      <c r="Y8" s="173">
        <v>1</v>
      </c>
      <c r="Z8" s="173">
        <v>0</v>
      </c>
      <c r="AA8" s="173">
        <v>0</v>
      </c>
      <c r="AB8" s="173">
        <v>0</v>
      </c>
      <c r="AC8" s="173">
        <v>0</v>
      </c>
      <c r="AD8" s="173">
        <v>1</v>
      </c>
      <c r="AE8" s="173">
        <v>1</v>
      </c>
      <c r="AF8" s="173">
        <v>0</v>
      </c>
      <c r="AG8" s="173">
        <v>1</v>
      </c>
      <c r="AH8" s="173">
        <v>0</v>
      </c>
      <c r="AI8" s="173">
        <v>0</v>
      </c>
      <c r="AJ8" s="173">
        <v>1</v>
      </c>
      <c r="AK8" s="173">
        <v>1</v>
      </c>
      <c r="AL8" s="173">
        <v>1</v>
      </c>
      <c r="AM8" s="173">
        <v>1</v>
      </c>
      <c r="AN8" s="173">
        <v>1</v>
      </c>
      <c r="AO8" s="173">
        <v>1</v>
      </c>
      <c r="AP8" s="173">
        <v>1</v>
      </c>
      <c r="AQ8" s="173">
        <v>1</v>
      </c>
      <c r="AR8" s="173">
        <v>1</v>
      </c>
      <c r="AS8" s="173">
        <v>0</v>
      </c>
      <c r="AT8" s="173">
        <v>0</v>
      </c>
      <c r="AU8" s="173">
        <v>1</v>
      </c>
      <c r="AV8" s="173">
        <v>1</v>
      </c>
      <c r="AW8" s="173">
        <v>1</v>
      </c>
      <c r="AX8" s="173">
        <v>1</v>
      </c>
      <c r="AY8" s="173">
        <v>1</v>
      </c>
      <c r="AZ8" s="173">
        <v>1</v>
      </c>
      <c r="BA8" s="173">
        <v>1</v>
      </c>
      <c r="BB8" s="173">
        <v>1</v>
      </c>
      <c r="BC8" s="173">
        <v>1</v>
      </c>
      <c r="BD8" s="173">
        <v>1</v>
      </c>
      <c r="BE8" s="173">
        <v>0</v>
      </c>
      <c r="BF8" s="173">
        <v>0</v>
      </c>
      <c r="BG8" s="173">
        <v>1</v>
      </c>
      <c r="BH8" s="173">
        <v>1</v>
      </c>
      <c r="BI8" s="173">
        <v>0</v>
      </c>
      <c r="BJ8" s="173">
        <v>0</v>
      </c>
      <c r="BK8" s="173">
        <v>0</v>
      </c>
      <c r="BL8" s="173">
        <v>0</v>
      </c>
      <c r="BM8" s="173">
        <v>1</v>
      </c>
      <c r="BN8" s="173">
        <v>1</v>
      </c>
    </row>
    <row r="9" spans="1:66">
      <c r="A9" s="302"/>
      <c r="B9" s="263" t="s">
        <v>225</v>
      </c>
      <c r="C9" s="173">
        <v>1</v>
      </c>
      <c r="D9" s="173">
        <v>1</v>
      </c>
      <c r="E9" s="173">
        <v>1</v>
      </c>
      <c r="F9" s="173">
        <v>0</v>
      </c>
      <c r="G9" s="173">
        <v>1</v>
      </c>
      <c r="H9" s="173">
        <v>1</v>
      </c>
      <c r="I9" s="173">
        <v>1</v>
      </c>
      <c r="J9" s="173">
        <v>1</v>
      </c>
      <c r="K9" s="173">
        <v>1</v>
      </c>
      <c r="L9" s="173">
        <v>0</v>
      </c>
      <c r="M9" s="173">
        <v>1</v>
      </c>
      <c r="N9" s="173">
        <v>1</v>
      </c>
      <c r="O9" s="173">
        <v>1</v>
      </c>
      <c r="P9" s="173">
        <v>1</v>
      </c>
      <c r="Q9" s="173">
        <v>1</v>
      </c>
      <c r="R9" s="173">
        <v>1</v>
      </c>
      <c r="S9" s="173">
        <v>1</v>
      </c>
      <c r="T9" s="173">
        <v>0</v>
      </c>
      <c r="U9" s="173">
        <v>0</v>
      </c>
      <c r="V9" s="173">
        <v>0</v>
      </c>
      <c r="W9" s="173">
        <v>0</v>
      </c>
      <c r="X9" s="173">
        <v>0</v>
      </c>
      <c r="Y9" s="173">
        <v>0</v>
      </c>
      <c r="Z9" s="173">
        <v>0</v>
      </c>
      <c r="AA9" s="173">
        <v>0</v>
      </c>
      <c r="AB9" s="173">
        <v>0</v>
      </c>
      <c r="AC9" s="173">
        <v>0</v>
      </c>
      <c r="AD9" s="173">
        <v>0</v>
      </c>
      <c r="AE9" s="173">
        <v>0</v>
      </c>
      <c r="AF9" s="173">
        <v>0</v>
      </c>
      <c r="AG9" s="173">
        <v>0</v>
      </c>
      <c r="AH9" s="173">
        <v>0</v>
      </c>
      <c r="AI9" s="173">
        <v>0</v>
      </c>
      <c r="AJ9" s="173">
        <v>0</v>
      </c>
      <c r="AK9" s="173">
        <v>0</v>
      </c>
      <c r="AL9" s="173">
        <v>0</v>
      </c>
      <c r="AM9" s="173">
        <v>0</v>
      </c>
      <c r="AN9" s="173">
        <v>0</v>
      </c>
      <c r="AO9" s="173">
        <v>0</v>
      </c>
      <c r="AP9" s="173">
        <v>0</v>
      </c>
      <c r="AQ9" s="173">
        <v>0</v>
      </c>
      <c r="AR9" s="173">
        <v>0</v>
      </c>
      <c r="AS9" s="173">
        <v>0</v>
      </c>
      <c r="AT9" s="173">
        <v>0</v>
      </c>
      <c r="AU9" s="173">
        <v>0</v>
      </c>
      <c r="AV9" s="173">
        <v>0</v>
      </c>
      <c r="AW9" s="173">
        <v>0</v>
      </c>
      <c r="AX9" s="173">
        <v>0</v>
      </c>
      <c r="AY9" s="173">
        <v>0</v>
      </c>
      <c r="AZ9" s="173">
        <v>0</v>
      </c>
      <c r="BA9" s="173">
        <v>1</v>
      </c>
      <c r="BB9" s="173">
        <v>1</v>
      </c>
      <c r="BC9" s="173">
        <v>1</v>
      </c>
      <c r="BD9" s="173">
        <v>1</v>
      </c>
      <c r="BE9" s="173">
        <v>1</v>
      </c>
      <c r="BF9" s="173">
        <v>1</v>
      </c>
      <c r="BG9" s="173">
        <v>1</v>
      </c>
      <c r="BH9" s="173">
        <v>1</v>
      </c>
      <c r="BI9" s="173">
        <v>1</v>
      </c>
      <c r="BJ9" s="173">
        <v>1</v>
      </c>
      <c r="BK9" s="173">
        <v>1</v>
      </c>
      <c r="BL9" s="173">
        <v>1</v>
      </c>
      <c r="BM9" s="173">
        <v>1</v>
      </c>
      <c r="BN9" s="173">
        <v>1</v>
      </c>
    </row>
    <row r="10" spans="1:66">
      <c r="A10" s="302"/>
      <c r="B10" s="263" t="s">
        <v>226</v>
      </c>
      <c r="C10" s="173">
        <v>1</v>
      </c>
      <c r="D10" s="173">
        <v>1</v>
      </c>
      <c r="E10" s="173">
        <v>1</v>
      </c>
      <c r="F10" s="173">
        <v>1</v>
      </c>
      <c r="G10" s="173">
        <v>1</v>
      </c>
      <c r="H10" s="173">
        <v>1</v>
      </c>
      <c r="I10" s="173">
        <v>1</v>
      </c>
      <c r="J10" s="173">
        <v>1</v>
      </c>
      <c r="K10" s="173">
        <v>1</v>
      </c>
      <c r="L10" s="173">
        <v>1</v>
      </c>
      <c r="M10" s="173">
        <v>1</v>
      </c>
      <c r="N10" s="173">
        <v>1</v>
      </c>
      <c r="O10" s="173">
        <v>1</v>
      </c>
      <c r="P10" s="173">
        <v>1</v>
      </c>
      <c r="Q10" s="173">
        <v>1</v>
      </c>
      <c r="R10" s="173">
        <v>1</v>
      </c>
      <c r="S10" s="173">
        <v>1</v>
      </c>
      <c r="T10" s="173">
        <v>1</v>
      </c>
      <c r="U10" s="173">
        <v>1</v>
      </c>
      <c r="V10" s="173">
        <v>1</v>
      </c>
      <c r="W10" s="173">
        <v>1</v>
      </c>
      <c r="X10" s="173">
        <v>1</v>
      </c>
      <c r="Y10" s="173">
        <v>1</v>
      </c>
      <c r="Z10" s="173">
        <v>1</v>
      </c>
      <c r="AA10" s="173">
        <v>1</v>
      </c>
      <c r="AB10" s="173">
        <v>1</v>
      </c>
      <c r="AC10" s="173">
        <v>1</v>
      </c>
      <c r="AD10" s="173">
        <v>1</v>
      </c>
      <c r="AE10" s="173">
        <v>1</v>
      </c>
      <c r="AF10" s="173">
        <v>1</v>
      </c>
      <c r="AG10" s="173">
        <v>1</v>
      </c>
      <c r="AH10" s="173">
        <v>1</v>
      </c>
      <c r="AI10" s="173">
        <v>1</v>
      </c>
      <c r="AJ10" s="173">
        <v>1</v>
      </c>
      <c r="AK10" s="173">
        <v>1</v>
      </c>
      <c r="AL10" s="173">
        <v>0</v>
      </c>
      <c r="AM10" s="173">
        <v>0</v>
      </c>
      <c r="AN10" s="173">
        <v>0</v>
      </c>
      <c r="AO10" s="173">
        <v>1</v>
      </c>
      <c r="AP10" s="173">
        <v>0</v>
      </c>
      <c r="AQ10" s="173">
        <v>0</v>
      </c>
      <c r="AR10" s="173">
        <v>1</v>
      </c>
      <c r="AS10" s="173">
        <v>1</v>
      </c>
      <c r="AT10" s="173">
        <v>1</v>
      </c>
      <c r="AU10" s="173">
        <v>1</v>
      </c>
      <c r="AV10" s="173">
        <v>0</v>
      </c>
      <c r="AW10" s="173">
        <v>0</v>
      </c>
      <c r="AX10" s="173">
        <v>1</v>
      </c>
      <c r="AY10" s="173">
        <v>0</v>
      </c>
      <c r="AZ10" s="173">
        <v>1</v>
      </c>
      <c r="BA10" s="173">
        <v>1</v>
      </c>
      <c r="BB10" s="173">
        <v>1</v>
      </c>
      <c r="BC10" s="173">
        <v>1</v>
      </c>
      <c r="BD10" s="173">
        <v>1</v>
      </c>
      <c r="BE10" s="173">
        <v>1</v>
      </c>
      <c r="BF10" s="173">
        <v>1</v>
      </c>
      <c r="BG10" s="173">
        <v>1</v>
      </c>
      <c r="BH10" s="173">
        <v>0</v>
      </c>
      <c r="BI10" s="173">
        <v>1</v>
      </c>
      <c r="BJ10" s="173">
        <v>1</v>
      </c>
      <c r="BK10" s="173">
        <v>1</v>
      </c>
      <c r="BL10" s="173">
        <v>1</v>
      </c>
      <c r="BM10" s="173">
        <v>1</v>
      </c>
      <c r="BN10" s="173">
        <v>1</v>
      </c>
    </row>
    <row r="11" spans="1:66">
      <c r="A11" s="302"/>
      <c r="B11" s="263" t="s">
        <v>227</v>
      </c>
      <c r="C11" s="173" t="s">
        <v>222</v>
      </c>
      <c r="D11" s="173" t="s">
        <v>222</v>
      </c>
      <c r="E11" s="173" t="s">
        <v>222</v>
      </c>
      <c r="F11" s="173" t="s">
        <v>222</v>
      </c>
      <c r="G11" s="173" t="s">
        <v>222</v>
      </c>
      <c r="H11" s="173" t="s">
        <v>222</v>
      </c>
      <c r="I11" s="173" t="s">
        <v>222</v>
      </c>
      <c r="J11" s="173" t="s">
        <v>222</v>
      </c>
      <c r="K11" s="173" t="s">
        <v>222</v>
      </c>
      <c r="L11" s="173" t="s">
        <v>222</v>
      </c>
      <c r="M11" s="173" t="s">
        <v>222</v>
      </c>
      <c r="N11" s="173" t="s">
        <v>222</v>
      </c>
      <c r="O11" s="173" t="s">
        <v>222</v>
      </c>
      <c r="P11" s="173" t="s">
        <v>222</v>
      </c>
      <c r="Q11" s="173" t="s">
        <v>222</v>
      </c>
      <c r="R11" s="173" t="s">
        <v>222</v>
      </c>
      <c r="S11" s="173" t="s">
        <v>222</v>
      </c>
      <c r="T11" s="173" t="s">
        <v>222</v>
      </c>
      <c r="U11" s="173" t="s">
        <v>222</v>
      </c>
      <c r="V11" s="173" t="s">
        <v>222</v>
      </c>
      <c r="W11" s="173" t="s">
        <v>222</v>
      </c>
      <c r="X11" s="173" t="s">
        <v>222</v>
      </c>
      <c r="Y11" s="173" t="s">
        <v>222</v>
      </c>
      <c r="Z11" s="173" t="s">
        <v>222</v>
      </c>
      <c r="AA11" s="173" t="s">
        <v>222</v>
      </c>
      <c r="AB11" s="173" t="s">
        <v>222</v>
      </c>
      <c r="AC11" s="173" t="s">
        <v>222</v>
      </c>
      <c r="AD11" s="173" t="s">
        <v>222</v>
      </c>
      <c r="AE11" s="173" t="s">
        <v>222</v>
      </c>
      <c r="AF11" s="173" t="s">
        <v>222</v>
      </c>
      <c r="AG11" s="173" t="s">
        <v>222</v>
      </c>
      <c r="AH11" s="173" t="s">
        <v>222</v>
      </c>
      <c r="AI11" s="173" t="s">
        <v>222</v>
      </c>
      <c r="AJ11" s="173" t="s">
        <v>222</v>
      </c>
      <c r="AK11" s="173" t="s">
        <v>222</v>
      </c>
      <c r="AL11" s="173" t="s">
        <v>222</v>
      </c>
      <c r="AM11" s="173" t="s">
        <v>222</v>
      </c>
      <c r="AN11" s="173" t="s">
        <v>222</v>
      </c>
      <c r="AO11" s="173" t="s">
        <v>222</v>
      </c>
      <c r="AP11" s="173" t="s">
        <v>222</v>
      </c>
      <c r="AQ11" s="173" t="s">
        <v>222</v>
      </c>
      <c r="AR11" s="173" t="s">
        <v>222</v>
      </c>
      <c r="AS11" s="173" t="s">
        <v>222</v>
      </c>
      <c r="AT11" s="173" t="s">
        <v>222</v>
      </c>
      <c r="AU11" s="173" t="s">
        <v>222</v>
      </c>
      <c r="AV11" s="173" t="s">
        <v>222</v>
      </c>
      <c r="AW11" s="173" t="s">
        <v>222</v>
      </c>
      <c r="AX11" s="173" t="s">
        <v>222</v>
      </c>
      <c r="AY11" s="173" t="s">
        <v>222</v>
      </c>
      <c r="AZ11" s="173" t="s">
        <v>222</v>
      </c>
      <c r="BA11" s="173" t="s">
        <v>222</v>
      </c>
      <c r="BB11" s="173"/>
      <c r="BC11" s="173"/>
      <c r="BD11" s="173"/>
      <c r="BE11" s="173"/>
      <c r="BF11" s="173">
        <v>1</v>
      </c>
      <c r="BG11" s="173">
        <v>1</v>
      </c>
      <c r="BH11" s="173">
        <v>1</v>
      </c>
      <c r="BI11" s="173">
        <v>0</v>
      </c>
      <c r="BJ11" s="173">
        <v>1</v>
      </c>
      <c r="BK11" s="173">
        <v>1</v>
      </c>
      <c r="BL11" s="173">
        <v>1</v>
      </c>
      <c r="BM11" s="173">
        <v>1</v>
      </c>
      <c r="BN11" s="173">
        <v>1</v>
      </c>
    </row>
    <row r="12" spans="1:66">
      <c r="A12" s="302"/>
      <c r="B12" s="263" t="s">
        <v>228</v>
      </c>
      <c r="C12" s="173">
        <v>1</v>
      </c>
      <c r="D12" s="173">
        <v>1</v>
      </c>
      <c r="E12" s="173">
        <v>1</v>
      </c>
      <c r="F12" s="173">
        <v>1</v>
      </c>
      <c r="G12" s="173">
        <v>0</v>
      </c>
      <c r="H12" s="173">
        <v>1</v>
      </c>
      <c r="I12" s="173">
        <v>1</v>
      </c>
      <c r="J12" s="173">
        <v>1</v>
      </c>
      <c r="K12" s="173">
        <v>1</v>
      </c>
      <c r="L12" s="173">
        <v>0</v>
      </c>
      <c r="M12" s="173">
        <v>1</v>
      </c>
      <c r="N12" s="173">
        <v>0</v>
      </c>
      <c r="O12" s="173">
        <v>0</v>
      </c>
      <c r="P12" s="173">
        <v>0</v>
      </c>
      <c r="Q12" s="173">
        <v>0</v>
      </c>
      <c r="R12" s="173">
        <v>1</v>
      </c>
      <c r="S12" s="173">
        <v>1</v>
      </c>
      <c r="T12" s="173">
        <v>0</v>
      </c>
      <c r="U12" s="173">
        <v>0</v>
      </c>
      <c r="V12" s="173">
        <v>0</v>
      </c>
      <c r="W12" s="173">
        <v>0</v>
      </c>
      <c r="X12" s="173">
        <v>1</v>
      </c>
      <c r="Y12" s="173">
        <v>0</v>
      </c>
      <c r="Z12" s="173">
        <v>0</v>
      </c>
      <c r="AA12" s="173">
        <v>0</v>
      </c>
      <c r="AB12" s="173">
        <v>1</v>
      </c>
      <c r="AC12" s="173">
        <v>0</v>
      </c>
      <c r="AD12" s="173">
        <v>0</v>
      </c>
      <c r="AE12" s="173">
        <v>0</v>
      </c>
      <c r="AF12" s="173">
        <v>0</v>
      </c>
      <c r="AG12" s="173">
        <v>0</v>
      </c>
      <c r="AH12" s="173">
        <v>0</v>
      </c>
      <c r="AI12" s="173">
        <v>0</v>
      </c>
      <c r="AJ12" s="173">
        <v>0</v>
      </c>
      <c r="AK12" s="173">
        <v>0</v>
      </c>
      <c r="AL12" s="173">
        <v>0</v>
      </c>
      <c r="AM12" s="173">
        <v>0</v>
      </c>
      <c r="AN12" s="173">
        <v>0</v>
      </c>
      <c r="AO12" s="173">
        <v>0</v>
      </c>
      <c r="AP12" s="173">
        <v>0</v>
      </c>
      <c r="AQ12" s="173">
        <v>0</v>
      </c>
      <c r="AR12" s="173">
        <v>0</v>
      </c>
      <c r="AS12" s="173">
        <v>0</v>
      </c>
      <c r="AT12" s="173">
        <v>0</v>
      </c>
      <c r="AU12" s="173">
        <v>1</v>
      </c>
      <c r="AV12" s="173">
        <v>0</v>
      </c>
      <c r="AW12" s="173">
        <v>1</v>
      </c>
      <c r="AX12" s="173">
        <v>1</v>
      </c>
      <c r="AY12" s="173">
        <v>1</v>
      </c>
      <c r="AZ12" s="173">
        <v>1</v>
      </c>
      <c r="BA12" s="173">
        <v>0</v>
      </c>
      <c r="BB12" s="173">
        <v>0</v>
      </c>
      <c r="BC12" s="173">
        <v>1</v>
      </c>
      <c r="BD12" s="173">
        <v>0</v>
      </c>
      <c r="BE12" s="173">
        <v>0</v>
      </c>
      <c r="BF12" s="173">
        <v>1</v>
      </c>
      <c r="BG12" s="173">
        <v>1</v>
      </c>
      <c r="BH12" s="173">
        <v>1</v>
      </c>
      <c r="BI12" s="173">
        <v>1</v>
      </c>
      <c r="BJ12" s="173">
        <v>1</v>
      </c>
      <c r="BK12" s="173">
        <v>1</v>
      </c>
      <c r="BL12" s="173">
        <v>1</v>
      </c>
      <c r="BM12" s="173">
        <v>1</v>
      </c>
      <c r="BN12" s="173">
        <v>1</v>
      </c>
    </row>
    <row r="13" spans="1:66">
      <c r="A13" s="302"/>
      <c r="B13" s="263" t="s">
        <v>229</v>
      </c>
      <c r="C13" s="173">
        <v>0</v>
      </c>
      <c r="D13" s="173">
        <v>1</v>
      </c>
      <c r="E13" s="173">
        <v>1</v>
      </c>
      <c r="F13" s="173">
        <v>1</v>
      </c>
      <c r="G13" s="173">
        <v>1</v>
      </c>
      <c r="H13" s="173">
        <v>1</v>
      </c>
      <c r="I13" s="173">
        <v>1</v>
      </c>
      <c r="J13" s="173">
        <v>1</v>
      </c>
      <c r="K13" s="173">
        <v>1</v>
      </c>
      <c r="L13" s="173">
        <v>1</v>
      </c>
      <c r="M13" s="173">
        <v>1</v>
      </c>
      <c r="N13" s="173">
        <v>1</v>
      </c>
      <c r="O13" s="173">
        <v>1</v>
      </c>
      <c r="P13" s="173">
        <v>1</v>
      </c>
      <c r="Q13" s="173">
        <v>1</v>
      </c>
      <c r="R13" s="173">
        <v>1</v>
      </c>
      <c r="S13" s="173">
        <v>1</v>
      </c>
      <c r="T13" s="173">
        <v>1</v>
      </c>
      <c r="U13" s="173">
        <v>1</v>
      </c>
      <c r="V13" s="173">
        <v>1</v>
      </c>
      <c r="W13" s="173">
        <v>1</v>
      </c>
      <c r="X13" s="173">
        <v>1</v>
      </c>
      <c r="Y13" s="173">
        <v>1</v>
      </c>
      <c r="Z13" s="173">
        <v>1</v>
      </c>
      <c r="AA13" s="173">
        <v>1</v>
      </c>
      <c r="AB13" s="173">
        <v>1</v>
      </c>
      <c r="AC13" s="173">
        <v>1</v>
      </c>
      <c r="AD13" s="173">
        <v>1</v>
      </c>
      <c r="AE13" s="173">
        <v>1</v>
      </c>
      <c r="AF13" s="173">
        <v>1</v>
      </c>
      <c r="AG13" s="173">
        <v>1</v>
      </c>
      <c r="AH13" s="173">
        <v>0</v>
      </c>
      <c r="AI13" s="173">
        <v>0</v>
      </c>
      <c r="AJ13" s="173">
        <v>0</v>
      </c>
      <c r="AK13" s="173">
        <v>0</v>
      </c>
      <c r="AL13" s="173">
        <v>0</v>
      </c>
      <c r="AM13" s="173">
        <v>1</v>
      </c>
      <c r="AN13" s="173">
        <v>1</v>
      </c>
      <c r="AO13" s="173">
        <v>1</v>
      </c>
      <c r="AP13" s="173">
        <v>1</v>
      </c>
      <c r="AQ13" s="173" t="s">
        <v>222</v>
      </c>
      <c r="AR13" s="173" t="s">
        <v>222</v>
      </c>
      <c r="AS13" s="173" t="s">
        <v>222</v>
      </c>
      <c r="AT13" s="173" t="s">
        <v>222</v>
      </c>
      <c r="AU13" s="173" t="s">
        <v>222</v>
      </c>
      <c r="AV13" s="173" t="s">
        <v>222</v>
      </c>
      <c r="AW13" s="173" t="s">
        <v>222</v>
      </c>
      <c r="AX13" s="173" t="s">
        <v>222</v>
      </c>
      <c r="AY13" s="173" t="s">
        <v>222</v>
      </c>
      <c r="AZ13" s="173" t="s">
        <v>222</v>
      </c>
      <c r="BA13" s="173" t="s">
        <v>222</v>
      </c>
      <c r="BB13" s="173" t="s">
        <v>222</v>
      </c>
      <c r="BC13" s="173" t="s">
        <v>222</v>
      </c>
      <c r="BD13" s="173" t="s">
        <v>222</v>
      </c>
      <c r="BE13" s="173" t="s">
        <v>222</v>
      </c>
      <c r="BF13" s="173" t="s">
        <v>222</v>
      </c>
      <c r="BG13" s="173" t="s">
        <v>222</v>
      </c>
      <c r="BH13" s="173" t="s">
        <v>222</v>
      </c>
      <c r="BI13" s="173" t="s">
        <v>222</v>
      </c>
      <c r="BJ13" s="173" t="s">
        <v>222</v>
      </c>
      <c r="BK13" s="173" t="s">
        <v>222</v>
      </c>
      <c r="BL13" s="173" t="s">
        <v>222</v>
      </c>
      <c r="BM13" s="173" t="s">
        <v>222</v>
      </c>
      <c r="BN13" s="173" t="s">
        <v>222</v>
      </c>
    </row>
    <row r="14" spans="1:66" ht="13" customHeight="1">
      <c r="A14" s="302"/>
      <c r="B14" s="263" t="s">
        <v>230</v>
      </c>
      <c r="C14" s="173" t="s">
        <v>222</v>
      </c>
      <c r="D14" s="173" t="s">
        <v>222</v>
      </c>
      <c r="E14" s="173" t="s">
        <v>222</v>
      </c>
      <c r="F14" s="173" t="s">
        <v>222</v>
      </c>
      <c r="G14" s="173" t="s">
        <v>222</v>
      </c>
      <c r="H14" s="173" t="s">
        <v>222</v>
      </c>
      <c r="I14" s="173" t="s">
        <v>222</v>
      </c>
      <c r="J14" s="173" t="s">
        <v>222</v>
      </c>
      <c r="K14" s="173" t="s">
        <v>222</v>
      </c>
      <c r="L14" s="173" t="s">
        <v>222</v>
      </c>
      <c r="M14" s="173" t="s">
        <v>222</v>
      </c>
      <c r="N14" s="173" t="s">
        <v>222</v>
      </c>
      <c r="O14" s="173" t="s">
        <v>222</v>
      </c>
      <c r="P14" s="173" t="s">
        <v>222</v>
      </c>
      <c r="Q14" s="173" t="s">
        <v>222</v>
      </c>
      <c r="R14" s="173" t="s">
        <v>222</v>
      </c>
      <c r="S14" s="173" t="s">
        <v>222</v>
      </c>
      <c r="T14" s="173" t="s">
        <v>222</v>
      </c>
      <c r="U14" s="173" t="s">
        <v>222</v>
      </c>
      <c r="V14" s="173" t="s">
        <v>222</v>
      </c>
      <c r="W14" s="173">
        <v>1</v>
      </c>
      <c r="X14" s="173">
        <v>1</v>
      </c>
      <c r="Y14" s="173">
        <v>1</v>
      </c>
      <c r="Z14" s="173">
        <v>1</v>
      </c>
      <c r="AA14" s="173">
        <v>1</v>
      </c>
      <c r="AB14" s="173">
        <v>1</v>
      </c>
      <c r="AC14" s="173">
        <v>0</v>
      </c>
      <c r="AD14" s="173">
        <v>1</v>
      </c>
      <c r="AE14" s="173">
        <v>1</v>
      </c>
      <c r="AF14" s="173">
        <v>1</v>
      </c>
      <c r="AG14" s="173">
        <v>1</v>
      </c>
      <c r="AH14" s="173">
        <v>0</v>
      </c>
      <c r="AI14" s="173">
        <v>0</v>
      </c>
      <c r="AJ14" s="173">
        <v>0</v>
      </c>
      <c r="AK14" s="173">
        <v>0</v>
      </c>
      <c r="AL14" s="173">
        <v>1</v>
      </c>
      <c r="AM14" s="173">
        <v>0</v>
      </c>
      <c r="AN14" s="173">
        <v>0</v>
      </c>
      <c r="AO14" s="173">
        <v>0</v>
      </c>
      <c r="AP14" s="173">
        <v>1</v>
      </c>
      <c r="AQ14" s="173">
        <v>1</v>
      </c>
      <c r="AR14" s="173">
        <v>1</v>
      </c>
      <c r="AS14" s="173">
        <v>1</v>
      </c>
      <c r="AT14" s="173">
        <v>1</v>
      </c>
      <c r="AU14" s="173">
        <v>0</v>
      </c>
      <c r="AV14" s="173">
        <v>1</v>
      </c>
      <c r="AW14" s="173">
        <v>1</v>
      </c>
      <c r="AX14" s="173">
        <v>1</v>
      </c>
      <c r="AY14" s="173">
        <v>0</v>
      </c>
      <c r="AZ14" s="173">
        <v>0</v>
      </c>
      <c r="BA14" s="173">
        <v>1</v>
      </c>
      <c r="BB14" s="173">
        <v>1</v>
      </c>
      <c r="BC14" s="173">
        <v>1</v>
      </c>
      <c r="BD14" s="173">
        <v>1</v>
      </c>
      <c r="BE14" s="173">
        <v>1</v>
      </c>
      <c r="BF14" s="173">
        <v>1</v>
      </c>
      <c r="BG14" s="173">
        <v>1</v>
      </c>
      <c r="BH14" s="173">
        <v>1</v>
      </c>
      <c r="BI14" s="173">
        <v>1</v>
      </c>
      <c r="BJ14" s="173">
        <v>1</v>
      </c>
      <c r="BK14" s="173">
        <v>1</v>
      </c>
      <c r="BL14" s="173">
        <v>1</v>
      </c>
      <c r="BM14" s="173">
        <v>1</v>
      </c>
      <c r="BN14" s="173">
        <v>1</v>
      </c>
    </row>
    <row r="15" spans="1:66" hidden="1">
      <c r="A15" s="302"/>
      <c r="B15" s="263" t="s">
        <v>231</v>
      </c>
      <c r="C15" s="173">
        <v>1</v>
      </c>
      <c r="D15" s="173">
        <v>1</v>
      </c>
      <c r="E15" s="173">
        <v>0</v>
      </c>
      <c r="F15" s="173">
        <v>1</v>
      </c>
      <c r="G15" s="173">
        <v>1</v>
      </c>
      <c r="H15" s="173">
        <v>0</v>
      </c>
      <c r="I15" s="173">
        <v>1</v>
      </c>
      <c r="J15" s="173">
        <v>1</v>
      </c>
      <c r="K15" s="173">
        <v>0</v>
      </c>
      <c r="L15" s="173">
        <v>1</v>
      </c>
      <c r="M15" s="173">
        <v>0</v>
      </c>
      <c r="N15" s="173">
        <v>1</v>
      </c>
      <c r="O15" s="173">
        <v>0</v>
      </c>
      <c r="P15" s="173">
        <v>1</v>
      </c>
      <c r="Q15" s="173">
        <v>0</v>
      </c>
      <c r="R15" s="173">
        <v>1</v>
      </c>
      <c r="S15" s="173">
        <v>1</v>
      </c>
      <c r="T15" s="173">
        <v>1</v>
      </c>
      <c r="U15" s="173">
        <v>1</v>
      </c>
      <c r="V15" s="173">
        <v>1</v>
      </c>
      <c r="W15" s="173">
        <v>1</v>
      </c>
      <c r="X15" s="173">
        <v>1</v>
      </c>
      <c r="Y15" s="173">
        <v>0</v>
      </c>
      <c r="Z15" s="173">
        <v>1</v>
      </c>
      <c r="AA15" s="173">
        <v>1</v>
      </c>
      <c r="AB15" s="173">
        <v>1</v>
      </c>
      <c r="AC15" s="173">
        <v>0</v>
      </c>
      <c r="AD15" s="173">
        <v>0</v>
      </c>
      <c r="AE15" s="173">
        <v>0</v>
      </c>
      <c r="AF15" s="173">
        <v>0</v>
      </c>
      <c r="AG15" s="173">
        <v>1</v>
      </c>
      <c r="AH15" s="173">
        <v>1</v>
      </c>
      <c r="AI15" s="173">
        <v>1</v>
      </c>
      <c r="AJ15" s="173" t="s">
        <v>222</v>
      </c>
      <c r="AK15" s="173" t="s">
        <v>222</v>
      </c>
      <c r="AL15" s="173" t="s">
        <v>222</v>
      </c>
      <c r="AM15" s="173" t="s">
        <v>222</v>
      </c>
      <c r="AN15" s="173" t="s">
        <v>222</v>
      </c>
      <c r="AO15" s="173" t="s">
        <v>222</v>
      </c>
      <c r="AP15" s="173" t="s">
        <v>222</v>
      </c>
      <c r="AQ15" s="173" t="s">
        <v>222</v>
      </c>
      <c r="AR15" s="173" t="s">
        <v>222</v>
      </c>
      <c r="AS15" s="173" t="s">
        <v>222</v>
      </c>
      <c r="AT15" s="173" t="s">
        <v>222</v>
      </c>
      <c r="AU15" s="173" t="s">
        <v>222</v>
      </c>
      <c r="AV15" s="173" t="s">
        <v>222</v>
      </c>
      <c r="AW15" s="173" t="s">
        <v>222</v>
      </c>
      <c r="AX15" s="173" t="s">
        <v>222</v>
      </c>
      <c r="AY15" s="173" t="s">
        <v>222</v>
      </c>
      <c r="AZ15" s="173" t="s">
        <v>222</v>
      </c>
      <c r="BA15" s="173" t="s">
        <v>222</v>
      </c>
      <c r="BB15" s="173" t="s">
        <v>222</v>
      </c>
      <c r="BC15" s="173" t="s">
        <v>222</v>
      </c>
      <c r="BD15" s="173" t="s">
        <v>222</v>
      </c>
      <c r="BE15" s="173" t="s">
        <v>222</v>
      </c>
      <c r="BF15" s="173" t="s">
        <v>222</v>
      </c>
      <c r="BG15" s="173" t="s">
        <v>222</v>
      </c>
      <c r="BH15" s="173" t="s">
        <v>222</v>
      </c>
      <c r="BI15" s="173" t="s">
        <v>222</v>
      </c>
      <c r="BJ15" s="173" t="s">
        <v>222</v>
      </c>
      <c r="BK15" s="173" t="s">
        <v>222</v>
      </c>
      <c r="BL15" s="173" t="s">
        <v>222</v>
      </c>
      <c r="BM15" s="173" t="s">
        <v>222</v>
      </c>
      <c r="BN15" s="173" t="s">
        <v>222</v>
      </c>
    </row>
    <row r="16" spans="1:66">
      <c r="A16" s="302"/>
      <c r="B16" s="263" t="s">
        <v>232</v>
      </c>
      <c r="C16" s="173" t="s">
        <v>222</v>
      </c>
      <c r="D16" s="173" t="s">
        <v>222</v>
      </c>
      <c r="E16" s="173" t="s">
        <v>222</v>
      </c>
      <c r="F16" s="173" t="s">
        <v>222</v>
      </c>
      <c r="G16" s="173" t="s">
        <v>222</v>
      </c>
      <c r="H16" s="173" t="s">
        <v>222</v>
      </c>
      <c r="I16" s="173" t="s">
        <v>222</v>
      </c>
      <c r="J16" s="173" t="s">
        <v>222</v>
      </c>
      <c r="K16" s="173" t="s">
        <v>222</v>
      </c>
      <c r="L16" s="173" t="s">
        <v>222</v>
      </c>
      <c r="M16" s="173" t="s">
        <v>222</v>
      </c>
      <c r="N16" s="173" t="s">
        <v>222</v>
      </c>
      <c r="O16" s="173" t="s">
        <v>222</v>
      </c>
      <c r="P16" s="173" t="s">
        <v>222</v>
      </c>
      <c r="Q16" s="173" t="s">
        <v>222</v>
      </c>
      <c r="R16" s="173" t="s">
        <v>222</v>
      </c>
      <c r="S16" s="173" t="s">
        <v>222</v>
      </c>
      <c r="T16" s="173" t="s">
        <v>222</v>
      </c>
      <c r="U16" s="173" t="s">
        <v>222</v>
      </c>
      <c r="V16" s="173" t="s">
        <v>222</v>
      </c>
      <c r="W16" s="173" t="s">
        <v>222</v>
      </c>
      <c r="X16" s="173" t="s">
        <v>222</v>
      </c>
      <c r="Y16" s="173" t="s">
        <v>222</v>
      </c>
      <c r="Z16" s="173" t="s">
        <v>222</v>
      </c>
      <c r="AA16" s="173" t="s">
        <v>222</v>
      </c>
      <c r="AB16" s="173" t="s">
        <v>222</v>
      </c>
      <c r="AC16" s="173" t="s">
        <v>222</v>
      </c>
      <c r="AD16" s="173" t="s">
        <v>222</v>
      </c>
      <c r="AE16" s="173" t="s">
        <v>222</v>
      </c>
      <c r="AF16" s="173" t="s">
        <v>222</v>
      </c>
      <c r="AG16" s="173" t="s">
        <v>222</v>
      </c>
      <c r="AH16" s="173" t="s">
        <v>222</v>
      </c>
      <c r="AI16" s="173" t="s">
        <v>222</v>
      </c>
      <c r="AJ16" s="173" t="s">
        <v>222</v>
      </c>
      <c r="AK16" s="173" t="s">
        <v>222</v>
      </c>
      <c r="AL16" s="173" t="s">
        <v>222</v>
      </c>
      <c r="AM16" s="173" t="s">
        <v>222</v>
      </c>
      <c r="AN16" s="173" t="s">
        <v>222</v>
      </c>
      <c r="AO16" s="173" t="s">
        <v>222</v>
      </c>
      <c r="AP16" s="173" t="s">
        <v>222</v>
      </c>
      <c r="AQ16" s="173" t="s">
        <v>222</v>
      </c>
      <c r="AR16" s="173" t="s">
        <v>222</v>
      </c>
      <c r="AS16" s="173" t="s">
        <v>222</v>
      </c>
      <c r="AT16" s="173" t="s">
        <v>222</v>
      </c>
      <c r="AU16" s="173">
        <v>1</v>
      </c>
      <c r="AV16" s="173">
        <v>1</v>
      </c>
      <c r="AW16" s="173">
        <v>1</v>
      </c>
      <c r="AX16" s="173">
        <v>0</v>
      </c>
      <c r="AY16" s="173">
        <v>0</v>
      </c>
      <c r="AZ16" s="173">
        <v>1</v>
      </c>
      <c r="BA16" s="173">
        <v>1</v>
      </c>
      <c r="BB16" s="173">
        <v>1</v>
      </c>
      <c r="BC16" s="173">
        <v>0</v>
      </c>
      <c r="BD16" s="173">
        <v>1</v>
      </c>
      <c r="BE16" s="173">
        <v>1</v>
      </c>
      <c r="BF16" s="173">
        <v>1</v>
      </c>
      <c r="BG16" s="173">
        <v>1</v>
      </c>
      <c r="BH16" s="173">
        <v>1</v>
      </c>
      <c r="BI16" s="173">
        <v>1</v>
      </c>
      <c r="BJ16" s="173">
        <v>1</v>
      </c>
      <c r="BK16" s="173">
        <v>1</v>
      </c>
      <c r="BL16" s="173">
        <v>1</v>
      </c>
      <c r="BM16" s="173">
        <v>0</v>
      </c>
      <c r="BN16" s="173">
        <v>1</v>
      </c>
    </row>
    <row r="17" spans="1:66">
      <c r="A17" s="302"/>
      <c r="B17" s="263" t="s">
        <v>233</v>
      </c>
      <c r="C17" s="173">
        <v>1</v>
      </c>
      <c r="D17" s="173">
        <v>1</v>
      </c>
      <c r="E17" s="173">
        <v>1</v>
      </c>
      <c r="F17" s="173">
        <v>1</v>
      </c>
      <c r="G17" s="173">
        <v>1</v>
      </c>
      <c r="H17" s="173">
        <v>1</v>
      </c>
      <c r="I17" s="173">
        <v>1</v>
      </c>
      <c r="J17" s="173">
        <v>1</v>
      </c>
      <c r="K17" s="173">
        <v>1</v>
      </c>
      <c r="L17" s="173">
        <v>1</v>
      </c>
      <c r="M17" s="173">
        <v>1</v>
      </c>
      <c r="N17" s="173">
        <v>1</v>
      </c>
      <c r="O17" s="173">
        <v>1</v>
      </c>
      <c r="P17" s="173">
        <v>1</v>
      </c>
      <c r="Q17" s="173">
        <v>1</v>
      </c>
      <c r="R17" s="173">
        <v>1</v>
      </c>
      <c r="S17" s="173">
        <v>1</v>
      </c>
      <c r="T17" s="173">
        <v>1</v>
      </c>
      <c r="U17" s="173">
        <v>1</v>
      </c>
      <c r="V17" s="173">
        <v>1</v>
      </c>
      <c r="W17" s="173">
        <v>1</v>
      </c>
      <c r="X17" s="173">
        <v>1</v>
      </c>
      <c r="Y17" s="173">
        <v>0</v>
      </c>
      <c r="Z17" s="173">
        <v>1</v>
      </c>
      <c r="AA17" s="173">
        <v>1</v>
      </c>
      <c r="AB17" s="173">
        <v>1</v>
      </c>
      <c r="AC17" s="173">
        <v>0</v>
      </c>
      <c r="AD17" s="173">
        <v>1</v>
      </c>
      <c r="AE17" s="173">
        <v>0</v>
      </c>
      <c r="AF17" s="173">
        <v>1</v>
      </c>
      <c r="AG17" s="173">
        <v>1</v>
      </c>
      <c r="AH17" s="173">
        <v>1</v>
      </c>
      <c r="AI17" s="173">
        <v>1</v>
      </c>
      <c r="AJ17" s="173">
        <v>0</v>
      </c>
      <c r="AK17" s="173">
        <v>1</v>
      </c>
      <c r="AL17" s="173">
        <v>1</v>
      </c>
      <c r="AM17" s="173">
        <v>0</v>
      </c>
      <c r="AN17" s="173">
        <v>0</v>
      </c>
      <c r="AO17" s="173">
        <v>1</v>
      </c>
      <c r="AP17" s="173">
        <v>0</v>
      </c>
      <c r="AQ17" s="173">
        <v>0</v>
      </c>
      <c r="AR17" s="173">
        <v>0</v>
      </c>
      <c r="AS17" s="173">
        <v>1</v>
      </c>
      <c r="AT17" s="173">
        <v>1</v>
      </c>
      <c r="AU17" s="173">
        <v>1</v>
      </c>
      <c r="AV17" s="173">
        <v>1</v>
      </c>
      <c r="AW17" s="173">
        <v>1</v>
      </c>
      <c r="AX17" s="173">
        <v>1</v>
      </c>
      <c r="AY17" s="173">
        <v>0</v>
      </c>
      <c r="AZ17" s="173">
        <v>1</v>
      </c>
      <c r="BA17" s="173">
        <v>1</v>
      </c>
      <c r="BB17" s="173">
        <v>1</v>
      </c>
      <c r="BC17" s="173">
        <v>1</v>
      </c>
      <c r="BD17" s="173">
        <v>1</v>
      </c>
      <c r="BE17" s="173">
        <v>1</v>
      </c>
      <c r="BF17" s="173">
        <v>1</v>
      </c>
      <c r="BG17" s="173">
        <v>1</v>
      </c>
      <c r="BH17" s="173">
        <v>1</v>
      </c>
      <c r="BI17" s="173">
        <v>1</v>
      </c>
      <c r="BJ17" s="173">
        <v>1</v>
      </c>
      <c r="BK17" s="173">
        <v>1</v>
      </c>
      <c r="BL17" s="173">
        <v>1</v>
      </c>
      <c r="BM17" s="173">
        <v>1</v>
      </c>
      <c r="BN17" s="173">
        <v>1</v>
      </c>
    </row>
    <row r="18" spans="1:66">
      <c r="A18" s="302"/>
      <c r="B18" s="263" t="s">
        <v>234</v>
      </c>
      <c r="C18" s="173">
        <v>1</v>
      </c>
      <c r="D18" s="173">
        <v>1</v>
      </c>
      <c r="E18" s="173">
        <v>1</v>
      </c>
      <c r="F18" s="173">
        <v>1</v>
      </c>
      <c r="G18" s="173">
        <v>1</v>
      </c>
      <c r="H18" s="173">
        <v>1</v>
      </c>
      <c r="I18" s="173">
        <v>1</v>
      </c>
      <c r="J18" s="173">
        <v>1</v>
      </c>
      <c r="K18" s="173">
        <v>1</v>
      </c>
      <c r="L18" s="173">
        <v>1</v>
      </c>
      <c r="M18" s="173">
        <v>1</v>
      </c>
      <c r="N18" s="173">
        <v>1</v>
      </c>
      <c r="O18" s="173">
        <v>1</v>
      </c>
      <c r="P18" s="173">
        <v>1</v>
      </c>
      <c r="Q18" s="173">
        <v>1</v>
      </c>
      <c r="R18" s="173">
        <v>1</v>
      </c>
      <c r="S18" s="173">
        <v>1</v>
      </c>
      <c r="T18" s="173">
        <v>1</v>
      </c>
      <c r="U18" s="173">
        <v>1</v>
      </c>
      <c r="V18" s="173">
        <v>1</v>
      </c>
      <c r="W18" s="173">
        <v>1</v>
      </c>
      <c r="X18" s="173">
        <v>1</v>
      </c>
      <c r="Y18" s="173">
        <v>1</v>
      </c>
      <c r="Z18" s="173">
        <v>1</v>
      </c>
      <c r="AA18" s="173">
        <v>0</v>
      </c>
      <c r="AB18" s="173">
        <v>1</v>
      </c>
      <c r="AC18" s="173">
        <v>1</v>
      </c>
      <c r="AD18" s="173">
        <v>1</v>
      </c>
      <c r="AE18" s="173">
        <v>1</v>
      </c>
      <c r="AF18" s="173">
        <v>1</v>
      </c>
      <c r="AG18" s="173">
        <v>1</v>
      </c>
      <c r="AH18" s="173">
        <v>1</v>
      </c>
      <c r="AI18" s="173">
        <v>1</v>
      </c>
      <c r="AJ18" s="173">
        <v>1</v>
      </c>
      <c r="AK18" s="173">
        <v>1</v>
      </c>
      <c r="AL18" s="173">
        <v>0</v>
      </c>
      <c r="AM18" s="173">
        <v>0</v>
      </c>
      <c r="AN18" s="173">
        <v>0</v>
      </c>
      <c r="AO18" s="173">
        <v>1</v>
      </c>
      <c r="AP18" s="173">
        <v>1</v>
      </c>
      <c r="AQ18" s="173">
        <v>1</v>
      </c>
      <c r="AR18" s="173">
        <v>0</v>
      </c>
      <c r="AS18" s="173">
        <v>0</v>
      </c>
      <c r="AT18" s="173">
        <v>0</v>
      </c>
      <c r="AU18" s="173">
        <v>0</v>
      </c>
      <c r="AV18" s="173">
        <v>0</v>
      </c>
      <c r="AW18" s="173">
        <v>0</v>
      </c>
      <c r="AX18" s="173">
        <v>0</v>
      </c>
      <c r="AY18" s="173">
        <v>0</v>
      </c>
      <c r="AZ18" s="173">
        <v>0</v>
      </c>
      <c r="BA18" s="173">
        <v>1</v>
      </c>
      <c r="BB18" s="173">
        <v>0</v>
      </c>
      <c r="BC18" s="173">
        <v>0</v>
      </c>
      <c r="BD18" s="173">
        <v>0</v>
      </c>
      <c r="BE18" s="173">
        <v>0</v>
      </c>
      <c r="BF18" s="173">
        <v>0</v>
      </c>
      <c r="BG18" s="173">
        <v>0</v>
      </c>
      <c r="BH18" s="173">
        <v>1</v>
      </c>
      <c r="BI18" s="173">
        <v>0</v>
      </c>
      <c r="BJ18" s="173">
        <v>0</v>
      </c>
      <c r="BK18" s="173">
        <v>0</v>
      </c>
      <c r="BL18" s="173">
        <v>1</v>
      </c>
      <c r="BM18" s="173">
        <v>0</v>
      </c>
      <c r="BN18" s="173">
        <v>0</v>
      </c>
    </row>
    <row r="19" spans="1:66">
      <c r="A19" s="302"/>
      <c r="B19" s="263" t="s">
        <v>235</v>
      </c>
      <c r="C19" s="173">
        <v>1</v>
      </c>
      <c r="D19" s="173">
        <v>1</v>
      </c>
      <c r="E19" s="173">
        <v>1</v>
      </c>
      <c r="F19" s="173">
        <v>1</v>
      </c>
      <c r="G19" s="173">
        <v>1</v>
      </c>
      <c r="H19" s="173">
        <v>1</v>
      </c>
      <c r="I19" s="173">
        <v>1</v>
      </c>
      <c r="J19" s="173">
        <v>1</v>
      </c>
      <c r="K19" s="173">
        <v>1</v>
      </c>
      <c r="L19" s="173">
        <v>1</v>
      </c>
      <c r="M19" s="173">
        <v>1</v>
      </c>
      <c r="N19" s="173">
        <v>1</v>
      </c>
      <c r="O19" s="173">
        <v>1</v>
      </c>
      <c r="P19" s="173">
        <v>1</v>
      </c>
      <c r="Q19" s="173">
        <v>1</v>
      </c>
      <c r="R19" s="173">
        <v>1</v>
      </c>
      <c r="S19" s="173">
        <v>1</v>
      </c>
      <c r="T19" s="173">
        <v>1</v>
      </c>
      <c r="U19" s="173">
        <v>1</v>
      </c>
      <c r="V19" s="173">
        <v>0</v>
      </c>
      <c r="W19" s="173">
        <v>0</v>
      </c>
      <c r="X19" s="173">
        <v>1</v>
      </c>
      <c r="Y19" s="173" t="s">
        <v>222</v>
      </c>
      <c r="Z19" s="173" t="s">
        <v>222</v>
      </c>
      <c r="AA19" s="173" t="s">
        <v>222</v>
      </c>
      <c r="AB19" s="173" t="s">
        <v>222</v>
      </c>
      <c r="AC19" s="173" t="s">
        <v>222</v>
      </c>
      <c r="AD19" s="173" t="s">
        <v>222</v>
      </c>
      <c r="AE19" s="173" t="s">
        <v>222</v>
      </c>
      <c r="AF19" s="173" t="s">
        <v>222</v>
      </c>
      <c r="AG19" s="173" t="s">
        <v>222</v>
      </c>
      <c r="AH19" s="173" t="s">
        <v>222</v>
      </c>
      <c r="AI19" s="173" t="s">
        <v>222</v>
      </c>
      <c r="AJ19" s="173" t="s">
        <v>222</v>
      </c>
      <c r="AK19" s="173" t="s">
        <v>222</v>
      </c>
      <c r="AL19" s="173" t="s">
        <v>222</v>
      </c>
      <c r="AM19" s="173" t="s">
        <v>222</v>
      </c>
      <c r="AN19" s="173" t="s">
        <v>222</v>
      </c>
      <c r="AO19" s="173" t="s">
        <v>222</v>
      </c>
      <c r="AP19" s="173" t="s">
        <v>222</v>
      </c>
      <c r="AQ19" s="173" t="s">
        <v>222</v>
      </c>
      <c r="AR19" s="173" t="s">
        <v>222</v>
      </c>
      <c r="AS19" s="173" t="s">
        <v>222</v>
      </c>
      <c r="AT19" s="173" t="s">
        <v>222</v>
      </c>
      <c r="AU19" s="173" t="s">
        <v>222</v>
      </c>
      <c r="AV19" s="173" t="s">
        <v>222</v>
      </c>
      <c r="AW19" s="173" t="s">
        <v>222</v>
      </c>
      <c r="AX19" s="173" t="s">
        <v>222</v>
      </c>
      <c r="AY19" s="173" t="s">
        <v>222</v>
      </c>
      <c r="AZ19" s="173" t="s">
        <v>222</v>
      </c>
      <c r="BA19" s="173" t="s">
        <v>222</v>
      </c>
      <c r="BB19" s="173" t="s">
        <v>222</v>
      </c>
      <c r="BC19" s="173" t="s">
        <v>222</v>
      </c>
      <c r="BD19" s="173" t="s">
        <v>222</v>
      </c>
      <c r="BE19" s="173" t="s">
        <v>222</v>
      </c>
      <c r="BF19" s="173" t="s">
        <v>222</v>
      </c>
      <c r="BG19" s="173" t="s">
        <v>222</v>
      </c>
      <c r="BH19" s="173" t="s">
        <v>222</v>
      </c>
      <c r="BI19" s="173" t="s">
        <v>222</v>
      </c>
      <c r="BJ19" s="173" t="s">
        <v>222</v>
      </c>
      <c r="BK19" s="173" t="s">
        <v>222</v>
      </c>
      <c r="BL19" s="173" t="s">
        <v>222</v>
      </c>
      <c r="BM19" s="173" t="s">
        <v>222</v>
      </c>
      <c r="BN19" s="173" t="s">
        <v>222</v>
      </c>
    </row>
    <row r="20" spans="1:66">
      <c r="A20" s="302"/>
      <c r="B20" s="263" t="s">
        <v>236</v>
      </c>
      <c r="C20" s="173">
        <v>1</v>
      </c>
      <c r="D20" s="173">
        <v>1</v>
      </c>
      <c r="E20" s="173">
        <v>1</v>
      </c>
      <c r="F20" s="173">
        <v>1</v>
      </c>
      <c r="G20" s="173">
        <v>1</v>
      </c>
      <c r="H20" s="173">
        <v>1</v>
      </c>
      <c r="I20" s="173">
        <v>1</v>
      </c>
      <c r="J20" s="173">
        <v>0</v>
      </c>
      <c r="K20" s="173">
        <v>1</v>
      </c>
      <c r="L20" s="173">
        <v>1</v>
      </c>
      <c r="M20" s="173">
        <v>1</v>
      </c>
      <c r="N20" s="173">
        <v>1</v>
      </c>
      <c r="O20" s="173">
        <v>0</v>
      </c>
      <c r="P20" s="173">
        <v>1</v>
      </c>
      <c r="Q20" s="173">
        <v>1</v>
      </c>
      <c r="R20" s="173">
        <v>1</v>
      </c>
      <c r="S20" s="173">
        <v>1</v>
      </c>
      <c r="T20" s="173">
        <v>1</v>
      </c>
      <c r="U20" s="173">
        <v>1</v>
      </c>
      <c r="V20" s="173">
        <v>1</v>
      </c>
      <c r="W20" s="173">
        <v>1</v>
      </c>
      <c r="X20" s="173">
        <v>1</v>
      </c>
      <c r="Y20" s="173">
        <v>1</v>
      </c>
      <c r="Z20" s="173">
        <v>1</v>
      </c>
      <c r="AA20" s="173">
        <v>1</v>
      </c>
      <c r="AB20" s="173">
        <v>1</v>
      </c>
      <c r="AC20" s="173">
        <v>1</v>
      </c>
      <c r="AD20" s="173">
        <v>1</v>
      </c>
      <c r="AE20" s="173">
        <v>1</v>
      </c>
      <c r="AF20" s="173">
        <v>1</v>
      </c>
      <c r="AG20" s="173">
        <v>1</v>
      </c>
      <c r="AH20" s="173">
        <v>1</v>
      </c>
      <c r="AI20" s="173">
        <v>1</v>
      </c>
      <c r="AJ20" s="173">
        <v>1</v>
      </c>
      <c r="AK20" s="173">
        <v>1</v>
      </c>
      <c r="AL20" s="173">
        <v>0</v>
      </c>
      <c r="AM20" s="173">
        <v>1</v>
      </c>
      <c r="AN20" s="173">
        <v>1</v>
      </c>
      <c r="AO20" s="173">
        <v>0</v>
      </c>
      <c r="AP20" s="173">
        <v>0</v>
      </c>
      <c r="AQ20" s="173">
        <v>1</v>
      </c>
      <c r="AR20" s="173">
        <v>1</v>
      </c>
      <c r="AS20" s="173">
        <v>0</v>
      </c>
      <c r="AT20" s="173">
        <v>1</v>
      </c>
      <c r="AU20" s="173">
        <v>0</v>
      </c>
      <c r="AV20" s="173">
        <v>0</v>
      </c>
      <c r="AW20" s="173">
        <v>0</v>
      </c>
      <c r="AX20" s="173">
        <v>0</v>
      </c>
      <c r="AY20" s="173">
        <v>0</v>
      </c>
      <c r="AZ20" s="173">
        <v>1</v>
      </c>
      <c r="BA20" s="173">
        <v>0</v>
      </c>
      <c r="BB20" s="173">
        <v>1</v>
      </c>
      <c r="BC20" s="173">
        <v>0</v>
      </c>
      <c r="BD20" s="173">
        <v>1</v>
      </c>
      <c r="BE20" s="173">
        <v>1</v>
      </c>
      <c r="BF20" s="173">
        <v>1</v>
      </c>
      <c r="BG20" s="173">
        <v>1</v>
      </c>
      <c r="BH20" s="173">
        <v>1</v>
      </c>
      <c r="BI20" s="173">
        <v>1</v>
      </c>
      <c r="BJ20" s="173">
        <v>1</v>
      </c>
      <c r="BK20" s="173">
        <v>1</v>
      </c>
      <c r="BL20" s="173">
        <v>1</v>
      </c>
      <c r="BM20" s="173">
        <v>1</v>
      </c>
      <c r="BN20" s="173">
        <v>1</v>
      </c>
    </row>
    <row r="21" spans="1:66">
      <c r="A21" s="302"/>
      <c r="B21" s="263" t="s">
        <v>237</v>
      </c>
      <c r="C21" s="173" t="s">
        <v>222</v>
      </c>
      <c r="D21" s="173" t="s">
        <v>222</v>
      </c>
      <c r="E21" s="173" t="s">
        <v>222</v>
      </c>
      <c r="F21" s="173" t="s">
        <v>222</v>
      </c>
      <c r="G21" s="173" t="s">
        <v>222</v>
      </c>
      <c r="H21" s="173" t="s">
        <v>222</v>
      </c>
      <c r="I21" s="173" t="s">
        <v>222</v>
      </c>
      <c r="J21" s="173" t="s">
        <v>222</v>
      </c>
      <c r="K21" s="173" t="s">
        <v>222</v>
      </c>
      <c r="L21" s="173" t="s">
        <v>222</v>
      </c>
      <c r="M21" s="173">
        <v>1</v>
      </c>
      <c r="N21" s="173">
        <v>1</v>
      </c>
      <c r="O21" s="173">
        <v>1</v>
      </c>
      <c r="P21" s="173">
        <v>1</v>
      </c>
      <c r="Q21" s="173">
        <v>0</v>
      </c>
      <c r="R21" s="173">
        <v>1</v>
      </c>
      <c r="S21" s="173">
        <v>1</v>
      </c>
      <c r="T21" s="173">
        <v>1</v>
      </c>
      <c r="U21" s="173">
        <v>1</v>
      </c>
      <c r="V21" s="173">
        <v>1</v>
      </c>
      <c r="W21" s="173">
        <v>1</v>
      </c>
      <c r="X21" s="173">
        <v>1</v>
      </c>
      <c r="Y21" s="173">
        <v>0</v>
      </c>
      <c r="Z21" s="173">
        <v>0</v>
      </c>
      <c r="AA21" s="173">
        <v>0</v>
      </c>
      <c r="AB21" s="173">
        <v>1</v>
      </c>
      <c r="AC21" s="173">
        <v>1</v>
      </c>
      <c r="AD21" s="173">
        <v>0</v>
      </c>
      <c r="AE21" s="173">
        <v>1</v>
      </c>
      <c r="AF21" s="173">
        <v>1</v>
      </c>
      <c r="AG21" s="173">
        <v>0</v>
      </c>
      <c r="AH21" s="173">
        <v>1</v>
      </c>
      <c r="AI21" s="173">
        <v>0</v>
      </c>
      <c r="AJ21" s="173">
        <v>1</v>
      </c>
      <c r="AK21" s="173">
        <v>1</v>
      </c>
      <c r="AL21" s="173">
        <v>1</v>
      </c>
      <c r="AM21" s="173">
        <v>0</v>
      </c>
      <c r="AN21" s="173">
        <v>0</v>
      </c>
      <c r="AO21" s="173">
        <v>0</v>
      </c>
      <c r="AP21" s="173">
        <v>1</v>
      </c>
      <c r="AQ21" s="173">
        <v>1</v>
      </c>
      <c r="AR21" s="173">
        <v>1</v>
      </c>
      <c r="AS21" s="173">
        <v>1</v>
      </c>
      <c r="AT21" s="173">
        <v>1</v>
      </c>
      <c r="AU21" s="173">
        <v>1</v>
      </c>
      <c r="AV21" s="173">
        <v>0</v>
      </c>
      <c r="AW21" s="173">
        <v>0</v>
      </c>
      <c r="AX21" s="173">
        <v>1</v>
      </c>
      <c r="AY21" s="173">
        <v>0</v>
      </c>
      <c r="AZ21" s="173">
        <v>0</v>
      </c>
      <c r="BA21" s="173">
        <v>1</v>
      </c>
      <c r="BB21" s="173">
        <v>1</v>
      </c>
      <c r="BC21" s="173">
        <v>0</v>
      </c>
      <c r="BD21" s="173">
        <v>0</v>
      </c>
      <c r="BE21" s="173">
        <v>0</v>
      </c>
      <c r="BF21" s="173">
        <v>1</v>
      </c>
      <c r="BG21" s="173">
        <v>0</v>
      </c>
      <c r="BH21" s="173">
        <v>0</v>
      </c>
      <c r="BI21" s="173">
        <v>0</v>
      </c>
      <c r="BJ21" s="173">
        <v>1</v>
      </c>
      <c r="BK21" s="173">
        <v>1</v>
      </c>
      <c r="BL21" s="173">
        <v>0</v>
      </c>
      <c r="BM21" s="173">
        <v>0</v>
      </c>
      <c r="BN21" s="173">
        <v>0</v>
      </c>
    </row>
    <row r="22" spans="1:66">
      <c r="A22" s="302"/>
      <c r="B22" s="263" t="s">
        <v>238</v>
      </c>
      <c r="C22" s="173" t="s">
        <v>222</v>
      </c>
      <c r="D22" s="173" t="s">
        <v>222</v>
      </c>
      <c r="E22" s="173" t="s">
        <v>222</v>
      </c>
      <c r="F22" s="173" t="s">
        <v>222</v>
      </c>
      <c r="G22" s="173" t="s">
        <v>222</v>
      </c>
      <c r="H22" s="173" t="s">
        <v>222</v>
      </c>
      <c r="I22" s="173" t="s">
        <v>222</v>
      </c>
      <c r="J22" s="173" t="s">
        <v>222</v>
      </c>
      <c r="K22" s="173">
        <v>1</v>
      </c>
      <c r="L22" s="173">
        <v>1</v>
      </c>
      <c r="M22" s="173">
        <v>1</v>
      </c>
      <c r="N22" s="173">
        <v>1</v>
      </c>
      <c r="O22" s="173">
        <v>1</v>
      </c>
      <c r="P22" s="173">
        <v>1</v>
      </c>
      <c r="Q22" s="173">
        <v>1</v>
      </c>
      <c r="R22" s="173">
        <v>1</v>
      </c>
      <c r="S22" s="173">
        <v>1</v>
      </c>
      <c r="T22" s="173">
        <v>1</v>
      </c>
      <c r="U22" s="173">
        <v>1</v>
      </c>
      <c r="V22" s="173">
        <v>0</v>
      </c>
      <c r="W22" s="173">
        <v>1</v>
      </c>
      <c r="X22" s="173">
        <v>0</v>
      </c>
      <c r="Y22" s="173">
        <v>0</v>
      </c>
      <c r="Z22" s="173">
        <v>1</v>
      </c>
      <c r="AA22" s="173">
        <v>1</v>
      </c>
      <c r="AB22" s="173">
        <v>1</v>
      </c>
      <c r="AC22" s="173">
        <v>1</v>
      </c>
      <c r="AD22" s="173">
        <v>1</v>
      </c>
      <c r="AE22" s="173">
        <v>0</v>
      </c>
      <c r="AF22" s="173">
        <v>1</v>
      </c>
      <c r="AG22" s="173">
        <v>1</v>
      </c>
      <c r="AH22" s="173">
        <v>1</v>
      </c>
      <c r="AI22" s="173">
        <v>1</v>
      </c>
      <c r="AJ22" s="173">
        <v>1</v>
      </c>
      <c r="AK22" s="173">
        <v>1</v>
      </c>
      <c r="AL22" s="173">
        <v>1</v>
      </c>
      <c r="AM22" s="173">
        <v>1</v>
      </c>
      <c r="AN22" s="173">
        <v>1</v>
      </c>
      <c r="AO22" s="173">
        <v>0</v>
      </c>
      <c r="AP22" s="173">
        <v>1</v>
      </c>
      <c r="AQ22" s="173">
        <v>0</v>
      </c>
      <c r="AR22" s="173">
        <v>1</v>
      </c>
      <c r="AS22" s="173">
        <v>0</v>
      </c>
      <c r="AT22" s="173">
        <v>0</v>
      </c>
      <c r="AU22" s="173">
        <v>1</v>
      </c>
      <c r="AV22" s="173">
        <v>0</v>
      </c>
      <c r="AW22" s="173">
        <v>1</v>
      </c>
      <c r="AX22" s="173">
        <v>1</v>
      </c>
      <c r="AY22" s="173">
        <v>1</v>
      </c>
      <c r="AZ22" s="173">
        <v>1</v>
      </c>
      <c r="BA22" s="173">
        <v>1</v>
      </c>
      <c r="BB22" s="173">
        <v>0</v>
      </c>
      <c r="BC22" s="173">
        <v>0</v>
      </c>
      <c r="BD22" s="173">
        <v>0</v>
      </c>
      <c r="BE22" s="173">
        <v>0</v>
      </c>
      <c r="BF22" s="173">
        <v>1</v>
      </c>
      <c r="BG22" s="173">
        <v>1</v>
      </c>
      <c r="BH22" s="173">
        <v>1</v>
      </c>
      <c r="BI22" s="173">
        <v>1</v>
      </c>
      <c r="BJ22" s="173">
        <v>1</v>
      </c>
      <c r="BK22" s="173">
        <v>1</v>
      </c>
      <c r="BL22" s="173">
        <v>1</v>
      </c>
      <c r="BM22" s="173">
        <v>1</v>
      </c>
      <c r="BN22" s="173">
        <v>1</v>
      </c>
    </row>
    <row r="23" spans="1:66">
      <c r="A23" s="302"/>
      <c r="B23" s="263" t="s">
        <v>239</v>
      </c>
      <c r="C23" s="173">
        <v>1</v>
      </c>
      <c r="D23" s="173">
        <v>1</v>
      </c>
      <c r="E23" s="173">
        <v>1</v>
      </c>
      <c r="F23" s="173">
        <v>1</v>
      </c>
      <c r="G23" s="173">
        <v>1</v>
      </c>
      <c r="H23" s="173">
        <v>1</v>
      </c>
      <c r="I23" s="173">
        <v>1</v>
      </c>
      <c r="J23" s="173">
        <v>1</v>
      </c>
      <c r="K23" s="173">
        <v>1</v>
      </c>
      <c r="L23" s="173">
        <v>1</v>
      </c>
      <c r="M23" s="173">
        <v>1</v>
      </c>
      <c r="N23" s="173">
        <v>1</v>
      </c>
      <c r="O23" s="173">
        <v>1</v>
      </c>
      <c r="P23" s="173">
        <v>1</v>
      </c>
      <c r="Q23" s="173">
        <v>1</v>
      </c>
      <c r="R23" s="173">
        <v>1</v>
      </c>
      <c r="S23" s="173">
        <v>1</v>
      </c>
      <c r="T23" s="173">
        <v>1</v>
      </c>
      <c r="U23" s="173">
        <v>1</v>
      </c>
      <c r="V23" s="173">
        <v>1</v>
      </c>
      <c r="W23" s="173">
        <v>1</v>
      </c>
      <c r="X23" s="173">
        <v>1</v>
      </c>
      <c r="Y23" s="173">
        <v>1</v>
      </c>
      <c r="Z23" s="173">
        <v>0</v>
      </c>
      <c r="AA23" s="173">
        <v>1</v>
      </c>
      <c r="AB23" s="173">
        <v>1</v>
      </c>
      <c r="AC23" s="173">
        <v>1</v>
      </c>
      <c r="AD23" s="173">
        <v>0</v>
      </c>
      <c r="AE23" s="173">
        <v>1</v>
      </c>
      <c r="AF23" s="173">
        <v>1</v>
      </c>
      <c r="AG23" s="173">
        <v>1</v>
      </c>
      <c r="AH23" s="173">
        <v>1</v>
      </c>
      <c r="AI23" s="173">
        <v>1</v>
      </c>
      <c r="AJ23" s="173">
        <v>1</v>
      </c>
      <c r="AK23" s="173">
        <v>1</v>
      </c>
      <c r="AL23" s="173">
        <v>1</v>
      </c>
      <c r="AM23" s="173">
        <v>1</v>
      </c>
      <c r="AN23" s="173">
        <v>1</v>
      </c>
      <c r="AO23" s="173">
        <v>1</v>
      </c>
      <c r="AP23" s="173">
        <v>1</v>
      </c>
      <c r="AQ23" s="173">
        <v>1</v>
      </c>
      <c r="AR23" s="173">
        <v>1</v>
      </c>
      <c r="AS23" s="173">
        <v>1</v>
      </c>
      <c r="AT23" s="173">
        <v>0</v>
      </c>
      <c r="AU23" s="173">
        <v>1</v>
      </c>
      <c r="AV23" s="173">
        <v>1</v>
      </c>
      <c r="AW23" s="173">
        <v>1</v>
      </c>
      <c r="AX23" s="173">
        <v>1</v>
      </c>
      <c r="AY23" s="173">
        <v>1</v>
      </c>
      <c r="AZ23" s="173">
        <v>1</v>
      </c>
      <c r="BA23" s="173">
        <v>1</v>
      </c>
      <c r="BB23" s="173">
        <v>1</v>
      </c>
      <c r="BC23" s="173">
        <v>1</v>
      </c>
      <c r="BD23" s="173">
        <v>1</v>
      </c>
      <c r="BE23" s="173">
        <v>1</v>
      </c>
      <c r="BF23" s="173">
        <v>1</v>
      </c>
      <c r="BG23" s="173">
        <v>1</v>
      </c>
      <c r="BH23" s="173">
        <v>1</v>
      </c>
      <c r="BI23" s="173">
        <v>1</v>
      </c>
      <c r="BJ23" s="173">
        <v>1</v>
      </c>
      <c r="BK23" s="173">
        <v>1</v>
      </c>
      <c r="BL23" s="173">
        <v>1</v>
      </c>
      <c r="BM23" s="173">
        <v>1</v>
      </c>
      <c r="BN23" s="173">
        <v>1</v>
      </c>
    </row>
    <row r="24" spans="1:66">
      <c r="A24" s="302"/>
      <c r="B24" s="263" t="s">
        <v>240</v>
      </c>
      <c r="C24" s="173" t="s">
        <v>222</v>
      </c>
      <c r="D24" s="173" t="s">
        <v>222</v>
      </c>
      <c r="E24" s="173" t="s">
        <v>222</v>
      </c>
      <c r="F24" s="173" t="s">
        <v>222</v>
      </c>
      <c r="G24" s="173" t="s">
        <v>222</v>
      </c>
      <c r="H24" s="173" t="s">
        <v>222</v>
      </c>
      <c r="I24" s="173" t="s">
        <v>222</v>
      </c>
      <c r="J24" s="173" t="s">
        <v>222</v>
      </c>
      <c r="K24" s="173" t="s">
        <v>222</v>
      </c>
      <c r="L24" s="173" t="s">
        <v>222</v>
      </c>
      <c r="M24" s="173" t="s">
        <v>222</v>
      </c>
      <c r="N24" s="173" t="s">
        <v>222</v>
      </c>
      <c r="O24" s="173" t="s">
        <v>222</v>
      </c>
      <c r="P24" s="173" t="s">
        <v>222</v>
      </c>
      <c r="Q24" s="173" t="s">
        <v>222</v>
      </c>
      <c r="R24" s="173" t="s">
        <v>222</v>
      </c>
      <c r="S24" s="173" t="s">
        <v>222</v>
      </c>
      <c r="T24" s="173" t="s">
        <v>222</v>
      </c>
      <c r="U24" s="173" t="s">
        <v>222</v>
      </c>
      <c r="V24" s="173" t="s">
        <v>222</v>
      </c>
      <c r="W24" s="173" t="s">
        <v>222</v>
      </c>
      <c r="X24" s="173" t="s">
        <v>222</v>
      </c>
      <c r="Y24" s="173" t="s">
        <v>222</v>
      </c>
      <c r="Z24" s="173" t="s">
        <v>222</v>
      </c>
      <c r="AA24" s="173" t="s">
        <v>222</v>
      </c>
      <c r="AB24" s="173" t="s">
        <v>222</v>
      </c>
      <c r="AC24" s="173" t="s">
        <v>222</v>
      </c>
      <c r="AD24" s="173" t="s">
        <v>222</v>
      </c>
      <c r="AE24" s="173" t="s">
        <v>222</v>
      </c>
      <c r="AF24" s="173" t="s">
        <v>222</v>
      </c>
      <c r="AG24" s="173" t="s">
        <v>222</v>
      </c>
      <c r="AH24" s="173" t="s">
        <v>222</v>
      </c>
      <c r="AI24" s="173" t="s">
        <v>222</v>
      </c>
      <c r="AJ24" s="173">
        <v>0</v>
      </c>
      <c r="AK24" s="173">
        <v>0</v>
      </c>
      <c r="AL24" s="173">
        <v>0</v>
      </c>
      <c r="AM24" s="173">
        <v>0</v>
      </c>
      <c r="AN24" s="173">
        <v>0</v>
      </c>
      <c r="AO24" s="173">
        <v>0</v>
      </c>
      <c r="AP24" s="173">
        <v>0</v>
      </c>
      <c r="AQ24" s="173">
        <v>0</v>
      </c>
      <c r="AR24" s="173">
        <v>0</v>
      </c>
      <c r="AS24" s="173">
        <v>0</v>
      </c>
      <c r="AT24" s="173">
        <v>0</v>
      </c>
      <c r="AU24" s="173">
        <v>0</v>
      </c>
      <c r="AV24" s="173">
        <v>0</v>
      </c>
      <c r="AW24" s="173">
        <v>0</v>
      </c>
      <c r="AX24" s="173">
        <v>0</v>
      </c>
      <c r="AY24" s="173">
        <v>0</v>
      </c>
      <c r="AZ24" s="173">
        <v>0</v>
      </c>
      <c r="BA24" s="173">
        <v>1</v>
      </c>
      <c r="BB24" s="173">
        <v>0</v>
      </c>
      <c r="BC24" s="173">
        <v>1</v>
      </c>
      <c r="BD24" s="173">
        <v>1</v>
      </c>
      <c r="BE24" s="173">
        <v>0</v>
      </c>
      <c r="BF24" s="173">
        <v>0</v>
      </c>
      <c r="BG24" s="173">
        <v>1</v>
      </c>
      <c r="BH24" s="173">
        <v>1</v>
      </c>
      <c r="BI24" s="173">
        <v>0</v>
      </c>
      <c r="BJ24" s="173">
        <v>1</v>
      </c>
      <c r="BK24" s="173">
        <v>0</v>
      </c>
      <c r="BL24" s="173">
        <v>0</v>
      </c>
      <c r="BM24" s="173">
        <v>0</v>
      </c>
      <c r="BN24" s="173">
        <v>1</v>
      </c>
    </row>
    <row r="25" spans="1:66">
      <c r="A25" s="302"/>
      <c r="B25" s="263" t="s">
        <v>341</v>
      </c>
      <c r="C25" s="173" t="s">
        <v>222</v>
      </c>
      <c r="D25" s="173" t="s">
        <v>222</v>
      </c>
      <c r="E25" s="173" t="s">
        <v>222</v>
      </c>
      <c r="F25" s="173" t="s">
        <v>222</v>
      </c>
      <c r="G25" s="173" t="s">
        <v>222</v>
      </c>
      <c r="H25" s="173" t="s">
        <v>222</v>
      </c>
      <c r="I25" s="173" t="s">
        <v>222</v>
      </c>
      <c r="J25" s="173" t="s">
        <v>222</v>
      </c>
      <c r="K25" s="173" t="s">
        <v>222</v>
      </c>
      <c r="L25" s="173" t="s">
        <v>222</v>
      </c>
      <c r="M25" s="173" t="s">
        <v>222</v>
      </c>
      <c r="N25" s="173" t="s">
        <v>222</v>
      </c>
      <c r="O25" s="173" t="s">
        <v>222</v>
      </c>
      <c r="P25" s="173" t="s">
        <v>222</v>
      </c>
      <c r="Q25" s="173" t="s">
        <v>222</v>
      </c>
      <c r="R25" s="173" t="s">
        <v>222</v>
      </c>
      <c r="S25" s="173" t="s">
        <v>222</v>
      </c>
      <c r="T25" s="173" t="s">
        <v>222</v>
      </c>
      <c r="U25" s="173" t="s">
        <v>222</v>
      </c>
      <c r="V25" s="173" t="s">
        <v>222</v>
      </c>
      <c r="W25" s="173" t="s">
        <v>222</v>
      </c>
      <c r="X25" s="173" t="s">
        <v>222</v>
      </c>
      <c r="Y25" s="173" t="s">
        <v>222</v>
      </c>
      <c r="Z25" s="173" t="s">
        <v>222</v>
      </c>
      <c r="AA25" s="173" t="s">
        <v>222</v>
      </c>
      <c r="AB25" s="173" t="s">
        <v>222</v>
      </c>
      <c r="AC25" s="173" t="s">
        <v>222</v>
      </c>
      <c r="AD25" s="173" t="s">
        <v>222</v>
      </c>
      <c r="AE25" s="173" t="s">
        <v>222</v>
      </c>
      <c r="AF25" s="173" t="s">
        <v>222</v>
      </c>
      <c r="AG25" s="173" t="s">
        <v>222</v>
      </c>
      <c r="AH25" s="173" t="s">
        <v>222</v>
      </c>
      <c r="AI25" s="173" t="s">
        <v>222</v>
      </c>
      <c r="AJ25" s="173" t="s">
        <v>222</v>
      </c>
      <c r="AK25" s="173" t="s">
        <v>222</v>
      </c>
      <c r="AL25" s="173" t="s">
        <v>222</v>
      </c>
      <c r="AM25" s="173" t="s">
        <v>222</v>
      </c>
      <c r="AN25" s="173" t="s">
        <v>222</v>
      </c>
      <c r="AO25" s="173" t="s">
        <v>222</v>
      </c>
      <c r="AP25" s="173" t="s">
        <v>222</v>
      </c>
      <c r="AQ25" s="173" t="s">
        <v>222</v>
      </c>
      <c r="AR25" s="173" t="s">
        <v>222</v>
      </c>
      <c r="AS25" s="173" t="s">
        <v>222</v>
      </c>
      <c r="AT25" s="173" t="s">
        <v>222</v>
      </c>
      <c r="AU25" s="173" t="s">
        <v>222</v>
      </c>
      <c r="AV25" s="173" t="s">
        <v>222</v>
      </c>
      <c r="AW25" s="173" t="s">
        <v>222</v>
      </c>
      <c r="AX25" s="173" t="s">
        <v>222</v>
      </c>
      <c r="AY25" s="173" t="s">
        <v>222</v>
      </c>
      <c r="AZ25" s="173" t="s">
        <v>222</v>
      </c>
      <c r="BA25" s="173" t="s">
        <v>222</v>
      </c>
      <c r="BB25" s="173" t="s">
        <v>222</v>
      </c>
      <c r="BC25" s="173" t="s">
        <v>222</v>
      </c>
      <c r="BD25" s="173" t="s">
        <v>222</v>
      </c>
      <c r="BE25" s="173" t="s">
        <v>222</v>
      </c>
      <c r="BF25" s="173" t="s">
        <v>222</v>
      </c>
      <c r="BG25" s="173" t="s">
        <v>222</v>
      </c>
      <c r="BH25" s="173" t="s">
        <v>222</v>
      </c>
      <c r="BI25" s="173" t="s">
        <v>222</v>
      </c>
      <c r="BJ25" s="173" t="s">
        <v>222</v>
      </c>
      <c r="BK25" s="173" t="s">
        <v>222</v>
      </c>
      <c r="BL25" s="173" t="s">
        <v>222</v>
      </c>
      <c r="BM25" s="173" t="s">
        <v>222</v>
      </c>
      <c r="BN25" s="173">
        <v>1</v>
      </c>
    </row>
    <row r="26" spans="1:66">
      <c r="A26" s="302"/>
      <c r="B26" s="263" t="s">
        <v>241</v>
      </c>
      <c r="C26" s="173" t="s">
        <v>222</v>
      </c>
      <c r="D26" s="173" t="s">
        <v>222</v>
      </c>
      <c r="E26" s="173" t="s">
        <v>222</v>
      </c>
      <c r="F26" s="173" t="s">
        <v>222</v>
      </c>
      <c r="G26" s="173" t="s">
        <v>222</v>
      </c>
      <c r="H26" s="173" t="s">
        <v>222</v>
      </c>
      <c r="I26" s="173" t="s">
        <v>222</v>
      </c>
      <c r="J26" s="173" t="s">
        <v>222</v>
      </c>
      <c r="K26" s="173" t="s">
        <v>222</v>
      </c>
      <c r="L26" s="173" t="s">
        <v>222</v>
      </c>
      <c r="M26" s="173" t="s">
        <v>222</v>
      </c>
      <c r="N26" s="173" t="s">
        <v>222</v>
      </c>
      <c r="O26" s="173" t="s">
        <v>222</v>
      </c>
      <c r="P26" s="173" t="s">
        <v>222</v>
      </c>
      <c r="Q26" s="173" t="s">
        <v>222</v>
      </c>
      <c r="R26" s="173" t="s">
        <v>222</v>
      </c>
      <c r="S26" s="173" t="s">
        <v>222</v>
      </c>
      <c r="T26" s="173" t="s">
        <v>222</v>
      </c>
      <c r="U26" s="173" t="s">
        <v>222</v>
      </c>
      <c r="V26" s="173" t="s">
        <v>222</v>
      </c>
      <c r="W26" s="173" t="s">
        <v>222</v>
      </c>
      <c r="X26" s="173" t="s">
        <v>222</v>
      </c>
      <c r="Y26" s="173" t="s">
        <v>222</v>
      </c>
      <c r="Z26" s="173" t="s">
        <v>222</v>
      </c>
      <c r="AA26" s="173">
        <v>0</v>
      </c>
      <c r="AB26" s="173">
        <v>0</v>
      </c>
      <c r="AC26" s="173">
        <v>0</v>
      </c>
      <c r="AD26" s="173">
        <v>0</v>
      </c>
      <c r="AE26" s="173">
        <v>0</v>
      </c>
      <c r="AF26" s="173">
        <v>1</v>
      </c>
      <c r="AG26" s="173">
        <v>0</v>
      </c>
      <c r="AH26" s="173">
        <v>1</v>
      </c>
      <c r="AI26" s="173">
        <v>1</v>
      </c>
      <c r="AJ26" s="173">
        <v>0</v>
      </c>
      <c r="AK26" s="173">
        <v>1</v>
      </c>
      <c r="AL26" s="173">
        <v>0</v>
      </c>
      <c r="AM26" s="173">
        <v>1</v>
      </c>
      <c r="AN26" s="173">
        <v>1</v>
      </c>
      <c r="AO26" s="173">
        <v>0</v>
      </c>
      <c r="AP26" s="173">
        <v>0</v>
      </c>
      <c r="AQ26" s="173">
        <v>0</v>
      </c>
      <c r="AR26" s="173">
        <v>0</v>
      </c>
      <c r="AS26" s="173">
        <v>0</v>
      </c>
      <c r="AT26" s="173">
        <v>1</v>
      </c>
      <c r="AU26" s="173">
        <v>0</v>
      </c>
      <c r="AV26" s="173">
        <v>0</v>
      </c>
      <c r="AW26" s="173">
        <v>0</v>
      </c>
      <c r="AX26" s="173">
        <v>0</v>
      </c>
      <c r="AY26" s="173">
        <v>0</v>
      </c>
      <c r="AZ26" s="173">
        <v>1</v>
      </c>
      <c r="BA26" s="173">
        <v>1</v>
      </c>
      <c r="BB26" s="173">
        <v>0</v>
      </c>
      <c r="BC26" s="173">
        <v>0</v>
      </c>
      <c r="BD26" s="173">
        <v>0</v>
      </c>
      <c r="BE26" s="173">
        <v>0</v>
      </c>
      <c r="BF26" s="173">
        <v>0</v>
      </c>
      <c r="BG26" s="173">
        <v>1</v>
      </c>
      <c r="BH26" s="173">
        <v>1</v>
      </c>
      <c r="BI26" s="173">
        <v>1</v>
      </c>
      <c r="BJ26" s="173">
        <v>1</v>
      </c>
      <c r="BK26" s="173">
        <v>1</v>
      </c>
      <c r="BL26" s="173">
        <v>1</v>
      </c>
      <c r="BM26" s="173">
        <v>1</v>
      </c>
      <c r="BN26" s="173">
        <v>1</v>
      </c>
    </row>
    <row r="27" spans="1:66">
      <c r="A27" s="302"/>
      <c r="B27" s="263" t="s">
        <v>242</v>
      </c>
      <c r="C27" s="173" t="s">
        <v>222</v>
      </c>
      <c r="D27" s="173" t="s">
        <v>222</v>
      </c>
      <c r="E27" s="173" t="s">
        <v>222</v>
      </c>
      <c r="F27" s="173" t="s">
        <v>222</v>
      </c>
      <c r="G27" s="173" t="s">
        <v>222</v>
      </c>
      <c r="H27" s="173" t="s">
        <v>222</v>
      </c>
      <c r="I27" s="173" t="s">
        <v>222</v>
      </c>
      <c r="J27" s="173" t="s">
        <v>222</v>
      </c>
      <c r="K27" s="173" t="s">
        <v>222</v>
      </c>
      <c r="L27" s="173" t="s">
        <v>222</v>
      </c>
      <c r="M27" s="173">
        <v>1</v>
      </c>
      <c r="N27" s="173">
        <v>1</v>
      </c>
      <c r="O27" s="173">
        <v>1</v>
      </c>
      <c r="P27" s="173">
        <v>1</v>
      </c>
      <c r="Q27" s="173">
        <v>1</v>
      </c>
      <c r="R27" s="173">
        <v>1</v>
      </c>
      <c r="S27" s="173">
        <v>1</v>
      </c>
      <c r="T27" s="173">
        <v>0</v>
      </c>
      <c r="U27" s="173">
        <v>1</v>
      </c>
      <c r="V27" s="173">
        <v>1</v>
      </c>
      <c r="W27" s="173">
        <v>1</v>
      </c>
      <c r="X27" s="173">
        <v>1</v>
      </c>
      <c r="Y27" s="173">
        <v>1</v>
      </c>
      <c r="Z27" s="173">
        <v>0</v>
      </c>
      <c r="AA27" s="173">
        <v>1</v>
      </c>
      <c r="AB27" s="173">
        <v>1</v>
      </c>
      <c r="AC27" s="173">
        <v>1</v>
      </c>
      <c r="AD27" s="173">
        <v>0</v>
      </c>
      <c r="AE27" s="173">
        <v>0</v>
      </c>
      <c r="AF27" s="173">
        <v>1</v>
      </c>
      <c r="AG27" s="173">
        <v>0</v>
      </c>
      <c r="AH27" s="173">
        <v>1</v>
      </c>
      <c r="AI27" s="173">
        <v>1</v>
      </c>
      <c r="AJ27" s="173">
        <v>1</v>
      </c>
      <c r="AK27" s="173">
        <v>1</v>
      </c>
      <c r="AL27" s="173">
        <v>0</v>
      </c>
      <c r="AM27" s="173">
        <v>1</v>
      </c>
      <c r="AN27" s="173">
        <v>1</v>
      </c>
      <c r="AO27" s="173">
        <v>0</v>
      </c>
      <c r="AP27" s="173">
        <v>1</v>
      </c>
      <c r="AQ27" s="173">
        <v>1</v>
      </c>
      <c r="AR27" s="173">
        <v>1</v>
      </c>
      <c r="AS27" s="173">
        <v>1</v>
      </c>
      <c r="AT27" s="173">
        <v>0</v>
      </c>
      <c r="AU27" s="173">
        <v>1</v>
      </c>
      <c r="AV27" s="173">
        <v>1</v>
      </c>
      <c r="AW27" s="173">
        <v>0</v>
      </c>
      <c r="AX27" s="173">
        <v>0</v>
      </c>
      <c r="AY27" s="173">
        <v>0</v>
      </c>
      <c r="AZ27" s="173">
        <v>0</v>
      </c>
      <c r="BA27" s="173">
        <v>0</v>
      </c>
      <c r="BB27" s="173">
        <v>1</v>
      </c>
      <c r="BC27" s="173">
        <v>0</v>
      </c>
      <c r="BD27" s="173">
        <v>0</v>
      </c>
      <c r="BE27" s="173">
        <v>0</v>
      </c>
      <c r="BF27" s="173">
        <v>0</v>
      </c>
      <c r="BG27" s="173">
        <v>0</v>
      </c>
      <c r="BH27" s="173">
        <v>0</v>
      </c>
      <c r="BI27" s="173">
        <v>0</v>
      </c>
      <c r="BJ27" s="173">
        <v>0</v>
      </c>
      <c r="BK27" s="173">
        <v>0</v>
      </c>
      <c r="BL27" s="173">
        <v>1</v>
      </c>
      <c r="BM27" s="173">
        <v>0</v>
      </c>
      <c r="BN27" s="173">
        <v>0</v>
      </c>
    </row>
    <row r="28" spans="1:66">
      <c r="A28" s="302"/>
      <c r="B28" s="263" t="s">
        <v>243</v>
      </c>
      <c r="C28" s="173">
        <v>1</v>
      </c>
      <c r="D28" s="173">
        <v>1</v>
      </c>
      <c r="E28" s="173">
        <v>1</v>
      </c>
      <c r="F28" s="173">
        <v>0</v>
      </c>
      <c r="G28" s="173">
        <v>1</v>
      </c>
      <c r="H28" s="173">
        <v>1</v>
      </c>
      <c r="I28" s="173">
        <v>1</v>
      </c>
      <c r="J28" s="173">
        <v>0</v>
      </c>
      <c r="K28" s="173">
        <v>0</v>
      </c>
      <c r="L28" s="173">
        <v>0</v>
      </c>
      <c r="M28" s="173">
        <v>0</v>
      </c>
      <c r="N28" s="173">
        <v>0</v>
      </c>
      <c r="O28" s="173">
        <v>1</v>
      </c>
      <c r="P28" s="173">
        <v>0</v>
      </c>
      <c r="Q28" s="173">
        <v>0</v>
      </c>
      <c r="R28" s="173">
        <v>1</v>
      </c>
      <c r="S28" s="173">
        <v>1</v>
      </c>
      <c r="T28" s="173">
        <v>1</v>
      </c>
      <c r="U28" s="173">
        <v>1</v>
      </c>
      <c r="V28" s="173">
        <v>1</v>
      </c>
      <c r="W28" s="173">
        <v>1</v>
      </c>
      <c r="X28" s="173">
        <v>1</v>
      </c>
      <c r="Y28" s="173">
        <v>1</v>
      </c>
      <c r="Z28" s="173">
        <v>1</v>
      </c>
      <c r="AA28" s="173">
        <v>1</v>
      </c>
      <c r="AB28" s="173">
        <v>1</v>
      </c>
      <c r="AC28" s="173">
        <v>1</v>
      </c>
      <c r="AD28" s="173">
        <v>1</v>
      </c>
      <c r="AE28" s="173">
        <v>1</v>
      </c>
      <c r="AF28" s="173">
        <v>0</v>
      </c>
      <c r="AG28" s="173">
        <v>0</v>
      </c>
      <c r="AH28" s="173">
        <v>0</v>
      </c>
      <c r="AI28" s="173">
        <v>0</v>
      </c>
      <c r="AJ28" s="173">
        <v>1</v>
      </c>
      <c r="AK28" s="173">
        <v>1</v>
      </c>
      <c r="AL28" s="173">
        <v>0</v>
      </c>
      <c r="AM28" s="173">
        <v>0</v>
      </c>
      <c r="AN28" s="173">
        <v>0</v>
      </c>
      <c r="AO28" s="173">
        <v>0</v>
      </c>
      <c r="AP28" s="173">
        <v>0</v>
      </c>
      <c r="AQ28" s="173">
        <v>0</v>
      </c>
      <c r="AR28" s="173">
        <v>0</v>
      </c>
      <c r="AS28" s="173">
        <v>0</v>
      </c>
      <c r="AT28" s="173">
        <v>0</v>
      </c>
      <c r="AU28" s="173">
        <v>0</v>
      </c>
      <c r="AV28" s="173">
        <v>0</v>
      </c>
      <c r="AW28" s="173">
        <v>0</v>
      </c>
      <c r="AX28" s="173">
        <v>0</v>
      </c>
      <c r="AY28" s="173">
        <v>0</v>
      </c>
      <c r="AZ28" s="173">
        <v>0</v>
      </c>
      <c r="BA28" s="173">
        <v>1</v>
      </c>
      <c r="BB28" s="173">
        <v>0</v>
      </c>
      <c r="BC28" s="173">
        <v>1</v>
      </c>
      <c r="BD28" s="173">
        <v>1</v>
      </c>
      <c r="BE28" s="173">
        <v>1</v>
      </c>
      <c r="BF28" s="173">
        <v>1</v>
      </c>
      <c r="BG28" s="173">
        <v>1</v>
      </c>
      <c r="BH28" s="173">
        <v>1</v>
      </c>
      <c r="BI28" s="173">
        <v>1</v>
      </c>
      <c r="BJ28" s="173">
        <v>1</v>
      </c>
      <c r="BK28" s="173">
        <v>1</v>
      </c>
      <c r="BL28" s="173">
        <v>1</v>
      </c>
      <c r="BM28" s="173">
        <v>1</v>
      </c>
      <c r="BN28" s="173">
        <v>1</v>
      </c>
    </row>
    <row r="29" spans="1:66">
      <c r="A29" s="302"/>
      <c r="B29" s="263" t="s">
        <v>244</v>
      </c>
      <c r="C29" s="173" t="s">
        <v>222</v>
      </c>
      <c r="D29" s="173" t="s">
        <v>222</v>
      </c>
      <c r="E29" s="173" t="s">
        <v>222</v>
      </c>
      <c r="F29" s="173" t="s">
        <v>222</v>
      </c>
      <c r="G29" s="173" t="s">
        <v>222</v>
      </c>
      <c r="H29" s="173" t="s">
        <v>222</v>
      </c>
      <c r="I29" s="173" t="s">
        <v>222</v>
      </c>
      <c r="J29" s="173" t="s">
        <v>222</v>
      </c>
      <c r="K29" s="173" t="s">
        <v>222</v>
      </c>
      <c r="L29" s="173" t="s">
        <v>222</v>
      </c>
      <c r="M29" s="173" t="s">
        <v>222</v>
      </c>
      <c r="N29" s="173" t="s">
        <v>222</v>
      </c>
      <c r="O29" s="173" t="s">
        <v>222</v>
      </c>
      <c r="P29" s="173" t="s">
        <v>222</v>
      </c>
      <c r="Q29" s="173" t="s">
        <v>222</v>
      </c>
      <c r="R29" s="173" t="s">
        <v>222</v>
      </c>
      <c r="S29" s="173" t="s">
        <v>222</v>
      </c>
      <c r="T29" s="173" t="s">
        <v>222</v>
      </c>
      <c r="U29" s="173" t="s">
        <v>222</v>
      </c>
      <c r="V29" s="173" t="s">
        <v>222</v>
      </c>
      <c r="W29" s="173">
        <v>1</v>
      </c>
      <c r="X29" s="173">
        <v>0</v>
      </c>
      <c r="Y29" s="173">
        <v>0</v>
      </c>
      <c r="Z29" s="173">
        <v>0</v>
      </c>
      <c r="AA29" s="173">
        <v>0</v>
      </c>
      <c r="AB29" s="173">
        <v>1</v>
      </c>
      <c r="AC29" s="173">
        <v>1</v>
      </c>
      <c r="AD29" s="173">
        <v>1</v>
      </c>
      <c r="AE29" s="173">
        <v>1</v>
      </c>
      <c r="AF29" s="173">
        <v>0</v>
      </c>
      <c r="AG29" s="173">
        <v>0</v>
      </c>
      <c r="AH29" s="173">
        <v>0</v>
      </c>
      <c r="AI29" s="173">
        <v>0</v>
      </c>
      <c r="AJ29" s="173">
        <v>0</v>
      </c>
      <c r="AK29" s="173">
        <v>0</v>
      </c>
      <c r="AL29" s="173">
        <v>0</v>
      </c>
      <c r="AM29" s="173">
        <v>0</v>
      </c>
      <c r="AN29" s="173">
        <v>0</v>
      </c>
      <c r="AO29" s="173">
        <v>1</v>
      </c>
      <c r="AP29" s="173">
        <v>1</v>
      </c>
      <c r="AQ29" s="173">
        <v>1</v>
      </c>
      <c r="AR29" s="173">
        <v>0</v>
      </c>
      <c r="AS29" s="173">
        <v>1</v>
      </c>
      <c r="AT29" s="173">
        <v>1</v>
      </c>
      <c r="AU29" s="173">
        <v>1</v>
      </c>
      <c r="AV29" s="173">
        <v>1</v>
      </c>
      <c r="AW29" s="173">
        <v>0</v>
      </c>
      <c r="AX29" s="173">
        <v>0</v>
      </c>
      <c r="AY29" s="173">
        <v>1</v>
      </c>
      <c r="AZ29" s="173">
        <v>1</v>
      </c>
      <c r="BA29" s="173">
        <v>0</v>
      </c>
      <c r="BB29" s="173">
        <v>1</v>
      </c>
      <c r="BC29" s="173">
        <v>1</v>
      </c>
      <c r="BD29" s="173">
        <v>0</v>
      </c>
      <c r="BE29" s="173">
        <v>0</v>
      </c>
      <c r="BF29" s="173">
        <v>0</v>
      </c>
      <c r="BG29" s="173">
        <v>0</v>
      </c>
      <c r="BH29" s="173">
        <v>0</v>
      </c>
      <c r="BI29" s="173">
        <v>0</v>
      </c>
      <c r="BJ29" s="173">
        <v>0</v>
      </c>
      <c r="BK29" s="173">
        <v>0</v>
      </c>
      <c r="BL29" s="173">
        <v>0</v>
      </c>
      <c r="BM29" s="173">
        <v>0</v>
      </c>
      <c r="BN29" s="173">
        <v>1</v>
      </c>
    </row>
    <row r="30" spans="1:66">
      <c r="A30" s="302"/>
      <c r="B30" s="263" t="s">
        <v>245</v>
      </c>
      <c r="C30" s="173" t="s">
        <v>222</v>
      </c>
      <c r="D30" s="173" t="s">
        <v>222</v>
      </c>
      <c r="E30" s="173" t="s">
        <v>222</v>
      </c>
      <c r="F30" s="173" t="s">
        <v>222</v>
      </c>
      <c r="G30" s="173" t="s">
        <v>222</v>
      </c>
      <c r="H30" s="173" t="s">
        <v>222</v>
      </c>
      <c r="I30" s="173" t="s">
        <v>222</v>
      </c>
      <c r="J30" s="173" t="s">
        <v>222</v>
      </c>
      <c r="K30" s="173" t="s">
        <v>222</v>
      </c>
      <c r="L30" s="173" t="s">
        <v>222</v>
      </c>
      <c r="M30" s="173" t="s">
        <v>222</v>
      </c>
      <c r="N30" s="173" t="s">
        <v>222</v>
      </c>
      <c r="O30" s="173" t="s">
        <v>222</v>
      </c>
      <c r="P30" s="173" t="s">
        <v>222</v>
      </c>
      <c r="Q30" s="173" t="s">
        <v>222</v>
      </c>
      <c r="R30" s="173" t="s">
        <v>222</v>
      </c>
      <c r="S30" s="173" t="s">
        <v>222</v>
      </c>
      <c r="T30" s="173" t="s">
        <v>222</v>
      </c>
      <c r="U30" s="173" t="s">
        <v>222</v>
      </c>
      <c r="V30" s="173" t="s">
        <v>222</v>
      </c>
      <c r="W30" s="173" t="s">
        <v>222</v>
      </c>
      <c r="X30" s="173" t="s">
        <v>222</v>
      </c>
      <c r="Y30" s="173" t="s">
        <v>222</v>
      </c>
      <c r="Z30" s="173" t="s">
        <v>222</v>
      </c>
      <c r="AA30" s="173" t="s">
        <v>222</v>
      </c>
      <c r="AB30" s="173" t="s">
        <v>222</v>
      </c>
      <c r="AC30" s="173" t="s">
        <v>222</v>
      </c>
      <c r="AD30" s="173" t="s">
        <v>222</v>
      </c>
      <c r="AE30" s="173" t="s">
        <v>222</v>
      </c>
      <c r="AF30" s="173" t="s">
        <v>222</v>
      </c>
      <c r="AG30" s="173" t="s">
        <v>222</v>
      </c>
      <c r="AH30" s="173" t="s">
        <v>222</v>
      </c>
      <c r="AI30" s="173" t="s">
        <v>222</v>
      </c>
      <c r="AJ30" s="173" t="s">
        <v>222</v>
      </c>
      <c r="AK30" s="173" t="s">
        <v>222</v>
      </c>
      <c r="AL30" s="173" t="s">
        <v>222</v>
      </c>
      <c r="AM30" s="173" t="s">
        <v>222</v>
      </c>
      <c r="AN30" s="173" t="s">
        <v>222</v>
      </c>
      <c r="AO30" s="173" t="s">
        <v>222</v>
      </c>
      <c r="AP30" s="173" t="s">
        <v>222</v>
      </c>
      <c r="AQ30" s="173" t="s">
        <v>222</v>
      </c>
      <c r="AR30" s="173">
        <v>1</v>
      </c>
      <c r="AS30" s="173">
        <v>1</v>
      </c>
      <c r="AT30" s="173">
        <v>1</v>
      </c>
      <c r="AU30" s="173">
        <v>0</v>
      </c>
      <c r="AV30" s="173">
        <v>1</v>
      </c>
      <c r="AW30" s="173">
        <v>0</v>
      </c>
      <c r="AX30" s="173">
        <v>1</v>
      </c>
      <c r="AY30" s="173">
        <v>1</v>
      </c>
      <c r="AZ30" s="173">
        <v>1</v>
      </c>
      <c r="BA30" s="173">
        <v>1</v>
      </c>
      <c r="BB30" s="173">
        <v>1</v>
      </c>
      <c r="BC30" s="173">
        <v>1</v>
      </c>
      <c r="BD30" s="173">
        <v>1</v>
      </c>
      <c r="BE30" s="173">
        <v>1</v>
      </c>
      <c r="BF30" s="173">
        <v>1</v>
      </c>
      <c r="BG30" s="173">
        <v>0</v>
      </c>
      <c r="BH30" s="173">
        <v>1</v>
      </c>
      <c r="BI30" s="173">
        <v>0</v>
      </c>
      <c r="BJ30" s="173">
        <v>1</v>
      </c>
      <c r="BK30" s="173">
        <v>1</v>
      </c>
      <c r="BL30" s="173">
        <v>1</v>
      </c>
      <c r="BM30" s="173">
        <v>1</v>
      </c>
      <c r="BN30" s="173">
        <v>1</v>
      </c>
    </row>
    <row r="31" spans="1:66">
      <c r="A31" s="302"/>
      <c r="B31" s="263" t="s">
        <v>246</v>
      </c>
      <c r="C31" s="173" t="s">
        <v>222</v>
      </c>
      <c r="D31" s="173" t="s">
        <v>222</v>
      </c>
      <c r="E31" s="173" t="s">
        <v>222</v>
      </c>
      <c r="F31" s="173" t="s">
        <v>222</v>
      </c>
      <c r="G31" s="173" t="s">
        <v>222</v>
      </c>
      <c r="H31" s="173" t="s">
        <v>222</v>
      </c>
      <c r="I31" s="173" t="s">
        <v>222</v>
      </c>
      <c r="J31" s="173" t="s">
        <v>222</v>
      </c>
      <c r="K31" s="173">
        <v>1</v>
      </c>
      <c r="L31" s="173">
        <v>1</v>
      </c>
      <c r="M31" s="173">
        <v>1</v>
      </c>
      <c r="N31" s="173">
        <v>1</v>
      </c>
      <c r="O31" s="173">
        <v>1</v>
      </c>
      <c r="P31" s="173">
        <v>1</v>
      </c>
      <c r="Q31" s="173">
        <v>1</v>
      </c>
      <c r="R31" s="173">
        <v>1</v>
      </c>
      <c r="S31" s="173">
        <v>1</v>
      </c>
      <c r="T31" s="173">
        <v>1</v>
      </c>
      <c r="U31" s="173">
        <v>1</v>
      </c>
      <c r="V31" s="173">
        <v>1</v>
      </c>
      <c r="W31" s="173">
        <v>0</v>
      </c>
      <c r="X31" s="173">
        <v>1</v>
      </c>
      <c r="Y31" s="173">
        <v>1</v>
      </c>
      <c r="Z31" s="173">
        <v>1</v>
      </c>
      <c r="AA31" s="173">
        <v>1</v>
      </c>
      <c r="AB31" s="173">
        <v>0</v>
      </c>
      <c r="AC31" s="173">
        <v>0</v>
      </c>
      <c r="AD31" s="173">
        <v>0</v>
      </c>
      <c r="AE31" s="173">
        <v>1</v>
      </c>
      <c r="AF31" s="173">
        <v>1</v>
      </c>
      <c r="AG31" s="173">
        <v>0</v>
      </c>
      <c r="AH31" s="173">
        <v>0</v>
      </c>
      <c r="AI31" s="173">
        <v>1</v>
      </c>
      <c r="AJ31" s="173">
        <v>0</v>
      </c>
      <c r="AK31" s="173">
        <v>0</v>
      </c>
      <c r="AL31" s="173">
        <v>0</v>
      </c>
      <c r="AM31" s="173">
        <v>1</v>
      </c>
      <c r="AN31" s="173">
        <v>1</v>
      </c>
      <c r="AO31" s="173">
        <v>0</v>
      </c>
      <c r="AP31" s="173">
        <v>1</v>
      </c>
      <c r="AQ31" s="173">
        <v>1</v>
      </c>
      <c r="AR31" s="173">
        <v>1</v>
      </c>
      <c r="AS31" s="173">
        <v>1</v>
      </c>
      <c r="AT31" s="173">
        <v>1</v>
      </c>
      <c r="AU31" s="173">
        <v>1</v>
      </c>
      <c r="AV31" s="173">
        <v>1</v>
      </c>
      <c r="AW31" s="173">
        <v>1</v>
      </c>
      <c r="AX31" s="173">
        <v>1</v>
      </c>
      <c r="AY31" s="173">
        <v>1</v>
      </c>
      <c r="AZ31" s="173">
        <v>1</v>
      </c>
      <c r="BA31" s="173">
        <v>1</v>
      </c>
      <c r="BB31" s="173">
        <v>1</v>
      </c>
      <c r="BC31" s="173">
        <v>1</v>
      </c>
      <c r="BD31" s="173">
        <v>1</v>
      </c>
      <c r="BE31" s="173">
        <v>1</v>
      </c>
      <c r="BF31" s="173">
        <v>1</v>
      </c>
      <c r="BG31" s="173">
        <v>1</v>
      </c>
      <c r="BH31" s="173">
        <v>1</v>
      </c>
      <c r="BI31" s="173">
        <v>0</v>
      </c>
      <c r="BJ31" s="173">
        <v>1</v>
      </c>
      <c r="BK31" s="173">
        <v>1</v>
      </c>
      <c r="BL31" s="173">
        <v>1</v>
      </c>
      <c r="BM31" s="173">
        <v>0</v>
      </c>
      <c r="BN31" s="173">
        <v>1</v>
      </c>
    </row>
    <row r="32" spans="1:66">
      <c r="A32" s="302"/>
      <c r="B32" s="263" t="s">
        <v>247</v>
      </c>
      <c r="C32" s="173">
        <v>1</v>
      </c>
      <c r="D32" s="173">
        <v>1</v>
      </c>
      <c r="E32" s="173">
        <v>1</v>
      </c>
      <c r="F32" s="173">
        <v>1</v>
      </c>
      <c r="G32" s="173">
        <v>1</v>
      </c>
      <c r="H32" s="173">
        <v>1</v>
      </c>
      <c r="I32" s="173">
        <v>1</v>
      </c>
      <c r="J32" s="173">
        <v>1</v>
      </c>
      <c r="K32" s="173">
        <v>1</v>
      </c>
      <c r="L32" s="173">
        <v>1</v>
      </c>
      <c r="M32" s="173">
        <v>1</v>
      </c>
      <c r="N32" s="173">
        <v>1</v>
      </c>
      <c r="O32" s="173">
        <v>1</v>
      </c>
      <c r="P32" s="173">
        <v>1</v>
      </c>
      <c r="Q32" s="173">
        <v>1</v>
      </c>
      <c r="R32" s="173">
        <v>1</v>
      </c>
      <c r="S32" s="173">
        <v>1</v>
      </c>
      <c r="T32" s="173">
        <v>1</v>
      </c>
      <c r="U32" s="173">
        <v>1</v>
      </c>
      <c r="V32" s="173">
        <v>1</v>
      </c>
      <c r="W32" s="173">
        <v>1</v>
      </c>
      <c r="X32" s="173">
        <v>1</v>
      </c>
      <c r="Y32" s="173">
        <v>1</v>
      </c>
      <c r="Z32" s="173">
        <v>1</v>
      </c>
      <c r="AA32" s="173">
        <v>0</v>
      </c>
      <c r="AB32" s="173">
        <v>1</v>
      </c>
      <c r="AC32" s="173">
        <v>0</v>
      </c>
      <c r="AD32" s="173">
        <v>1</v>
      </c>
      <c r="AE32" s="173">
        <v>1</v>
      </c>
      <c r="AF32" s="173">
        <v>1</v>
      </c>
      <c r="AG32" s="173">
        <v>1</v>
      </c>
      <c r="AH32" s="173">
        <v>1</v>
      </c>
      <c r="AI32" s="173">
        <v>1</v>
      </c>
      <c r="AJ32" s="173">
        <v>1</v>
      </c>
      <c r="AK32" s="173">
        <v>1</v>
      </c>
      <c r="AL32" s="173" t="s">
        <v>222</v>
      </c>
      <c r="AM32" s="173" t="s">
        <v>222</v>
      </c>
      <c r="AN32" s="173" t="s">
        <v>222</v>
      </c>
      <c r="AO32" s="173" t="s">
        <v>222</v>
      </c>
      <c r="AP32" s="173" t="s">
        <v>222</v>
      </c>
      <c r="AQ32" s="173" t="s">
        <v>222</v>
      </c>
      <c r="AR32" s="173" t="s">
        <v>222</v>
      </c>
      <c r="AS32" s="173" t="s">
        <v>222</v>
      </c>
      <c r="AT32" s="173" t="s">
        <v>222</v>
      </c>
      <c r="AU32" s="173" t="s">
        <v>222</v>
      </c>
      <c r="AV32" s="173" t="s">
        <v>222</v>
      </c>
      <c r="AW32" s="173" t="s">
        <v>222</v>
      </c>
      <c r="AX32" s="173" t="s">
        <v>222</v>
      </c>
      <c r="AY32" s="173" t="s">
        <v>222</v>
      </c>
      <c r="AZ32" s="173" t="s">
        <v>222</v>
      </c>
      <c r="BA32" s="173" t="s">
        <v>222</v>
      </c>
      <c r="BB32" s="173" t="s">
        <v>222</v>
      </c>
      <c r="BC32" s="173" t="s">
        <v>222</v>
      </c>
      <c r="BD32" s="173" t="s">
        <v>222</v>
      </c>
      <c r="BE32" s="173" t="s">
        <v>222</v>
      </c>
      <c r="BF32" s="173" t="s">
        <v>222</v>
      </c>
      <c r="BG32" s="173" t="s">
        <v>222</v>
      </c>
      <c r="BH32" s="173" t="s">
        <v>222</v>
      </c>
      <c r="BI32" s="173" t="s">
        <v>222</v>
      </c>
      <c r="BJ32" s="173" t="s">
        <v>222</v>
      </c>
      <c r="BK32" s="173" t="s">
        <v>222</v>
      </c>
      <c r="BL32" s="173" t="s">
        <v>222</v>
      </c>
      <c r="BM32" s="173" t="s">
        <v>222</v>
      </c>
      <c r="BN32" s="173" t="s">
        <v>222</v>
      </c>
    </row>
    <row r="33" spans="1:66">
      <c r="A33" s="302"/>
      <c r="B33" s="263" t="s">
        <v>248</v>
      </c>
      <c r="C33" s="173">
        <v>1</v>
      </c>
      <c r="D33" s="173">
        <v>1</v>
      </c>
      <c r="E33" s="173">
        <v>1</v>
      </c>
      <c r="F33" s="173">
        <v>1</v>
      </c>
      <c r="G33" s="173">
        <v>1</v>
      </c>
      <c r="H33" s="173">
        <v>1</v>
      </c>
      <c r="I33" s="173">
        <v>1</v>
      </c>
      <c r="J33" s="173">
        <v>1</v>
      </c>
      <c r="K33" s="173">
        <v>1</v>
      </c>
      <c r="L33" s="173">
        <v>1</v>
      </c>
      <c r="M33" s="173">
        <v>1</v>
      </c>
      <c r="N33" s="173">
        <v>1</v>
      </c>
      <c r="O33" s="173">
        <v>1</v>
      </c>
      <c r="P33" s="173">
        <v>1</v>
      </c>
      <c r="Q33" s="173">
        <v>1</v>
      </c>
      <c r="R33" s="173">
        <v>1</v>
      </c>
      <c r="S33" s="173">
        <v>1</v>
      </c>
      <c r="T33" s="173">
        <v>1</v>
      </c>
      <c r="U33" s="173">
        <v>1</v>
      </c>
      <c r="V33" s="173">
        <v>1</v>
      </c>
      <c r="W33" s="173">
        <v>1</v>
      </c>
      <c r="X33" s="173">
        <v>1</v>
      </c>
      <c r="Y33" s="173">
        <v>1</v>
      </c>
      <c r="Z33" s="173">
        <v>0</v>
      </c>
      <c r="AA33" s="173">
        <v>1</v>
      </c>
      <c r="AB33" s="173">
        <v>1</v>
      </c>
      <c r="AC33" s="173">
        <v>1</v>
      </c>
      <c r="AD33" s="173">
        <v>1</v>
      </c>
      <c r="AE33" s="173">
        <v>1</v>
      </c>
      <c r="AF33" s="173">
        <v>1</v>
      </c>
      <c r="AG33" s="173">
        <v>0</v>
      </c>
      <c r="AH33" s="173">
        <v>1</v>
      </c>
      <c r="AI33" s="173">
        <v>1</v>
      </c>
      <c r="AJ33" s="173">
        <v>1</v>
      </c>
      <c r="AK33" s="173">
        <v>1</v>
      </c>
      <c r="AL33" s="173">
        <v>1</v>
      </c>
      <c r="AM33" s="173">
        <v>1</v>
      </c>
      <c r="AN33" s="173">
        <v>1</v>
      </c>
      <c r="AO33" s="173">
        <v>1</v>
      </c>
      <c r="AP33" s="173">
        <v>1</v>
      </c>
      <c r="AQ33" s="173">
        <v>1</v>
      </c>
      <c r="AR33" s="173">
        <v>1</v>
      </c>
      <c r="AS33" s="173">
        <v>1</v>
      </c>
      <c r="AT33" s="173">
        <v>1</v>
      </c>
      <c r="AU33" s="173">
        <v>1</v>
      </c>
      <c r="AV33" s="173">
        <v>1</v>
      </c>
      <c r="AW33" s="173">
        <v>1</v>
      </c>
      <c r="AX33" s="173">
        <v>1</v>
      </c>
      <c r="AY33" s="173">
        <v>1</v>
      </c>
      <c r="AZ33" s="173">
        <v>1</v>
      </c>
      <c r="BA33" s="173">
        <v>1</v>
      </c>
      <c r="BB33" s="173">
        <v>1</v>
      </c>
      <c r="BC33" s="173">
        <v>1</v>
      </c>
      <c r="BD33" s="173">
        <v>1</v>
      </c>
      <c r="BE33" s="173">
        <v>1</v>
      </c>
      <c r="BF33" s="173">
        <v>1</v>
      </c>
      <c r="BG33" s="173">
        <v>1</v>
      </c>
      <c r="BH33" s="173">
        <v>1</v>
      </c>
      <c r="BI33" s="173">
        <v>1</v>
      </c>
      <c r="BJ33" s="173">
        <v>1</v>
      </c>
      <c r="BK33" s="173">
        <v>1</v>
      </c>
      <c r="BL33" s="173">
        <v>1</v>
      </c>
      <c r="BM33" s="173">
        <v>1</v>
      </c>
      <c r="BN33" s="173">
        <v>1</v>
      </c>
    </row>
    <row r="34" spans="1:66">
      <c r="A34" s="302"/>
      <c r="B34" s="263" t="s">
        <v>249</v>
      </c>
      <c r="C34" s="173" t="s">
        <v>222</v>
      </c>
      <c r="D34" s="173" t="s">
        <v>222</v>
      </c>
      <c r="E34" s="173" t="s">
        <v>222</v>
      </c>
      <c r="F34" s="173" t="s">
        <v>222</v>
      </c>
      <c r="G34" s="173" t="s">
        <v>222</v>
      </c>
      <c r="H34" s="173" t="s">
        <v>222</v>
      </c>
      <c r="I34" s="173" t="s">
        <v>222</v>
      </c>
      <c r="J34" s="173" t="s">
        <v>222</v>
      </c>
      <c r="K34" s="173" t="s">
        <v>222</v>
      </c>
      <c r="L34" s="173" t="s">
        <v>222</v>
      </c>
      <c r="M34" s="173" t="s">
        <v>222</v>
      </c>
      <c r="N34" s="173" t="s">
        <v>222</v>
      </c>
      <c r="O34" s="173" t="s">
        <v>222</v>
      </c>
      <c r="P34" s="173" t="s">
        <v>222</v>
      </c>
      <c r="Q34" s="173" t="s">
        <v>222</v>
      </c>
      <c r="R34" s="173" t="s">
        <v>222</v>
      </c>
      <c r="S34" s="173" t="s">
        <v>222</v>
      </c>
      <c r="T34" s="173" t="s">
        <v>222</v>
      </c>
      <c r="U34" s="173" t="s">
        <v>222</v>
      </c>
      <c r="V34" s="173" t="s">
        <v>222</v>
      </c>
      <c r="W34" s="173" t="s">
        <v>222</v>
      </c>
      <c r="X34" s="173" t="s">
        <v>222</v>
      </c>
      <c r="Y34" s="173" t="s">
        <v>222</v>
      </c>
      <c r="Z34" s="173" t="s">
        <v>222</v>
      </c>
      <c r="AA34" s="173">
        <v>0</v>
      </c>
      <c r="AB34" s="173">
        <v>0</v>
      </c>
      <c r="AC34" s="173">
        <v>0</v>
      </c>
      <c r="AD34" s="173">
        <v>0</v>
      </c>
      <c r="AE34" s="173">
        <v>1</v>
      </c>
      <c r="AF34" s="173">
        <v>1</v>
      </c>
      <c r="AG34" s="173">
        <v>1</v>
      </c>
      <c r="AH34" s="173">
        <v>1</v>
      </c>
      <c r="AI34" s="173">
        <v>1</v>
      </c>
      <c r="AJ34" s="173">
        <v>1</v>
      </c>
      <c r="AK34" s="173">
        <v>0</v>
      </c>
      <c r="AL34" s="173">
        <v>1</v>
      </c>
      <c r="AM34" s="173">
        <v>1</v>
      </c>
      <c r="AN34" s="173">
        <v>1</v>
      </c>
      <c r="AO34" s="173">
        <v>0</v>
      </c>
      <c r="AP34" s="173">
        <v>0</v>
      </c>
      <c r="AQ34" s="173">
        <v>0</v>
      </c>
      <c r="AR34" s="173">
        <v>0</v>
      </c>
      <c r="AS34" s="173">
        <v>0</v>
      </c>
      <c r="AT34" s="173">
        <v>0</v>
      </c>
      <c r="AU34" s="173">
        <v>1</v>
      </c>
      <c r="AV34" s="173">
        <v>0</v>
      </c>
      <c r="AW34" s="173">
        <v>0</v>
      </c>
      <c r="AX34" s="173">
        <v>0</v>
      </c>
      <c r="AY34" s="173">
        <v>1</v>
      </c>
      <c r="AZ34" s="173">
        <v>0</v>
      </c>
      <c r="BA34" s="173">
        <v>1</v>
      </c>
      <c r="BB34" s="173">
        <v>1</v>
      </c>
      <c r="BC34" s="173">
        <v>1</v>
      </c>
      <c r="BD34" s="173">
        <v>0</v>
      </c>
      <c r="BE34" s="173">
        <v>1</v>
      </c>
      <c r="BF34" s="173" t="s">
        <v>222</v>
      </c>
      <c r="BG34" s="173" t="s">
        <v>222</v>
      </c>
      <c r="BH34" s="173" t="s">
        <v>222</v>
      </c>
      <c r="BI34" s="173" t="s">
        <v>222</v>
      </c>
      <c r="BJ34" s="173" t="s">
        <v>222</v>
      </c>
      <c r="BK34" s="173" t="s">
        <v>222</v>
      </c>
      <c r="BL34" s="173" t="s">
        <v>222</v>
      </c>
      <c r="BM34" s="173" t="s">
        <v>222</v>
      </c>
      <c r="BN34" s="173" t="s">
        <v>222</v>
      </c>
    </row>
    <row r="35" spans="1:66">
      <c r="A35" s="302"/>
      <c r="B35" s="263" t="s">
        <v>250</v>
      </c>
      <c r="C35" s="173" t="s">
        <v>222</v>
      </c>
      <c r="D35" s="173" t="s">
        <v>222</v>
      </c>
      <c r="E35" s="173" t="s">
        <v>222</v>
      </c>
      <c r="F35" s="173" t="s">
        <v>222</v>
      </c>
      <c r="G35" s="173" t="s">
        <v>222</v>
      </c>
      <c r="H35" s="173" t="s">
        <v>222</v>
      </c>
      <c r="I35" s="173" t="s">
        <v>222</v>
      </c>
      <c r="J35" s="173" t="s">
        <v>222</v>
      </c>
      <c r="K35" s="173" t="s">
        <v>222</v>
      </c>
      <c r="L35" s="173" t="s">
        <v>222</v>
      </c>
      <c r="M35" s="173" t="s">
        <v>222</v>
      </c>
      <c r="N35" s="173" t="s">
        <v>222</v>
      </c>
      <c r="O35" s="173" t="s">
        <v>222</v>
      </c>
      <c r="P35" s="173" t="s">
        <v>222</v>
      </c>
      <c r="Q35" s="173" t="s">
        <v>222</v>
      </c>
      <c r="R35" s="173" t="s">
        <v>222</v>
      </c>
      <c r="S35" s="173" t="s">
        <v>222</v>
      </c>
      <c r="T35" s="173" t="s">
        <v>222</v>
      </c>
      <c r="U35" s="173" t="s">
        <v>222</v>
      </c>
      <c r="V35" s="173" t="s">
        <v>222</v>
      </c>
      <c r="W35" s="173" t="s">
        <v>222</v>
      </c>
      <c r="X35" s="173" t="s">
        <v>222</v>
      </c>
      <c r="Y35" s="173" t="s">
        <v>222</v>
      </c>
      <c r="Z35" s="173" t="s">
        <v>222</v>
      </c>
      <c r="AA35" s="173" t="s">
        <v>222</v>
      </c>
      <c r="AB35" s="173" t="s">
        <v>222</v>
      </c>
      <c r="AC35" s="173" t="s">
        <v>222</v>
      </c>
      <c r="AD35" s="173" t="s">
        <v>222</v>
      </c>
      <c r="AE35" s="173" t="s">
        <v>222</v>
      </c>
      <c r="AF35" s="173" t="s">
        <v>222</v>
      </c>
      <c r="AG35" s="173" t="s">
        <v>222</v>
      </c>
      <c r="AH35" s="173" t="s">
        <v>222</v>
      </c>
      <c r="AI35" s="173" t="s">
        <v>222</v>
      </c>
      <c r="AJ35" s="173" t="s">
        <v>222</v>
      </c>
      <c r="AK35" s="173" t="s">
        <v>222</v>
      </c>
      <c r="AL35" s="173" t="s">
        <v>222</v>
      </c>
      <c r="AM35" s="173" t="s">
        <v>222</v>
      </c>
      <c r="AN35" s="173" t="s">
        <v>222</v>
      </c>
      <c r="AO35" s="173" t="s">
        <v>222</v>
      </c>
      <c r="AP35" s="173" t="s">
        <v>222</v>
      </c>
      <c r="AQ35" s="173" t="s">
        <v>222</v>
      </c>
      <c r="AR35" s="173" t="s">
        <v>222</v>
      </c>
      <c r="AS35" s="173" t="s">
        <v>222</v>
      </c>
      <c r="AT35" s="173" t="s">
        <v>222</v>
      </c>
      <c r="AU35" s="173" t="s">
        <v>222</v>
      </c>
      <c r="AV35" s="173" t="s">
        <v>222</v>
      </c>
      <c r="AW35" s="173" t="s">
        <v>222</v>
      </c>
      <c r="AX35" s="173" t="s">
        <v>222</v>
      </c>
      <c r="AY35" s="173" t="s">
        <v>222</v>
      </c>
      <c r="AZ35" s="173" t="s">
        <v>222</v>
      </c>
      <c r="BA35" s="173" t="s">
        <v>222</v>
      </c>
      <c r="BB35" s="173" t="s">
        <v>222</v>
      </c>
      <c r="BC35" s="173" t="s">
        <v>222</v>
      </c>
      <c r="BD35" s="173" t="s">
        <v>222</v>
      </c>
      <c r="BE35" s="173" t="s">
        <v>222</v>
      </c>
      <c r="BF35" s="173"/>
      <c r="BG35" s="173"/>
      <c r="BH35" s="173">
        <v>1</v>
      </c>
      <c r="BI35" s="173">
        <v>0</v>
      </c>
      <c r="BJ35" s="173">
        <v>0</v>
      </c>
      <c r="BK35" s="173">
        <v>0</v>
      </c>
      <c r="BL35" s="173">
        <v>0</v>
      </c>
      <c r="BM35" s="173">
        <v>0</v>
      </c>
      <c r="BN35" s="173">
        <v>0</v>
      </c>
    </row>
    <row r="36" spans="1:66">
      <c r="A36" s="302"/>
      <c r="B36" s="263" t="s">
        <v>251</v>
      </c>
      <c r="C36" s="173" t="s">
        <v>222</v>
      </c>
      <c r="D36" s="173" t="s">
        <v>222</v>
      </c>
      <c r="E36" s="173" t="s">
        <v>222</v>
      </c>
      <c r="F36" s="173" t="s">
        <v>222</v>
      </c>
      <c r="G36" s="173" t="s">
        <v>222</v>
      </c>
      <c r="H36" s="173" t="s">
        <v>222</v>
      </c>
      <c r="I36" s="173" t="s">
        <v>222</v>
      </c>
      <c r="J36" s="173" t="s">
        <v>222</v>
      </c>
      <c r="K36" s="173" t="s">
        <v>222</v>
      </c>
      <c r="L36" s="173" t="s">
        <v>222</v>
      </c>
      <c r="M36" s="173" t="s">
        <v>222</v>
      </c>
      <c r="N36" s="173" t="s">
        <v>222</v>
      </c>
      <c r="O36" s="173" t="s">
        <v>222</v>
      </c>
      <c r="P36" s="173" t="s">
        <v>222</v>
      </c>
      <c r="Q36" s="173" t="s">
        <v>222</v>
      </c>
      <c r="R36" s="173" t="s">
        <v>222</v>
      </c>
      <c r="S36" s="173" t="s">
        <v>222</v>
      </c>
      <c r="T36" s="173" t="s">
        <v>222</v>
      </c>
      <c r="U36" s="173" t="s">
        <v>222</v>
      </c>
      <c r="V36" s="173" t="s">
        <v>222</v>
      </c>
      <c r="W36" s="173">
        <v>0</v>
      </c>
      <c r="X36" s="173">
        <v>0</v>
      </c>
      <c r="Y36" s="173">
        <v>0</v>
      </c>
      <c r="Z36" s="173">
        <v>0</v>
      </c>
      <c r="AA36" s="173">
        <v>0</v>
      </c>
      <c r="AB36" s="173">
        <v>1</v>
      </c>
      <c r="AC36" s="173">
        <v>1</v>
      </c>
      <c r="AD36" s="173">
        <v>1</v>
      </c>
      <c r="AE36" s="173">
        <v>1</v>
      </c>
      <c r="AF36" s="173">
        <v>1</v>
      </c>
      <c r="AG36" s="173">
        <v>1</v>
      </c>
      <c r="AH36" s="173">
        <v>1</v>
      </c>
      <c r="AI36" s="173">
        <v>1</v>
      </c>
      <c r="AJ36" s="173">
        <v>1</v>
      </c>
      <c r="AK36" s="173">
        <v>1</v>
      </c>
      <c r="AL36" s="173">
        <v>1</v>
      </c>
      <c r="AM36" s="173">
        <v>1</v>
      </c>
      <c r="AN36" s="173">
        <v>1</v>
      </c>
      <c r="AO36" s="173">
        <v>1</v>
      </c>
      <c r="AP36" s="173">
        <v>1</v>
      </c>
      <c r="AQ36" s="173">
        <v>1</v>
      </c>
      <c r="AR36" s="173">
        <v>0</v>
      </c>
      <c r="AS36" s="173">
        <v>0</v>
      </c>
      <c r="AT36" s="173">
        <v>0</v>
      </c>
      <c r="AU36" s="173">
        <v>1</v>
      </c>
      <c r="AV36" s="173">
        <v>0</v>
      </c>
      <c r="AW36" s="173">
        <v>1</v>
      </c>
      <c r="AX36" s="173">
        <v>0</v>
      </c>
      <c r="AY36" s="173">
        <v>1</v>
      </c>
      <c r="AZ36" s="173">
        <v>1</v>
      </c>
      <c r="BA36" s="173">
        <v>1</v>
      </c>
      <c r="BB36" s="173">
        <v>1</v>
      </c>
      <c r="BC36" s="173">
        <v>1</v>
      </c>
      <c r="BD36" s="173">
        <v>1</v>
      </c>
      <c r="BE36" s="173">
        <v>1</v>
      </c>
      <c r="BF36" s="173">
        <v>0</v>
      </c>
      <c r="BG36" s="173">
        <v>0</v>
      </c>
      <c r="BH36" s="173">
        <v>1</v>
      </c>
      <c r="BI36" s="173">
        <v>1</v>
      </c>
      <c r="BJ36" s="173">
        <v>0</v>
      </c>
      <c r="BK36" s="173">
        <v>1</v>
      </c>
      <c r="BL36" s="173">
        <v>1</v>
      </c>
      <c r="BM36" s="173">
        <v>1</v>
      </c>
      <c r="BN36" s="173">
        <v>1</v>
      </c>
    </row>
    <row r="37" spans="1:66" hidden="1">
      <c r="A37" s="302"/>
      <c r="B37" s="263" t="s">
        <v>252</v>
      </c>
      <c r="C37" s="173">
        <v>1</v>
      </c>
      <c r="D37" s="173">
        <v>1</v>
      </c>
      <c r="E37" s="173">
        <v>1</v>
      </c>
      <c r="F37" s="173">
        <v>1</v>
      </c>
      <c r="G37" s="173">
        <v>1</v>
      </c>
      <c r="H37" s="173">
        <v>1</v>
      </c>
      <c r="I37" s="173">
        <v>1</v>
      </c>
      <c r="J37" s="173">
        <v>1</v>
      </c>
      <c r="K37" s="173">
        <v>1</v>
      </c>
      <c r="L37" s="173">
        <v>1</v>
      </c>
      <c r="M37" s="173">
        <v>1</v>
      </c>
      <c r="N37" s="173">
        <v>1</v>
      </c>
      <c r="O37" s="173">
        <v>1</v>
      </c>
      <c r="P37" s="173">
        <v>1</v>
      </c>
      <c r="Q37" s="173">
        <v>1</v>
      </c>
      <c r="R37" s="173">
        <v>1</v>
      </c>
      <c r="S37" s="173">
        <v>1</v>
      </c>
      <c r="T37" s="173">
        <v>1</v>
      </c>
      <c r="U37" s="173">
        <v>1</v>
      </c>
      <c r="V37" s="173">
        <v>1</v>
      </c>
      <c r="W37" s="173" t="s">
        <v>222</v>
      </c>
      <c r="X37" s="173" t="s">
        <v>222</v>
      </c>
      <c r="Y37" s="173" t="s">
        <v>222</v>
      </c>
      <c r="Z37" s="173" t="s">
        <v>222</v>
      </c>
      <c r="AA37" s="173" t="s">
        <v>222</v>
      </c>
      <c r="AB37" s="173" t="s">
        <v>222</v>
      </c>
      <c r="AC37" s="173" t="s">
        <v>222</v>
      </c>
      <c r="AD37" s="173" t="s">
        <v>222</v>
      </c>
      <c r="AE37" s="173" t="s">
        <v>222</v>
      </c>
      <c r="AF37" s="173" t="s">
        <v>222</v>
      </c>
      <c r="AG37" s="173" t="s">
        <v>222</v>
      </c>
      <c r="AH37" s="173" t="s">
        <v>222</v>
      </c>
      <c r="AI37" s="173" t="s">
        <v>222</v>
      </c>
      <c r="AJ37" s="173" t="s">
        <v>222</v>
      </c>
      <c r="AK37" s="173" t="s">
        <v>222</v>
      </c>
      <c r="AL37" s="173" t="s">
        <v>222</v>
      </c>
      <c r="AM37" s="173" t="s">
        <v>222</v>
      </c>
      <c r="AN37" s="173" t="s">
        <v>222</v>
      </c>
      <c r="AO37" s="173" t="s">
        <v>222</v>
      </c>
      <c r="AP37" s="173" t="s">
        <v>222</v>
      </c>
      <c r="AQ37" s="173" t="s">
        <v>222</v>
      </c>
      <c r="AR37" s="173" t="s">
        <v>222</v>
      </c>
      <c r="AS37" s="173" t="s">
        <v>222</v>
      </c>
      <c r="AT37" s="173" t="s">
        <v>222</v>
      </c>
      <c r="AU37" s="173" t="s">
        <v>222</v>
      </c>
      <c r="AV37" s="173" t="s">
        <v>222</v>
      </c>
      <c r="AW37" s="173" t="s">
        <v>222</v>
      </c>
      <c r="AX37" s="173" t="s">
        <v>222</v>
      </c>
      <c r="AY37" s="173" t="s">
        <v>222</v>
      </c>
      <c r="AZ37" s="173" t="s">
        <v>222</v>
      </c>
      <c r="BA37" s="173" t="s">
        <v>222</v>
      </c>
      <c r="BB37" s="173" t="s">
        <v>222</v>
      </c>
      <c r="BC37" s="173" t="s">
        <v>222</v>
      </c>
      <c r="BD37" s="173" t="s">
        <v>222</v>
      </c>
      <c r="BE37" s="173" t="s">
        <v>222</v>
      </c>
      <c r="BF37" s="173" t="s">
        <v>222</v>
      </c>
      <c r="BG37" s="173" t="s">
        <v>222</v>
      </c>
      <c r="BH37" s="173" t="s">
        <v>222</v>
      </c>
      <c r="BI37" s="173" t="s">
        <v>222</v>
      </c>
      <c r="BJ37" s="173" t="s">
        <v>222</v>
      </c>
      <c r="BK37" s="173" t="s">
        <v>222</v>
      </c>
      <c r="BL37" s="173" t="s">
        <v>222</v>
      </c>
      <c r="BM37" s="173" t="s">
        <v>222</v>
      </c>
      <c r="BN37" s="173" t="s">
        <v>222</v>
      </c>
    </row>
    <row r="38" spans="1:66">
      <c r="A38" s="302"/>
      <c r="B38" s="263" t="s">
        <v>253</v>
      </c>
      <c r="C38" s="173" t="s">
        <v>222</v>
      </c>
      <c r="D38" s="173" t="s">
        <v>222</v>
      </c>
      <c r="E38" s="173" t="s">
        <v>222</v>
      </c>
      <c r="F38" s="173" t="s">
        <v>222</v>
      </c>
      <c r="G38" s="173" t="s">
        <v>222</v>
      </c>
      <c r="H38" s="173" t="s">
        <v>222</v>
      </c>
      <c r="I38" s="173" t="s">
        <v>222</v>
      </c>
      <c r="J38" s="173" t="s">
        <v>222</v>
      </c>
      <c r="K38" s="173" t="s">
        <v>222</v>
      </c>
      <c r="L38" s="173" t="s">
        <v>222</v>
      </c>
      <c r="M38" s="173" t="s">
        <v>222</v>
      </c>
      <c r="N38" s="173" t="s">
        <v>222</v>
      </c>
      <c r="O38" s="173" t="s">
        <v>222</v>
      </c>
      <c r="P38" s="173" t="s">
        <v>222</v>
      </c>
      <c r="Q38" s="173" t="s">
        <v>222</v>
      </c>
      <c r="R38" s="173" t="s">
        <v>222</v>
      </c>
      <c r="S38" s="173" t="s">
        <v>222</v>
      </c>
      <c r="T38" s="173" t="s">
        <v>222</v>
      </c>
      <c r="U38" s="173" t="s">
        <v>222</v>
      </c>
      <c r="V38" s="173" t="s">
        <v>222</v>
      </c>
      <c r="W38" s="173" t="s">
        <v>222</v>
      </c>
      <c r="X38" s="173" t="s">
        <v>222</v>
      </c>
      <c r="Y38" s="173" t="s">
        <v>222</v>
      </c>
      <c r="Z38" s="173" t="s">
        <v>222</v>
      </c>
      <c r="AA38" s="173" t="s">
        <v>222</v>
      </c>
      <c r="AB38" s="173" t="s">
        <v>222</v>
      </c>
      <c r="AC38" s="173" t="s">
        <v>222</v>
      </c>
      <c r="AD38" s="173" t="s">
        <v>222</v>
      </c>
      <c r="AE38" s="173" t="s">
        <v>222</v>
      </c>
      <c r="AF38" s="173" t="s">
        <v>222</v>
      </c>
      <c r="AG38" s="173" t="s">
        <v>222</v>
      </c>
      <c r="AH38" s="173" t="s">
        <v>222</v>
      </c>
      <c r="AI38" s="173" t="s">
        <v>222</v>
      </c>
      <c r="AJ38" s="173" t="s">
        <v>222</v>
      </c>
      <c r="AK38" s="173" t="s">
        <v>222</v>
      </c>
      <c r="AL38" s="173" t="s">
        <v>222</v>
      </c>
      <c r="AM38" s="173" t="s">
        <v>222</v>
      </c>
      <c r="AN38" s="173" t="s">
        <v>222</v>
      </c>
      <c r="AO38" s="173" t="s">
        <v>222</v>
      </c>
      <c r="AP38" s="173" t="s">
        <v>222</v>
      </c>
      <c r="AQ38" s="173" t="s">
        <v>222</v>
      </c>
      <c r="AR38" s="173" t="s">
        <v>222</v>
      </c>
      <c r="AS38" s="173" t="s">
        <v>222</v>
      </c>
      <c r="AT38" s="173" t="s">
        <v>222</v>
      </c>
      <c r="AU38" s="173" t="s">
        <v>222</v>
      </c>
      <c r="AV38" s="173" t="s">
        <v>222</v>
      </c>
      <c r="AW38" s="173" t="s">
        <v>222</v>
      </c>
      <c r="AX38" s="173" t="s">
        <v>222</v>
      </c>
      <c r="AY38" s="173" t="s">
        <v>222</v>
      </c>
      <c r="AZ38" s="173" t="s">
        <v>222</v>
      </c>
      <c r="BA38" s="173"/>
      <c r="BB38" s="173"/>
      <c r="BC38" s="173"/>
      <c r="BD38" s="173"/>
      <c r="BE38" s="173"/>
      <c r="BF38" s="173">
        <v>1</v>
      </c>
      <c r="BG38" s="173">
        <v>1</v>
      </c>
      <c r="BH38" s="173">
        <v>1</v>
      </c>
      <c r="BI38" s="173">
        <v>1</v>
      </c>
      <c r="BJ38" s="173">
        <v>1</v>
      </c>
      <c r="BK38" s="173">
        <v>0</v>
      </c>
      <c r="BL38" s="173">
        <v>1</v>
      </c>
      <c r="BM38" s="173">
        <v>1</v>
      </c>
      <c r="BN38" s="173">
        <v>1</v>
      </c>
    </row>
    <row r="39" spans="1:66" hidden="1">
      <c r="A39" s="302"/>
      <c r="B39" s="263" t="s">
        <v>254</v>
      </c>
      <c r="C39" s="173" t="s">
        <v>222</v>
      </c>
      <c r="D39" s="173" t="s">
        <v>222</v>
      </c>
      <c r="E39" s="173" t="s">
        <v>222</v>
      </c>
      <c r="F39" s="173" t="s">
        <v>222</v>
      </c>
      <c r="G39" s="173" t="s">
        <v>222</v>
      </c>
      <c r="H39" s="173" t="s">
        <v>222</v>
      </c>
      <c r="I39" s="173" t="s">
        <v>222</v>
      </c>
      <c r="J39" s="173" t="s">
        <v>222</v>
      </c>
      <c r="K39" s="173" t="s">
        <v>222</v>
      </c>
      <c r="L39" s="173" t="s">
        <v>222</v>
      </c>
      <c r="M39" s="173" t="s">
        <v>222</v>
      </c>
      <c r="N39" s="173" t="s">
        <v>222</v>
      </c>
      <c r="O39" s="173" t="s">
        <v>222</v>
      </c>
      <c r="P39" s="173" t="s">
        <v>222</v>
      </c>
      <c r="Q39" s="173" t="s">
        <v>222</v>
      </c>
      <c r="R39" s="173" t="s">
        <v>222</v>
      </c>
      <c r="S39" s="173" t="s">
        <v>222</v>
      </c>
      <c r="T39" s="173" t="s">
        <v>222</v>
      </c>
      <c r="U39" s="173" t="s">
        <v>222</v>
      </c>
      <c r="V39" s="173" t="s">
        <v>222</v>
      </c>
      <c r="W39" s="173" t="s">
        <v>222</v>
      </c>
      <c r="X39" s="173" t="s">
        <v>222</v>
      </c>
      <c r="Y39" s="173" t="s">
        <v>222</v>
      </c>
      <c r="Z39" s="173" t="s">
        <v>222</v>
      </c>
      <c r="AA39" s="173">
        <v>0</v>
      </c>
      <c r="AB39" s="173">
        <v>0</v>
      </c>
      <c r="AC39" s="173">
        <v>0</v>
      </c>
      <c r="AD39" s="173">
        <v>0</v>
      </c>
      <c r="AE39" s="173">
        <v>0</v>
      </c>
      <c r="AF39" s="173">
        <v>1</v>
      </c>
      <c r="AG39" s="173">
        <v>0</v>
      </c>
      <c r="AH39" s="173">
        <v>0</v>
      </c>
      <c r="AI39" s="173">
        <v>0</v>
      </c>
      <c r="AJ39" s="173">
        <v>1</v>
      </c>
      <c r="AK39" s="173">
        <v>1</v>
      </c>
      <c r="AL39" s="173">
        <v>1</v>
      </c>
      <c r="AM39" s="173">
        <v>1</v>
      </c>
      <c r="AN39" s="173">
        <v>1</v>
      </c>
      <c r="AO39" s="173">
        <v>1</v>
      </c>
      <c r="AP39" s="173">
        <v>1</v>
      </c>
      <c r="AQ39" s="173">
        <v>1</v>
      </c>
      <c r="AR39" s="173">
        <v>1</v>
      </c>
      <c r="AS39" s="173">
        <v>1</v>
      </c>
      <c r="AT39" s="173">
        <v>1</v>
      </c>
      <c r="AU39" s="173">
        <v>0</v>
      </c>
      <c r="AV39" s="173" t="s">
        <v>222</v>
      </c>
      <c r="AW39" s="173" t="s">
        <v>222</v>
      </c>
      <c r="AX39" s="173" t="s">
        <v>222</v>
      </c>
      <c r="AY39" s="173" t="s">
        <v>222</v>
      </c>
      <c r="AZ39" s="173" t="s">
        <v>222</v>
      </c>
      <c r="BA39" s="173" t="s">
        <v>222</v>
      </c>
      <c r="BB39" s="173" t="s">
        <v>222</v>
      </c>
      <c r="BC39" s="173" t="s">
        <v>222</v>
      </c>
      <c r="BD39" s="173" t="s">
        <v>222</v>
      </c>
      <c r="BE39" s="173" t="s">
        <v>222</v>
      </c>
      <c r="BF39" s="173" t="s">
        <v>222</v>
      </c>
      <c r="BG39" s="173" t="s">
        <v>222</v>
      </c>
      <c r="BH39" s="173" t="s">
        <v>222</v>
      </c>
      <c r="BI39" s="173" t="s">
        <v>222</v>
      </c>
      <c r="BJ39" s="173" t="s">
        <v>222</v>
      </c>
      <c r="BK39" s="173" t="s">
        <v>222</v>
      </c>
      <c r="BL39" s="173" t="s">
        <v>222</v>
      </c>
      <c r="BM39" s="173" t="s">
        <v>222</v>
      </c>
      <c r="BN39" s="173" t="s">
        <v>222</v>
      </c>
    </row>
    <row r="40" spans="1:66" hidden="1">
      <c r="A40" s="302"/>
      <c r="B40" s="263" t="s">
        <v>255</v>
      </c>
      <c r="C40" s="173">
        <v>1</v>
      </c>
      <c r="D40" s="173">
        <v>1</v>
      </c>
      <c r="E40" s="173">
        <v>1</v>
      </c>
      <c r="F40" s="173">
        <v>1</v>
      </c>
      <c r="G40" s="173">
        <v>1</v>
      </c>
      <c r="H40" s="173">
        <v>1</v>
      </c>
      <c r="I40" s="173">
        <v>1</v>
      </c>
      <c r="J40" s="173">
        <v>1</v>
      </c>
      <c r="K40" s="173">
        <v>1</v>
      </c>
      <c r="L40" s="173">
        <v>1</v>
      </c>
      <c r="M40" s="173">
        <v>1</v>
      </c>
      <c r="N40" s="173">
        <v>1</v>
      </c>
      <c r="O40" s="173">
        <v>1</v>
      </c>
      <c r="P40" s="173">
        <v>1</v>
      </c>
      <c r="Q40" s="173">
        <v>1</v>
      </c>
      <c r="R40" s="173">
        <v>1</v>
      </c>
      <c r="S40" s="173">
        <v>1</v>
      </c>
      <c r="T40" s="173">
        <v>1</v>
      </c>
      <c r="U40" s="173">
        <v>1</v>
      </c>
      <c r="V40" s="173">
        <v>1</v>
      </c>
      <c r="W40" s="173">
        <v>1</v>
      </c>
      <c r="X40" s="173">
        <v>0</v>
      </c>
      <c r="Y40" s="173">
        <v>1</v>
      </c>
      <c r="Z40" s="173">
        <v>1</v>
      </c>
      <c r="AA40" s="173">
        <v>1</v>
      </c>
      <c r="AB40" s="173">
        <v>1</v>
      </c>
      <c r="AC40" s="173">
        <v>1</v>
      </c>
      <c r="AD40" s="173">
        <v>1</v>
      </c>
      <c r="AE40" s="173">
        <v>1</v>
      </c>
      <c r="AF40" s="173">
        <v>1</v>
      </c>
      <c r="AG40" s="173">
        <v>1</v>
      </c>
      <c r="AH40" s="173">
        <v>1</v>
      </c>
      <c r="AI40" s="173">
        <v>1</v>
      </c>
      <c r="AJ40" s="173">
        <v>1</v>
      </c>
      <c r="AK40" s="173">
        <v>1</v>
      </c>
      <c r="AL40" s="173">
        <v>0</v>
      </c>
      <c r="AM40" s="173">
        <v>1</v>
      </c>
      <c r="AN40" s="173">
        <v>1</v>
      </c>
      <c r="AO40" s="173">
        <v>1</v>
      </c>
      <c r="AP40" s="173">
        <v>1</v>
      </c>
      <c r="AQ40" s="173">
        <v>1</v>
      </c>
      <c r="AR40" s="173">
        <v>1</v>
      </c>
      <c r="AS40" s="173">
        <v>1</v>
      </c>
      <c r="AT40" s="173">
        <v>0</v>
      </c>
      <c r="AU40" s="173" t="s">
        <v>222</v>
      </c>
      <c r="AV40" s="173" t="s">
        <v>222</v>
      </c>
      <c r="AW40" s="173" t="s">
        <v>222</v>
      </c>
      <c r="AX40" s="173" t="s">
        <v>222</v>
      </c>
      <c r="AY40" s="173" t="s">
        <v>222</v>
      </c>
      <c r="AZ40" s="173" t="s">
        <v>222</v>
      </c>
      <c r="BA40" s="173" t="s">
        <v>222</v>
      </c>
      <c r="BB40" s="173" t="s">
        <v>222</v>
      </c>
      <c r="BC40" s="173" t="s">
        <v>222</v>
      </c>
      <c r="BD40" s="173" t="s">
        <v>222</v>
      </c>
      <c r="BE40" s="173" t="s">
        <v>222</v>
      </c>
      <c r="BF40" s="173" t="s">
        <v>222</v>
      </c>
      <c r="BG40" s="173" t="s">
        <v>222</v>
      </c>
      <c r="BH40" s="173" t="s">
        <v>222</v>
      </c>
      <c r="BI40" s="173" t="s">
        <v>222</v>
      </c>
      <c r="BJ40" s="173" t="s">
        <v>222</v>
      </c>
      <c r="BK40" s="173" t="s">
        <v>222</v>
      </c>
      <c r="BL40" s="173" t="s">
        <v>222</v>
      </c>
      <c r="BM40" s="173" t="s">
        <v>222</v>
      </c>
      <c r="BN40" s="173" t="s">
        <v>222</v>
      </c>
    </row>
    <row r="41" spans="1:66">
      <c r="A41" s="302"/>
      <c r="B41" s="263" t="s">
        <v>331</v>
      </c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>
        <v>1</v>
      </c>
    </row>
    <row r="42" spans="1:66">
      <c r="A42" s="302"/>
      <c r="B42" s="263" t="s">
        <v>256</v>
      </c>
      <c r="C42" s="173" t="s">
        <v>222</v>
      </c>
      <c r="D42" s="173" t="s">
        <v>222</v>
      </c>
      <c r="E42" s="173" t="s">
        <v>222</v>
      </c>
      <c r="F42" s="173" t="s">
        <v>222</v>
      </c>
      <c r="G42" s="173" t="s">
        <v>222</v>
      </c>
      <c r="H42" s="173" t="s">
        <v>222</v>
      </c>
      <c r="I42" s="173" t="s">
        <v>222</v>
      </c>
      <c r="J42" s="173" t="s">
        <v>222</v>
      </c>
      <c r="K42" s="173" t="s">
        <v>222</v>
      </c>
      <c r="L42" s="173" t="s">
        <v>222</v>
      </c>
      <c r="M42" s="173" t="s">
        <v>222</v>
      </c>
      <c r="N42" s="173" t="s">
        <v>222</v>
      </c>
      <c r="O42" s="173" t="s">
        <v>222</v>
      </c>
      <c r="P42" s="173" t="s">
        <v>222</v>
      </c>
      <c r="Q42" s="173" t="s">
        <v>222</v>
      </c>
      <c r="R42" s="173" t="s">
        <v>222</v>
      </c>
      <c r="S42" s="173" t="s">
        <v>222</v>
      </c>
      <c r="T42" s="173" t="s">
        <v>222</v>
      </c>
      <c r="U42" s="173" t="s">
        <v>222</v>
      </c>
      <c r="V42" s="173" t="s">
        <v>222</v>
      </c>
      <c r="W42" s="173" t="s">
        <v>222</v>
      </c>
      <c r="X42" s="173" t="s">
        <v>222</v>
      </c>
      <c r="Y42" s="173" t="s">
        <v>222</v>
      </c>
      <c r="Z42" s="173" t="s">
        <v>222</v>
      </c>
      <c r="AA42" s="173" t="s">
        <v>222</v>
      </c>
      <c r="AB42" s="173" t="s">
        <v>222</v>
      </c>
      <c r="AC42" s="173" t="s">
        <v>222</v>
      </c>
      <c r="AD42" s="173" t="s">
        <v>222</v>
      </c>
      <c r="AE42" s="173" t="s">
        <v>222</v>
      </c>
      <c r="AF42" s="173" t="s">
        <v>222</v>
      </c>
      <c r="AG42" s="173" t="s">
        <v>222</v>
      </c>
      <c r="AH42" s="173" t="s">
        <v>222</v>
      </c>
      <c r="AI42" s="173" t="s">
        <v>222</v>
      </c>
      <c r="AJ42" s="173" t="s">
        <v>222</v>
      </c>
      <c r="AK42" s="173" t="s">
        <v>222</v>
      </c>
      <c r="AL42" s="173" t="s">
        <v>222</v>
      </c>
      <c r="AM42" s="173" t="s">
        <v>222</v>
      </c>
      <c r="AN42" s="173" t="s">
        <v>222</v>
      </c>
      <c r="AO42" s="173" t="s">
        <v>222</v>
      </c>
      <c r="AP42" s="173" t="s">
        <v>222</v>
      </c>
      <c r="AQ42" s="173" t="s">
        <v>222</v>
      </c>
      <c r="AR42" s="173" t="s">
        <v>222</v>
      </c>
      <c r="AS42" s="173" t="s">
        <v>222</v>
      </c>
      <c r="AT42" s="173" t="s">
        <v>222</v>
      </c>
      <c r="AU42" s="173" t="s">
        <v>222</v>
      </c>
      <c r="AV42" s="173" t="s">
        <v>222</v>
      </c>
      <c r="AW42" s="173" t="s">
        <v>222</v>
      </c>
      <c r="AX42" s="173" t="s">
        <v>222</v>
      </c>
      <c r="AY42" s="173" t="s">
        <v>222</v>
      </c>
      <c r="AZ42" s="173" t="s">
        <v>222</v>
      </c>
      <c r="BA42" s="173" t="s">
        <v>222</v>
      </c>
      <c r="BB42" s="173" t="s">
        <v>222</v>
      </c>
      <c r="BC42" s="173" t="s">
        <v>222</v>
      </c>
      <c r="BD42" s="173" t="s">
        <v>222</v>
      </c>
      <c r="BE42" s="173">
        <v>1</v>
      </c>
      <c r="BF42" s="173">
        <v>1</v>
      </c>
      <c r="BG42" s="173">
        <v>0</v>
      </c>
      <c r="BH42" s="173">
        <v>0</v>
      </c>
      <c r="BI42" s="173">
        <v>0</v>
      </c>
      <c r="BJ42" s="173">
        <v>0</v>
      </c>
      <c r="BK42" s="173">
        <v>0</v>
      </c>
      <c r="BL42" s="173">
        <v>1</v>
      </c>
      <c r="BM42" s="173">
        <v>0</v>
      </c>
      <c r="BN42" s="173">
        <v>1</v>
      </c>
    </row>
    <row r="43" spans="1:66">
      <c r="A43" s="302"/>
      <c r="B43" s="263" t="s">
        <v>257</v>
      </c>
      <c r="C43" s="173">
        <v>1</v>
      </c>
      <c r="D43" s="173">
        <v>1</v>
      </c>
      <c r="E43" s="173">
        <v>1</v>
      </c>
      <c r="F43" s="173">
        <v>1</v>
      </c>
      <c r="G43" s="173">
        <v>1</v>
      </c>
      <c r="H43" s="173">
        <v>1</v>
      </c>
      <c r="I43" s="173">
        <v>1</v>
      </c>
      <c r="J43" s="173">
        <v>1</v>
      </c>
      <c r="K43" s="173">
        <v>1</v>
      </c>
      <c r="L43" s="173">
        <v>1</v>
      </c>
      <c r="M43" s="173">
        <v>1</v>
      </c>
      <c r="N43" s="173">
        <v>1</v>
      </c>
      <c r="O43" s="173">
        <v>1</v>
      </c>
      <c r="P43" s="173">
        <v>1</v>
      </c>
      <c r="Q43" s="173">
        <v>0</v>
      </c>
      <c r="R43" s="173">
        <v>1</v>
      </c>
      <c r="S43" s="173">
        <v>1</v>
      </c>
      <c r="T43" s="173">
        <v>0</v>
      </c>
      <c r="U43" s="173">
        <v>1</v>
      </c>
      <c r="V43" s="173">
        <v>1</v>
      </c>
      <c r="W43" s="173">
        <v>1</v>
      </c>
      <c r="X43" s="173">
        <v>1</v>
      </c>
      <c r="Y43" s="173">
        <v>1</v>
      </c>
      <c r="Z43" s="173">
        <v>0</v>
      </c>
      <c r="AA43" s="173">
        <v>1</v>
      </c>
      <c r="AB43" s="173">
        <v>0</v>
      </c>
      <c r="AC43" s="173">
        <v>1</v>
      </c>
      <c r="AD43" s="173">
        <v>0</v>
      </c>
      <c r="AE43" s="173">
        <v>0</v>
      </c>
      <c r="AF43" s="173">
        <v>1</v>
      </c>
      <c r="AG43" s="173">
        <v>0</v>
      </c>
      <c r="AH43" s="173">
        <v>1</v>
      </c>
      <c r="AI43" s="173">
        <v>1</v>
      </c>
      <c r="AJ43" s="173">
        <v>1</v>
      </c>
      <c r="AK43" s="173">
        <v>1</v>
      </c>
      <c r="AL43" s="173">
        <v>1</v>
      </c>
      <c r="AM43" s="173">
        <v>1</v>
      </c>
      <c r="AN43" s="173">
        <v>1</v>
      </c>
      <c r="AO43" s="173">
        <v>0</v>
      </c>
      <c r="AP43" s="173">
        <v>1</v>
      </c>
      <c r="AQ43" s="173">
        <v>1</v>
      </c>
      <c r="AR43" s="173">
        <v>1</v>
      </c>
      <c r="AS43" s="173">
        <v>0</v>
      </c>
      <c r="AT43" s="173">
        <v>0</v>
      </c>
      <c r="AU43" s="173">
        <v>0</v>
      </c>
      <c r="AV43" s="173">
        <v>0</v>
      </c>
      <c r="AW43" s="173">
        <v>1</v>
      </c>
      <c r="AX43" s="173">
        <v>1</v>
      </c>
      <c r="AY43" s="173">
        <v>1</v>
      </c>
      <c r="AZ43" s="173">
        <v>1</v>
      </c>
      <c r="BA43" s="173">
        <v>1</v>
      </c>
      <c r="BB43" s="173">
        <v>1</v>
      </c>
      <c r="BC43" s="173">
        <v>1</v>
      </c>
      <c r="BD43" s="173">
        <v>1</v>
      </c>
      <c r="BE43" s="173">
        <v>1</v>
      </c>
      <c r="BF43" s="173">
        <v>1</v>
      </c>
      <c r="BG43" s="173">
        <v>1</v>
      </c>
      <c r="BH43" s="173">
        <v>1</v>
      </c>
      <c r="BI43" s="173">
        <v>0</v>
      </c>
      <c r="BJ43" s="173">
        <v>0</v>
      </c>
      <c r="BK43" s="173">
        <v>1</v>
      </c>
      <c r="BL43" s="173">
        <v>0</v>
      </c>
      <c r="BM43" s="173">
        <v>1</v>
      </c>
      <c r="BN43" s="173">
        <v>1</v>
      </c>
    </row>
    <row r="45" spans="1:66" hidden="1">
      <c r="A45" s="302" t="s">
        <v>3</v>
      </c>
      <c r="B45" s="263" t="s">
        <v>258</v>
      </c>
      <c r="C45" s="173">
        <v>1</v>
      </c>
      <c r="D45" s="173">
        <v>1</v>
      </c>
      <c r="E45" s="173">
        <v>1</v>
      </c>
      <c r="F45" s="173">
        <v>1</v>
      </c>
      <c r="G45" s="173">
        <v>1</v>
      </c>
      <c r="H45" s="173">
        <v>1</v>
      </c>
      <c r="I45" s="173">
        <v>1</v>
      </c>
      <c r="J45" s="173">
        <v>1</v>
      </c>
      <c r="K45" s="173">
        <v>1</v>
      </c>
      <c r="L45" s="173">
        <v>1</v>
      </c>
      <c r="M45" s="173">
        <v>1</v>
      </c>
      <c r="N45" s="173">
        <v>1</v>
      </c>
      <c r="O45" s="173">
        <v>1</v>
      </c>
      <c r="P45" s="173">
        <v>1</v>
      </c>
      <c r="Q45" s="173">
        <v>1</v>
      </c>
      <c r="R45" s="173">
        <v>1</v>
      </c>
      <c r="S45" s="173">
        <v>1</v>
      </c>
      <c r="T45" s="173">
        <v>1</v>
      </c>
      <c r="U45" s="173">
        <v>1</v>
      </c>
      <c r="V45" s="173">
        <v>1</v>
      </c>
      <c r="W45" s="173">
        <v>1</v>
      </c>
      <c r="X45" s="173">
        <v>1</v>
      </c>
      <c r="Y45" s="173">
        <v>1</v>
      </c>
      <c r="Z45" s="173">
        <v>0</v>
      </c>
      <c r="AA45" s="173">
        <v>0</v>
      </c>
      <c r="AB45" s="173">
        <v>1</v>
      </c>
      <c r="AC45" s="173">
        <v>1</v>
      </c>
      <c r="AD45" s="173">
        <v>1</v>
      </c>
      <c r="AE45" s="173">
        <v>1</v>
      </c>
      <c r="AF45" s="173">
        <v>1</v>
      </c>
      <c r="AG45" s="173">
        <v>1</v>
      </c>
      <c r="AH45" s="173">
        <v>1</v>
      </c>
      <c r="AI45" s="173">
        <v>1</v>
      </c>
      <c r="AJ45" s="173">
        <v>1</v>
      </c>
      <c r="AK45" s="173">
        <v>1</v>
      </c>
      <c r="AL45" s="173">
        <v>0</v>
      </c>
      <c r="AM45" s="173">
        <v>1</v>
      </c>
      <c r="AN45" s="173">
        <v>1</v>
      </c>
      <c r="AO45" s="173">
        <v>0</v>
      </c>
      <c r="AP45" s="173">
        <v>1</v>
      </c>
      <c r="AQ45" s="173">
        <v>1</v>
      </c>
      <c r="AR45" s="173">
        <v>1</v>
      </c>
      <c r="AS45" s="173">
        <v>1</v>
      </c>
      <c r="AT45" s="173">
        <v>1</v>
      </c>
      <c r="AU45" s="173">
        <v>1</v>
      </c>
      <c r="AV45" s="173">
        <v>0</v>
      </c>
      <c r="AW45" s="173">
        <v>0</v>
      </c>
      <c r="AX45" s="173">
        <v>1</v>
      </c>
      <c r="AY45" s="173" t="s">
        <v>222</v>
      </c>
      <c r="AZ45" s="173" t="s">
        <v>222</v>
      </c>
      <c r="BA45" s="173" t="s">
        <v>222</v>
      </c>
      <c r="BB45" s="173" t="s">
        <v>222</v>
      </c>
      <c r="BC45" s="173" t="s">
        <v>222</v>
      </c>
      <c r="BD45" s="173" t="s">
        <v>222</v>
      </c>
      <c r="BE45" s="173" t="s">
        <v>222</v>
      </c>
      <c r="BF45" s="173" t="s">
        <v>222</v>
      </c>
      <c r="BG45" s="173" t="s">
        <v>222</v>
      </c>
      <c r="BH45" s="173" t="s">
        <v>222</v>
      </c>
      <c r="BI45" s="173" t="s">
        <v>222</v>
      </c>
      <c r="BJ45" s="173" t="s">
        <v>222</v>
      </c>
      <c r="BK45" s="173" t="s">
        <v>222</v>
      </c>
      <c r="BL45" s="173" t="s">
        <v>222</v>
      </c>
      <c r="BM45" s="173" t="s">
        <v>222</v>
      </c>
      <c r="BN45" s="173" t="s">
        <v>222</v>
      </c>
    </row>
    <row r="46" spans="1:66">
      <c r="A46" s="302"/>
      <c r="B46" s="263" t="s">
        <v>259</v>
      </c>
      <c r="C46" s="173">
        <v>1</v>
      </c>
      <c r="D46" s="173">
        <v>1</v>
      </c>
      <c r="E46" s="173">
        <v>1</v>
      </c>
      <c r="F46" s="173">
        <v>1</v>
      </c>
      <c r="G46" s="173">
        <v>1</v>
      </c>
      <c r="H46" s="173">
        <v>1</v>
      </c>
      <c r="I46" s="173">
        <v>1</v>
      </c>
      <c r="J46" s="173">
        <v>1</v>
      </c>
      <c r="K46" s="173">
        <v>1</v>
      </c>
      <c r="L46" s="173">
        <v>1</v>
      </c>
      <c r="M46" s="173">
        <v>1</v>
      </c>
      <c r="N46" s="173">
        <v>1</v>
      </c>
      <c r="O46" s="173">
        <v>1</v>
      </c>
      <c r="P46" s="173">
        <v>1</v>
      </c>
      <c r="Q46" s="173">
        <v>0</v>
      </c>
      <c r="R46" s="173">
        <v>1</v>
      </c>
      <c r="S46" s="173">
        <v>0</v>
      </c>
      <c r="T46" s="173">
        <v>0</v>
      </c>
      <c r="U46" s="173">
        <v>1</v>
      </c>
      <c r="V46" s="173">
        <v>1</v>
      </c>
      <c r="W46" s="173">
        <v>1</v>
      </c>
      <c r="X46" s="173">
        <v>1</v>
      </c>
      <c r="Y46" s="173">
        <v>1</v>
      </c>
      <c r="Z46" s="173">
        <v>1</v>
      </c>
      <c r="AA46" s="173">
        <v>1</v>
      </c>
      <c r="AB46" s="173">
        <v>1</v>
      </c>
      <c r="AC46" s="173">
        <v>1</v>
      </c>
      <c r="AD46" s="173">
        <v>1</v>
      </c>
      <c r="AE46" s="173">
        <v>1</v>
      </c>
      <c r="AF46" s="173">
        <v>1</v>
      </c>
      <c r="AG46" s="173">
        <v>1</v>
      </c>
      <c r="AH46" s="173">
        <v>1</v>
      </c>
      <c r="AI46" s="173">
        <v>1</v>
      </c>
      <c r="AJ46" s="173">
        <v>1</v>
      </c>
      <c r="AK46" s="173">
        <v>1</v>
      </c>
      <c r="AL46" s="173">
        <v>1</v>
      </c>
      <c r="AM46" s="173">
        <v>1</v>
      </c>
      <c r="AN46" s="173">
        <v>1</v>
      </c>
      <c r="AO46" s="173">
        <v>1</v>
      </c>
      <c r="AP46" s="173">
        <v>1</v>
      </c>
      <c r="AQ46" s="173">
        <v>1</v>
      </c>
      <c r="AR46" s="173">
        <v>1</v>
      </c>
      <c r="AS46" s="173">
        <v>1</v>
      </c>
      <c r="AT46" s="173">
        <v>0</v>
      </c>
      <c r="AU46" s="173">
        <v>1</v>
      </c>
      <c r="AV46" s="173">
        <v>0</v>
      </c>
      <c r="AW46" s="173">
        <v>1</v>
      </c>
      <c r="AX46" s="173">
        <v>1</v>
      </c>
      <c r="AY46" s="173">
        <v>1</v>
      </c>
      <c r="AZ46" s="173">
        <v>1</v>
      </c>
      <c r="BA46" s="173">
        <v>1</v>
      </c>
      <c r="BB46" s="173">
        <v>0</v>
      </c>
      <c r="BC46" s="173">
        <v>1</v>
      </c>
      <c r="BD46" s="173">
        <v>1</v>
      </c>
      <c r="BE46" s="173">
        <v>0</v>
      </c>
      <c r="BF46" s="173">
        <v>1</v>
      </c>
      <c r="BG46" s="173">
        <v>0</v>
      </c>
      <c r="BH46" s="173">
        <v>0</v>
      </c>
      <c r="BI46" s="173">
        <v>0</v>
      </c>
      <c r="BJ46" s="173">
        <v>0</v>
      </c>
      <c r="BK46" s="173">
        <v>0</v>
      </c>
      <c r="BL46" s="173">
        <v>0</v>
      </c>
      <c r="BM46" s="173">
        <v>0</v>
      </c>
      <c r="BN46" s="173">
        <v>1</v>
      </c>
    </row>
    <row r="47" spans="1:66">
      <c r="A47" s="302"/>
      <c r="B47" s="263" t="s">
        <v>260</v>
      </c>
      <c r="C47" s="173" t="s">
        <v>222</v>
      </c>
      <c r="D47" s="173" t="s">
        <v>222</v>
      </c>
      <c r="E47" s="173" t="s">
        <v>222</v>
      </c>
      <c r="F47" s="173" t="s">
        <v>222</v>
      </c>
      <c r="G47" s="173" t="s">
        <v>222</v>
      </c>
      <c r="H47" s="173" t="s">
        <v>222</v>
      </c>
      <c r="I47" s="173" t="s">
        <v>222</v>
      </c>
      <c r="J47" s="173" t="s">
        <v>222</v>
      </c>
      <c r="K47" s="173" t="s">
        <v>222</v>
      </c>
      <c r="L47" s="173" t="s">
        <v>222</v>
      </c>
      <c r="M47" s="173" t="s">
        <v>222</v>
      </c>
      <c r="N47" s="173" t="s">
        <v>222</v>
      </c>
      <c r="O47" s="173" t="s">
        <v>222</v>
      </c>
      <c r="P47" s="173" t="s">
        <v>222</v>
      </c>
      <c r="Q47" s="173" t="s">
        <v>222</v>
      </c>
      <c r="R47" s="173">
        <v>1</v>
      </c>
      <c r="S47" s="173">
        <v>1</v>
      </c>
      <c r="T47" s="173">
        <v>1</v>
      </c>
      <c r="U47" s="173">
        <v>1</v>
      </c>
      <c r="V47" s="173">
        <v>1</v>
      </c>
      <c r="W47" s="173">
        <v>1</v>
      </c>
      <c r="X47" s="173">
        <v>1</v>
      </c>
      <c r="Y47" s="173">
        <v>1</v>
      </c>
      <c r="Z47" s="173">
        <v>0</v>
      </c>
      <c r="AA47" s="173">
        <v>1</v>
      </c>
      <c r="AB47" s="173">
        <v>1</v>
      </c>
      <c r="AC47" s="173">
        <v>1</v>
      </c>
      <c r="AD47" s="173">
        <v>1</v>
      </c>
      <c r="AE47" s="173">
        <v>1</v>
      </c>
      <c r="AF47" s="173">
        <v>1</v>
      </c>
      <c r="AG47" s="173">
        <v>1</v>
      </c>
      <c r="AH47" s="173">
        <v>1</v>
      </c>
      <c r="AI47" s="173">
        <v>1</v>
      </c>
      <c r="AJ47" s="173">
        <v>1</v>
      </c>
      <c r="AK47" s="173">
        <v>1</v>
      </c>
      <c r="AL47" s="173">
        <v>1</v>
      </c>
      <c r="AM47" s="173">
        <v>1</v>
      </c>
      <c r="AN47" s="173">
        <v>1</v>
      </c>
      <c r="AO47" s="173">
        <v>1</v>
      </c>
      <c r="AP47" s="173">
        <v>1</v>
      </c>
      <c r="AQ47" s="173">
        <v>1</v>
      </c>
      <c r="AR47" s="173">
        <v>1</v>
      </c>
      <c r="AS47" s="173">
        <v>1</v>
      </c>
      <c r="AT47" s="173">
        <v>1</v>
      </c>
      <c r="AU47" s="173">
        <v>1</v>
      </c>
      <c r="AV47" s="173">
        <v>1</v>
      </c>
      <c r="AW47" s="173">
        <v>1</v>
      </c>
      <c r="AX47" s="173">
        <v>1</v>
      </c>
      <c r="AY47" s="173">
        <v>1</v>
      </c>
      <c r="AZ47" s="173">
        <v>1</v>
      </c>
      <c r="BA47" s="173">
        <v>1</v>
      </c>
      <c r="BB47" s="173">
        <v>1</v>
      </c>
      <c r="BC47" s="173">
        <v>1</v>
      </c>
      <c r="BD47" s="173">
        <v>1</v>
      </c>
      <c r="BE47" s="173">
        <v>1</v>
      </c>
      <c r="BF47" s="173">
        <v>0</v>
      </c>
      <c r="BG47" s="173">
        <v>1</v>
      </c>
      <c r="BH47" s="173">
        <v>1</v>
      </c>
      <c r="BI47" s="173">
        <v>1</v>
      </c>
      <c r="BJ47" s="173">
        <v>1</v>
      </c>
      <c r="BK47" s="173">
        <v>1</v>
      </c>
      <c r="BL47" s="173">
        <v>1</v>
      </c>
      <c r="BM47" s="173">
        <v>1</v>
      </c>
      <c r="BN47" s="173">
        <v>1</v>
      </c>
    </row>
    <row r="48" spans="1:66" s="41" customFormat="1" ht="15" hidden="1" customHeight="1">
      <c r="A48" s="302"/>
      <c r="B48" s="263" t="s">
        <v>261</v>
      </c>
      <c r="C48" s="192">
        <v>1</v>
      </c>
      <c r="D48" s="192">
        <v>1</v>
      </c>
      <c r="E48" s="192">
        <v>1</v>
      </c>
      <c r="F48" s="192">
        <v>1</v>
      </c>
      <c r="G48" s="192">
        <v>1</v>
      </c>
      <c r="H48" s="192">
        <v>1</v>
      </c>
      <c r="I48" s="192">
        <v>1</v>
      </c>
      <c r="J48" s="192">
        <v>1</v>
      </c>
      <c r="K48" s="192">
        <v>1</v>
      </c>
      <c r="L48" s="192">
        <v>1</v>
      </c>
      <c r="M48" s="192">
        <v>1</v>
      </c>
      <c r="N48" s="192">
        <v>1</v>
      </c>
      <c r="O48" s="192">
        <v>1</v>
      </c>
      <c r="P48" s="192">
        <v>1</v>
      </c>
      <c r="Q48" s="192">
        <v>1</v>
      </c>
      <c r="R48" s="192">
        <v>1</v>
      </c>
      <c r="S48" s="192">
        <v>1</v>
      </c>
      <c r="T48" s="192">
        <v>1</v>
      </c>
      <c r="U48" s="192">
        <v>1</v>
      </c>
      <c r="V48" s="192">
        <v>1</v>
      </c>
      <c r="W48" s="192">
        <v>1</v>
      </c>
      <c r="X48" s="192">
        <v>1</v>
      </c>
      <c r="Y48" s="192">
        <v>1</v>
      </c>
      <c r="Z48" s="192">
        <v>1</v>
      </c>
      <c r="AA48" s="192">
        <v>0</v>
      </c>
      <c r="AB48" s="192">
        <v>1</v>
      </c>
      <c r="AC48" s="192">
        <v>1</v>
      </c>
      <c r="AD48" s="192">
        <v>1</v>
      </c>
      <c r="AE48" s="192">
        <v>0</v>
      </c>
      <c r="AF48" s="192">
        <v>1</v>
      </c>
      <c r="AG48" s="192">
        <v>1</v>
      </c>
      <c r="AH48" s="192">
        <v>0</v>
      </c>
      <c r="AI48" s="192">
        <v>1</v>
      </c>
      <c r="AJ48" s="192">
        <v>1</v>
      </c>
      <c r="AK48" s="192">
        <v>1</v>
      </c>
      <c r="AL48" s="192">
        <v>0</v>
      </c>
      <c r="AM48" s="192">
        <v>0</v>
      </c>
      <c r="AN48" s="192">
        <v>0</v>
      </c>
      <c r="AO48" s="192">
        <v>0</v>
      </c>
      <c r="AP48" s="192">
        <v>0</v>
      </c>
      <c r="AQ48" s="192">
        <v>0</v>
      </c>
      <c r="AR48" s="192">
        <v>0</v>
      </c>
      <c r="AS48" s="192">
        <v>0</v>
      </c>
      <c r="AT48" s="192">
        <v>1</v>
      </c>
      <c r="AU48" s="192">
        <v>0</v>
      </c>
      <c r="AV48" s="192">
        <v>1</v>
      </c>
      <c r="AW48" s="192" t="s">
        <v>222</v>
      </c>
      <c r="AX48" s="192" t="s">
        <v>222</v>
      </c>
      <c r="AY48" s="192" t="s">
        <v>222</v>
      </c>
      <c r="AZ48" s="192" t="s">
        <v>222</v>
      </c>
      <c r="BA48" s="192" t="s">
        <v>222</v>
      </c>
      <c r="BB48" s="192" t="s">
        <v>222</v>
      </c>
      <c r="BC48" s="192" t="s">
        <v>222</v>
      </c>
      <c r="BD48" s="192" t="s">
        <v>222</v>
      </c>
      <c r="BE48" s="192" t="s">
        <v>222</v>
      </c>
      <c r="BF48" s="192" t="s">
        <v>222</v>
      </c>
      <c r="BG48" s="192" t="s">
        <v>222</v>
      </c>
      <c r="BH48" s="192" t="s">
        <v>222</v>
      </c>
      <c r="BI48" s="192" t="s">
        <v>222</v>
      </c>
      <c r="BJ48" s="192" t="s">
        <v>222</v>
      </c>
      <c r="BK48" s="192" t="s">
        <v>222</v>
      </c>
      <c r="BL48" s="192" t="s">
        <v>222</v>
      </c>
      <c r="BM48" s="192" t="s">
        <v>222</v>
      </c>
      <c r="BN48" s="192" t="s">
        <v>222</v>
      </c>
    </row>
    <row r="49" spans="1:66" ht="15" customHeight="1">
      <c r="A49" s="302"/>
      <c r="B49" s="263" t="s">
        <v>262</v>
      </c>
      <c r="C49" s="173" t="s">
        <v>222</v>
      </c>
      <c r="D49" s="173" t="s">
        <v>222</v>
      </c>
      <c r="E49" s="173" t="s">
        <v>222</v>
      </c>
      <c r="F49" s="173" t="s">
        <v>222</v>
      </c>
      <c r="G49" s="173" t="s">
        <v>222</v>
      </c>
      <c r="H49" s="173" t="s">
        <v>222</v>
      </c>
      <c r="I49" s="173" t="s">
        <v>222</v>
      </c>
      <c r="J49" s="173" t="s">
        <v>222</v>
      </c>
      <c r="K49" s="173" t="s">
        <v>222</v>
      </c>
      <c r="L49" s="173" t="s">
        <v>222</v>
      </c>
      <c r="M49" s="173" t="s">
        <v>222</v>
      </c>
      <c r="N49" s="173" t="s">
        <v>222</v>
      </c>
      <c r="O49" s="173" t="s">
        <v>222</v>
      </c>
      <c r="P49" s="173" t="s">
        <v>222</v>
      </c>
      <c r="Q49" s="173" t="s">
        <v>222</v>
      </c>
      <c r="R49" s="173" t="s">
        <v>222</v>
      </c>
      <c r="S49" s="173" t="s">
        <v>222</v>
      </c>
      <c r="T49" s="173" t="s">
        <v>222</v>
      </c>
      <c r="U49" s="173" t="s">
        <v>222</v>
      </c>
      <c r="V49" s="173" t="s">
        <v>222</v>
      </c>
      <c r="W49" s="173" t="s">
        <v>222</v>
      </c>
      <c r="X49" s="173" t="s">
        <v>222</v>
      </c>
      <c r="Y49" s="173" t="s">
        <v>222</v>
      </c>
      <c r="Z49" s="173" t="s">
        <v>222</v>
      </c>
      <c r="AA49" s="173" t="s">
        <v>222</v>
      </c>
      <c r="AB49" s="173" t="s">
        <v>222</v>
      </c>
      <c r="AC49" s="173" t="s">
        <v>222</v>
      </c>
      <c r="AD49" s="173" t="s">
        <v>222</v>
      </c>
      <c r="AE49" s="173" t="s">
        <v>222</v>
      </c>
      <c r="AF49" s="173" t="s">
        <v>222</v>
      </c>
      <c r="AG49" s="173" t="s">
        <v>222</v>
      </c>
      <c r="AH49" s="173" t="s">
        <v>222</v>
      </c>
      <c r="AI49" s="173" t="s">
        <v>222</v>
      </c>
      <c r="AJ49" s="173" t="s">
        <v>222</v>
      </c>
      <c r="AK49" s="173" t="s">
        <v>222</v>
      </c>
      <c r="AL49" s="173" t="s">
        <v>222</v>
      </c>
      <c r="AM49" s="173" t="s">
        <v>222</v>
      </c>
      <c r="AN49" s="173" t="s">
        <v>222</v>
      </c>
      <c r="AO49" s="173" t="s">
        <v>222</v>
      </c>
      <c r="AP49" s="173" t="s">
        <v>222</v>
      </c>
      <c r="AQ49" s="173" t="s">
        <v>222</v>
      </c>
      <c r="AR49" s="173" t="s">
        <v>222</v>
      </c>
      <c r="AS49" s="173" t="s">
        <v>222</v>
      </c>
      <c r="AT49" s="173" t="s">
        <v>222</v>
      </c>
      <c r="AU49" s="173">
        <v>0</v>
      </c>
      <c r="AV49" s="173">
        <v>1</v>
      </c>
      <c r="AW49" s="173">
        <v>1</v>
      </c>
      <c r="AX49" s="173">
        <v>1</v>
      </c>
      <c r="AY49" s="173">
        <v>1</v>
      </c>
      <c r="AZ49" s="173">
        <v>1</v>
      </c>
      <c r="BA49" s="173">
        <v>1</v>
      </c>
      <c r="BB49" s="173">
        <v>0</v>
      </c>
      <c r="BC49" s="173">
        <v>0</v>
      </c>
      <c r="BD49" s="173">
        <v>0</v>
      </c>
      <c r="BE49" s="173">
        <v>0</v>
      </c>
      <c r="BF49" s="173">
        <v>0</v>
      </c>
      <c r="BG49" s="173">
        <v>0</v>
      </c>
      <c r="BH49" s="173">
        <v>0</v>
      </c>
      <c r="BI49" s="173">
        <v>1</v>
      </c>
      <c r="BJ49" s="173">
        <v>0</v>
      </c>
      <c r="BK49" s="173">
        <v>0</v>
      </c>
      <c r="BL49" s="173">
        <v>0</v>
      </c>
      <c r="BM49" s="173">
        <v>0</v>
      </c>
      <c r="BN49" s="173">
        <v>1</v>
      </c>
    </row>
    <row r="50" spans="1:66">
      <c r="A50" s="302"/>
      <c r="B50" s="263" t="s">
        <v>263</v>
      </c>
      <c r="C50" s="173">
        <v>1</v>
      </c>
      <c r="D50" s="173">
        <v>1</v>
      </c>
      <c r="E50" s="173">
        <v>1</v>
      </c>
      <c r="F50" s="173">
        <v>1</v>
      </c>
      <c r="G50" s="173">
        <v>1</v>
      </c>
      <c r="H50" s="173">
        <v>1</v>
      </c>
      <c r="I50" s="173">
        <v>1</v>
      </c>
      <c r="J50" s="173">
        <v>1</v>
      </c>
      <c r="K50" s="173">
        <v>1</v>
      </c>
      <c r="L50" s="173">
        <v>1</v>
      </c>
      <c r="M50" s="173">
        <v>1</v>
      </c>
      <c r="N50" s="173">
        <v>1</v>
      </c>
      <c r="O50" s="173">
        <v>1</v>
      </c>
      <c r="P50" s="173">
        <v>1</v>
      </c>
      <c r="Q50" s="173">
        <v>1</v>
      </c>
      <c r="R50" s="173">
        <v>1</v>
      </c>
      <c r="S50" s="173">
        <v>1</v>
      </c>
      <c r="T50" s="173">
        <v>1</v>
      </c>
      <c r="U50" s="173">
        <v>1</v>
      </c>
      <c r="V50" s="173">
        <v>1</v>
      </c>
      <c r="W50" s="173">
        <v>1</v>
      </c>
      <c r="X50" s="173">
        <v>1</v>
      </c>
      <c r="Y50" s="173">
        <v>1</v>
      </c>
      <c r="Z50" s="173">
        <v>0</v>
      </c>
      <c r="AA50" s="173">
        <v>1</v>
      </c>
      <c r="AB50" s="173">
        <v>1</v>
      </c>
      <c r="AC50" s="173">
        <v>1</v>
      </c>
      <c r="AD50" s="173">
        <v>1</v>
      </c>
      <c r="AE50" s="173">
        <v>1</v>
      </c>
      <c r="AF50" s="173">
        <v>1</v>
      </c>
      <c r="AG50" s="173">
        <v>1</v>
      </c>
      <c r="AH50" s="173">
        <v>0</v>
      </c>
      <c r="AI50" s="173">
        <v>0</v>
      </c>
      <c r="AJ50" s="173">
        <v>1</v>
      </c>
      <c r="AK50" s="173">
        <v>1</v>
      </c>
      <c r="AL50" s="173">
        <v>0</v>
      </c>
      <c r="AM50" s="173">
        <v>0</v>
      </c>
      <c r="AN50" s="173">
        <v>0</v>
      </c>
      <c r="AO50" s="173">
        <v>1</v>
      </c>
      <c r="AP50" s="173">
        <v>0</v>
      </c>
      <c r="AQ50" s="173">
        <v>1</v>
      </c>
      <c r="AR50" s="173">
        <v>0</v>
      </c>
      <c r="AS50" s="173">
        <v>0</v>
      </c>
      <c r="AT50" s="173">
        <v>0</v>
      </c>
      <c r="AU50" s="173">
        <v>0</v>
      </c>
      <c r="AV50" s="173">
        <v>1</v>
      </c>
      <c r="AW50" s="173">
        <v>0</v>
      </c>
      <c r="AX50" s="173">
        <v>0</v>
      </c>
      <c r="AY50" s="173">
        <v>0</v>
      </c>
      <c r="AZ50" s="173">
        <v>0</v>
      </c>
      <c r="BA50" s="173">
        <v>1</v>
      </c>
      <c r="BB50" s="173" t="s">
        <v>222</v>
      </c>
      <c r="BC50" s="173" t="s">
        <v>222</v>
      </c>
      <c r="BD50" s="173" t="s">
        <v>222</v>
      </c>
      <c r="BE50" s="173" t="s">
        <v>222</v>
      </c>
      <c r="BF50" s="173" t="s">
        <v>222</v>
      </c>
      <c r="BG50" s="173" t="s">
        <v>222</v>
      </c>
      <c r="BH50" s="173" t="s">
        <v>222</v>
      </c>
      <c r="BI50" s="173" t="s">
        <v>222</v>
      </c>
      <c r="BJ50" s="173" t="s">
        <v>222</v>
      </c>
      <c r="BK50" s="173" t="s">
        <v>222</v>
      </c>
      <c r="BL50" s="173" t="s">
        <v>222</v>
      </c>
      <c r="BM50" s="173" t="s">
        <v>222</v>
      </c>
      <c r="BN50" s="173" t="s">
        <v>222</v>
      </c>
    </row>
    <row r="51" spans="1:66">
      <c r="A51" s="302"/>
      <c r="B51" s="263" t="s">
        <v>264</v>
      </c>
      <c r="C51" s="173" t="s">
        <v>222</v>
      </c>
      <c r="D51" s="173" t="s">
        <v>222</v>
      </c>
      <c r="E51" s="173" t="s">
        <v>222</v>
      </c>
      <c r="F51" s="173" t="s">
        <v>222</v>
      </c>
      <c r="G51" s="173" t="s">
        <v>222</v>
      </c>
      <c r="H51" s="173" t="s">
        <v>222</v>
      </c>
      <c r="I51" s="173" t="s">
        <v>222</v>
      </c>
      <c r="J51" s="173" t="s">
        <v>222</v>
      </c>
      <c r="K51" s="173" t="s">
        <v>222</v>
      </c>
      <c r="L51" s="173" t="s">
        <v>222</v>
      </c>
      <c r="M51" s="173" t="s">
        <v>222</v>
      </c>
      <c r="N51" s="173" t="s">
        <v>222</v>
      </c>
      <c r="O51" s="173" t="s">
        <v>222</v>
      </c>
      <c r="P51" s="173" t="s">
        <v>222</v>
      </c>
      <c r="Q51" s="173" t="s">
        <v>222</v>
      </c>
      <c r="R51" s="173" t="s">
        <v>222</v>
      </c>
      <c r="S51" s="173" t="s">
        <v>222</v>
      </c>
      <c r="T51" s="173" t="s">
        <v>222</v>
      </c>
      <c r="U51" s="173" t="s">
        <v>222</v>
      </c>
      <c r="V51" s="173" t="s">
        <v>222</v>
      </c>
      <c r="W51" s="173" t="s">
        <v>222</v>
      </c>
      <c r="X51" s="173" t="s">
        <v>222</v>
      </c>
      <c r="Y51" s="173" t="s">
        <v>222</v>
      </c>
      <c r="Z51" s="173" t="s">
        <v>222</v>
      </c>
      <c r="AA51" s="173" t="s">
        <v>222</v>
      </c>
      <c r="AB51" s="173" t="s">
        <v>222</v>
      </c>
      <c r="AC51" s="173" t="s">
        <v>222</v>
      </c>
      <c r="AD51" s="173" t="s">
        <v>222</v>
      </c>
      <c r="AE51" s="173" t="s">
        <v>222</v>
      </c>
      <c r="AF51" s="173" t="s">
        <v>222</v>
      </c>
      <c r="AG51" s="173" t="s">
        <v>222</v>
      </c>
      <c r="AH51" s="173" t="s">
        <v>222</v>
      </c>
      <c r="AI51" s="173" t="s">
        <v>222</v>
      </c>
      <c r="AJ51" s="173" t="s">
        <v>222</v>
      </c>
      <c r="AK51" s="173" t="s">
        <v>222</v>
      </c>
      <c r="AL51" s="173" t="s">
        <v>222</v>
      </c>
      <c r="AM51" s="173" t="s">
        <v>222</v>
      </c>
      <c r="AN51" s="173" t="s">
        <v>222</v>
      </c>
      <c r="AO51" s="173" t="s">
        <v>222</v>
      </c>
      <c r="AP51" s="173" t="s">
        <v>222</v>
      </c>
      <c r="AQ51" s="173" t="s">
        <v>222</v>
      </c>
      <c r="AR51" s="173" t="s">
        <v>222</v>
      </c>
      <c r="AS51" s="173" t="s">
        <v>222</v>
      </c>
      <c r="AT51" s="173" t="s">
        <v>222</v>
      </c>
      <c r="AU51" s="173" t="s">
        <v>222</v>
      </c>
      <c r="AV51" s="173" t="s">
        <v>222</v>
      </c>
      <c r="AW51" s="173" t="s">
        <v>222</v>
      </c>
      <c r="AX51" s="173" t="s">
        <v>222</v>
      </c>
      <c r="AY51" s="173" t="s">
        <v>222</v>
      </c>
      <c r="AZ51" s="173" t="s">
        <v>222</v>
      </c>
      <c r="BA51" s="173" t="s">
        <v>222</v>
      </c>
      <c r="BB51" s="173">
        <v>1</v>
      </c>
      <c r="BC51" s="173">
        <v>0</v>
      </c>
      <c r="BD51" s="173">
        <v>1</v>
      </c>
      <c r="BE51" s="173">
        <v>0</v>
      </c>
      <c r="BF51" s="173">
        <v>0</v>
      </c>
      <c r="BG51" s="173">
        <v>0</v>
      </c>
      <c r="BH51" s="173">
        <v>0</v>
      </c>
      <c r="BI51" s="173">
        <v>0</v>
      </c>
      <c r="BJ51" s="173">
        <v>0</v>
      </c>
      <c r="BK51" s="173">
        <v>0</v>
      </c>
      <c r="BL51" s="173">
        <v>0</v>
      </c>
      <c r="BM51" s="173">
        <v>0</v>
      </c>
      <c r="BN51" s="173">
        <v>1</v>
      </c>
    </row>
    <row r="52" spans="1:66">
      <c r="A52" s="302"/>
      <c r="B52" s="263" t="s">
        <v>265</v>
      </c>
      <c r="C52" s="173" t="s">
        <v>222</v>
      </c>
      <c r="D52" s="173" t="s">
        <v>222</v>
      </c>
      <c r="E52" s="173" t="s">
        <v>222</v>
      </c>
      <c r="F52" s="173" t="s">
        <v>222</v>
      </c>
      <c r="G52" s="173" t="s">
        <v>222</v>
      </c>
      <c r="H52" s="173" t="s">
        <v>222</v>
      </c>
      <c r="I52" s="173" t="s">
        <v>222</v>
      </c>
      <c r="J52" s="173" t="s">
        <v>222</v>
      </c>
      <c r="K52" s="173" t="s">
        <v>222</v>
      </c>
      <c r="L52" s="173" t="s">
        <v>222</v>
      </c>
      <c r="M52" s="173" t="s">
        <v>222</v>
      </c>
      <c r="N52" s="173" t="s">
        <v>222</v>
      </c>
      <c r="O52" s="173" t="s">
        <v>222</v>
      </c>
      <c r="P52" s="173" t="s">
        <v>222</v>
      </c>
      <c r="Q52" s="173" t="s">
        <v>222</v>
      </c>
      <c r="R52" s="173" t="s">
        <v>222</v>
      </c>
      <c r="S52" s="173" t="s">
        <v>222</v>
      </c>
      <c r="T52" s="173" t="s">
        <v>222</v>
      </c>
      <c r="U52" s="173" t="s">
        <v>222</v>
      </c>
      <c r="V52" s="173" t="s">
        <v>222</v>
      </c>
      <c r="W52" s="173" t="s">
        <v>222</v>
      </c>
      <c r="X52" s="173" t="s">
        <v>222</v>
      </c>
      <c r="Y52" s="173">
        <v>1</v>
      </c>
      <c r="Z52" s="173">
        <v>0</v>
      </c>
      <c r="AA52" s="173">
        <v>1</v>
      </c>
      <c r="AB52" s="173">
        <v>1</v>
      </c>
      <c r="AC52" s="173">
        <v>1</v>
      </c>
      <c r="AD52" s="173">
        <v>0</v>
      </c>
      <c r="AE52" s="173">
        <v>1</v>
      </c>
      <c r="AF52" s="173">
        <v>1</v>
      </c>
      <c r="AG52" s="173">
        <v>1</v>
      </c>
      <c r="AH52" s="173">
        <v>1</v>
      </c>
      <c r="AI52" s="173">
        <v>0</v>
      </c>
      <c r="AJ52" s="173">
        <v>0</v>
      </c>
      <c r="AK52" s="173">
        <v>0</v>
      </c>
      <c r="AL52" s="173">
        <v>0</v>
      </c>
      <c r="AM52" s="173">
        <v>1</v>
      </c>
      <c r="AN52" s="173">
        <v>1</v>
      </c>
      <c r="AO52" s="173">
        <v>0</v>
      </c>
      <c r="AP52" s="173">
        <v>0</v>
      </c>
      <c r="AQ52" s="173">
        <v>1</v>
      </c>
      <c r="AR52" s="173">
        <v>0</v>
      </c>
      <c r="AS52" s="173">
        <v>1</v>
      </c>
      <c r="AT52" s="173">
        <v>0</v>
      </c>
      <c r="AU52" s="173">
        <v>1</v>
      </c>
      <c r="AV52" s="173">
        <v>1</v>
      </c>
      <c r="AW52" s="173">
        <v>1</v>
      </c>
      <c r="AX52" s="173">
        <v>1</v>
      </c>
      <c r="AY52" s="173">
        <v>1</v>
      </c>
      <c r="AZ52" s="173">
        <v>1</v>
      </c>
      <c r="BA52" s="173">
        <v>1</v>
      </c>
      <c r="BB52" s="173">
        <v>1</v>
      </c>
      <c r="BC52" s="173">
        <v>0</v>
      </c>
      <c r="BD52" s="173">
        <v>1</v>
      </c>
      <c r="BE52" s="173">
        <v>1</v>
      </c>
      <c r="BF52" s="173">
        <v>1</v>
      </c>
      <c r="BG52" s="173">
        <v>0</v>
      </c>
      <c r="BH52" s="173">
        <v>1</v>
      </c>
      <c r="BI52" s="173">
        <v>0</v>
      </c>
      <c r="BJ52" s="173">
        <v>0</v>
      </c>
      <c r="BK52" s="173">
        <v>1</v>
      </c>
      <c r="BL52" s="173">
        <v>0</v>
      </c>
      <c r="BM52" s="173">
        <v>1</v>
      </c>
      <c r="BN52" s="173">
        <v>1</v>
      </c>
    </row>
    <row r="53" spans="1:66">
      <c r="A53" s="302"/>
      <c r="B53" s="263" t="s">
        <v>266</v>
      </c>
      <c r="C53" s="173">
        <v>1</v>
      </c>
      <c r="D53" s="173">
        <v>1</v>
      </c>
      <c r="E53" s="173">
        <v>1</v>
      </c>
      <c r="F53" s="173">
        <v>1</v>
      </c>
      <c r="G53" s="173">
        <v>1</v>
      </c>
      <c r="H53" s="173">
        <v>1</v>
      </c>
      <c r="I53" s="173">
        <v>1</v>
      </c>
      <c r="J53" s="173">
        <v>1</v>
      </c>
      <c r="K53" s="173">
        <v>1</v>
      </c>
      <c r="L53" s="173">
        <v>1</v>
      </c>
      <c r="M53" s="173">
        <v>1</v>
      </c>
      <c r="N53" s="173">
        <v>1</v>
      </c>
      <c r="O53" s="173">
        <v>1</v>
      </c>
      <c r="P53" s="173">
        <v>1</v>
      </c>
      <c r="Q53" s="173">
        <v>1</v>
      </c>
      <c r="R53" s="173">
        <v>1</v>
      </c>
      <c r="S53" s="173">
        <v>1</v>
      </c>
      <c r="T53" s="173">
        <v>1</v>
      </c>
      <c r="U53" s="173">
        <v>1</v>
      </c>
      <c r="V53" s="173">
        <v>1</v>
      </c>
      <c r="W53" s="173">
        <v>0</v>
      </c>
      <c r="X53" s="173">
        <v>0</v>
      </c>
      <c r="Y53" s="173">
        <v>1</v>
      </c>
      <c r="Z53" s="173">
        <v>1</v>
      </c>
      <c r="AA53" s="173">
        <v>0</v>
      </c>
      <c r="AB53" s="173">
        <v>1</v>
      </c>
      <c r="AC53" s="173">
        <v>1</v>
      </c>
      <c r="AD53" s="173">
        <v>0</v>
      </c>
      <c r="AE53" s="173">
        <v>0</v>
      </c>
      <c r="AF53" s="173">
        <v>0</v>
      </c>
      <c r="AG53" s="173">
        <v>0</v>
      </c>
      <c r="AH53" s="173">
        <v>1</v>
      </c>
      <c r="AI53" s="173">
        <v>0</v>
      </c>
      <c r="AJ53" s="173">
        <v>1</v>
      </c>
      <c r="AK53" s="173">
        <v>0</v>
      </c>
      <c r="AL53" s="173">
        <v>0</v>
      </c>
      <c r="AM53" s="173">
        <v>1</v>
      </c>
      <c r="AN53" s="173">
        <v>1</v>
      </c>
      <c r="AO53" s="173">
        <v>1</v>
      </c>
      <c r="AP53" s="173">
        <v>0</v>
      </c>
      <c r="AQ53" s="173">
        <v>0</v>
      </c>
      <c r="AR53" s="173">
        <v>0</v>
      </c>
      <c r="AS53" s="173">
        <v>0</v>
      </c>
      <c r="AT53" s="173">
        <v>0</v>
      </c>
      <c r="AU53" s="173">
        <v>0</v>
      </c>
      <c r="AV53" s="173">
        <v>1</v>
      </c>
      <c r="AW53" s="173">
        <v>1</v>
      </c>
      <c r="AX53" s="173">
        <v>0</v>
      </c>
      <c r="AY53" s="173">
        <v>0</v>
      </c>
      <c r="AZ53" s="173">
        <v>1</v>
      </c>
      <c r="BA53" s="173">
        <v>0</v>
      </c>
      <c r="BB53" s="173">
        <v>0</v>
      </c>
      <c r="BC53" s="173">
        <v>0</v>
      </c>
      <c r="BD53" s="173">
        <v>1</v>
      </c>
      <c r="BE53" s="173" t="s">
        <v>222</v>
      </c>
      <c r="BF53" s="173" t="s">
        <v>222</v>
      </c>
      <c r="BG53" s="173" t="s">
        <v>222</v>
      </c>
      <c r="BH53" s="173" t="s">
        <v>222</v>
      </c>
      <c r="BI53" s="173" t="s">
        <v>222</v>
      </c>
      <c r="BJ53" s="173" t="s">
        <v>222</v>
      </c>
      <c r="BK53" s="173" t="s">
        <v>222</v>
      </c>
      <c r="BL53" s="173" t="s">
        <v>222</v>
      </c>
      <c r="BM53" s="173" t="s">
        <v>222</v>
      </c>
      <c r="BN53" s="173" t="s">
        <v>222</v>
      </c>
    </row>
    <row r="54" spans="1:66" ht="15" customHeight="1">
      <c r="A54" s="302"/>
      <c r="B54" s="263" t="s">
        <v>267</v>
      </c>
      <c r="C54" s="173">
        <v>1</v>
      </c>
      <c r="D54" s="173">
        <v>1</v>
      </c>
      <c r="E54" s="173">
        <v>1</v>
      </c>
      <c r="F54" s="173">
        <v>1</v>
      </c>
      <c r="G54" s="173">
        <v>1</v>
      </c>
      <c r="H54" s="173">
        <v>1</v>
      </c>
      <c r="I54" s="173">
        <v>1</v>
      </c>
      <c r="J54" s="173">
        <v>1</v>
      </c>
      <c r="K54" s="173">
        <v>1</v>
      </c>
      <c r="L54" s="173">
        <v>1</v>
      </c>
      <c r="M54" s="173">
        <v>1</v>
      </c>
      <c r="N54" s="173">
        <v>1</v>
      </c>
      <c r="O54" s="173">
        <v>1</v>
      </c>
      <c r="P54" s="173">
        <v>1</v>
      </c>
      <c r="Q54" s="173">
        <v>1</v>
      </c>
      <c r="R54" s="173">
        <v>1</v>
      </c>
      <c r="S54" s="173">
        <v>1</v>
      </c>
      <c r="T54" s="173">
        <v>1</v>
      </c>
      <c r="U54" s="173">
        <v>1</v>
      </c>
      <c r="V54" s="173">
        <v>1</v>
      </c>
      <c r="W54" s="173">
        <v>1</v>
      </c>
      <c r="X54" s="173">
        <v>1</v>
      </c>
      <c r="Y54" s="173">
        <v>1</v>
      </c>
      <c r="Z54" s="173">
        <v>1</v>
      </c>
      <c r="AA54" s="173">
        <v>1</v>
      </c>
      <c r="AB54" s="173">
        <v>0</v>
      </c>
      <c r="AC54" s="173">
        <v>0</v>
      </c>
      <c r="AD54" s="173">
        <v>1</v>
      </c>
      <c r="AE54" s="173">
        <v>1</v>
      </c>
      <c r="AF54" s="173">
        <v>1</v>
      </c>
      <c r="AG54" s="173">
        <v>1</v>
      </c>
      <c r="AH54" s="173">
        <v>1</v>
      </c>
      <c r="AI54" s="173">
        <v>1</v>
      </c>
      <c r="AJ54" s="173">
        <v>1</v>
      </c>
      <c r="AK54" s="173">
        <v>0</v>
      </c>
      <c r="AL54" s="173">
        <v>1</v>
      </c>
      <c r="AM54" s="173">
        <v>1</v>
      </c>
      <c r="AN54" s="173">
        <v>1</v>
      </c>
      <c r="AO54" s="173">
        <v>1</v>
      </c>
      <c r="AP54" s="173">
        <v>1</v>
      </c>
      <c r="AQ54" s="173">
        <v>1</v>
      </c>
      <c r="AR54" s="173">
        <v>1</v>
      </c>
      <c r="AS54" s="173">
        <v>1</v>
      </c>
      <c r="AT54" s="173">
        <v>1</v>
      </c>
      <c r="AU54" s="173">
        <v>1</v>
      </c>
      <c r="AV54" s="173">
        <v>1</v>
      </c>
      <c r="AW54" s="173">
        <v>1</v>
      </c>
      <c r="AX54" s="173">
        <v>1</v>
      </c>
      <c r="AY54" s="173">
        <v>1</v>
      </c>
      <c r="AZ54" s="173">
        <v>1</v>
      </c>
      <c r="BA54" s="173">
        <v>1</v>
      </c>
      <c r="BB54" s="173">
        <v>1</v>
      </c>
      <c r="BC54" s="173">
        <v>1</v>
      </c>
      <c r="BD54" s="173">
        <v>1</v>
      </c>
      <c r="BE54" s="173">
        <v>1</v>
      </c>
      <c r="BF54" s="173">
        <v>1</v>
      </c>
      <c r="BG54" s="173">
        <v>1</v>
      </c>
      <c r="BH54" s="173">
        <v>1</v>
      </c>
      <c r="BI54" s="173">
        <v>1</v>
      </c>
      <c r="BJ54" s="173">
        <v>1</v>
      </c>
      <c r="BK54" s="173">
        <v>1</v>
      </c>
      <c r="BL54" s="173">
        <v>1</v>
      </c>
      <c r="BM54" s="173">
        <v>1</v>
      </c>
      <c r="BN54" s="173">
        <v>1</v>
      </c>
    </row>
    <row r="55" spans="1:66">
      <c r="A55" s="302"/>
      <c r="B55" s="263" t="s">
        <v>268</v>
      </c>
      <c r="C55" s="173" t="s">
        <v>222</v>
      </c>
      <c r="D55" s="173" t="s">
        <v>222</v>
      </c>
      <c r="E55" s="173" t="s">
        <v>222</v>
      </c>
      <c r="F55" s="173" t="s">
        <v>222</v>
      </c>
      <c r="G55" s="173" t="s">
        <v>222</v>
      </c>
      <c r="H55" s="173" t="s">
        <v>222</v>
      </c>
      <c r="I55" s="173" t="s">
        <v>222</v>
      </c>
      <c r="J55" s="173" t="s">
        <v>222</v>
      </c>
      <c r="K55" s="173" t="s">
        <v>222</v>
      </c>
      <c r="L55" s="173" t="s">
        <v>222</v>
      </c>
      <c r="M55" s="173" t="s">
        <v>222</v>
      </c>
      <c r="N55" s="173" t="s">
        <v>222</v>
      </c>
      <c r="O55" s="173" t="s">
        <v>222</v>
      </c>
      <c r="P55" s="173" t="s">
        <v>222</v>
      </c>
      <c r="Q55" s="173" t="s">
        <v>222</v>
      </c>
      <c r="R55" s="173" t="s">
        <v>222</v>
      </c>
      <c r="S55" s="173" t="s">
        <v>222</v>
      </c>
      <c r="T55" s="173" t="s">
        <v>222</v>
      </c>
      <c r="U55" s="173" t="s">
        <v>222</v>
      </c>
      <c r="V55" s="173" t="s">
        <v>222</v>
      </c>
      <c r="W55" s="173" t="s">
        <v>222</v>
      </c>
      <c r="X55" s="173">
        <v>1</v>
      </c>
      <c r="Y55" s="173">
        <v>1</v>
      </c>
      <c r="Z55" s="173">
        <v>1</v>
      </c>
      <c r="AA55" s="173">
        <v>1</v>
      </c>
      <c r="AB55" s="173">
        <v>1</v>
      </c>
      <c r="AC55" s="173">
        <v>1</v>
      </c>
      <c r="AD55" s="173">
        <v>0</v>
      </c>
      <c r="AE55" s="173">
        <v>1</v>
      </c>
      <c r="AF55" s="173">
        <v>1</v>
      </c>
      <c r="AG55" s="173">
        <v>0</v>
      </c>
      <c r="AH55" s="173">
        <v>1</v>
      </c>
      <c r="AI55" s="173">
        <v>1</v>
      </c>
      <c r="AJ55" s="173">
        <v>1</v>
      </c>
      <c r="AK55" s="173">
        <v>1</v>
      </c>
      <c r="AL55" s="173">
        <v>1</v>
      </c>
      <c r="AM55" s="173">
        <v>1</v>
      </c>
      <c r="AN55" s="173">
        <v>1</v>
      </c>
      <c r="AO55" s="173">
        <v>1</v>
      </c>
      <c r="AP55" s="173">
        <v>1</v>
      </c>
      <c r="AQ55" s="173">
        <v>1</v>
      </c>
      <c r="AR55" s="173">
        <v>1</v>
      </c>
      <c r="AS55" s="173">
        <v>1</v>
      </c>
      <c r="AT55" s="173">
        <v>1</v>
      </c>
      <c r="AU55" s="173">
        <v>1</v>
      </c>
      <c r="AV55" s="173">
        <v>1</v>
      </c>
      <c r="AW55" s="173">
        <v>1</v>
      </c>
      <c r="AX55" s="173">
        <v>1</v>
      </c>
      <c r="AY55" s="173">
        <v>1</v>
      </c>
      <c r="AZ55" s="173">
        <v>1</v>
      </c>
      <c r="BA55" s="173">
        <v>1</v>
      </c>
      <c r="BB55" s="173">
        <v>1</v>
      </c>
      <c r="BC55" s="173">
        <v>1</v>
      </c>
      <c r="BD55" s="173">
        <v>1</v>
      </c>
      <c r="BE55" s="173">
        <v>0</v>
      </c>
      <c r="BF55" s="173">
        <v>1</v>
      </c>
      <c r="BG55" s="173">
        <v>0</v>
      </c>
      <c r="BH55" s="173">
        <v>1</v>
      </c>
      <c r="BI55" s="173">
        <v>1</v>
      </c>
      <c r="BJ55" s="173">
        <v>1</v>
      </c>
      <c r="BK55" s="173">
        <v>1</v>
      </c>
      <c r="BL55" s="173">
        <v>1</v>
      </c>
      <c r="BM55" s="173">
        <v>1</v>
      </c>
      <c r="BN55" s="173">
        <v>1</v>
      </c>
    </row>
    <row r="56" spans="1:66" hidden="1">
      <c r="A56" s="302"/>
      <c r="B56" s="263" t="s">
        <v>269</v>
      </c>
      <c r="C56" s="173">
        <v>1</v>
      </c>
      <c r="D56" s="173">
        <v>0</v>
      </c>
      <c r="E56" s="173">
        <v>1</v>
      </c>
      <c r="F56" s="173">
        <v>0</v>
      </c>
      <c r="G56" s="173">
        <v>1</v>
      </c>
      <c r="H56" s="173">
        <v>1</v>
      </c>
      <c r="I56" s="173">
        <v>1</v>
      </c>
      <c r="J56" s="173">
        <v>1</v>
      </c>
      <c r="K56" s="173">
        <v>0</v>
      </c>
      <c r="L56" s="173">
        <v>1</v>
      </c>
      <c r="M56" s="173">
        <v>1</v>
      </c>
      <c r="N56" s="173">
        <v>1</v>
      </c>
      <c r="O56" s="173">
        <v>1</v>
      </c>
      <c r="P56" s="173">
        <v>1</v>
      </c>
      <c r="Q56" s="173">
        <v>0</v>
      </c>
      <c r="R56" s="173">
        <v>0</v>
      </c>
      <c r="S56" s="173">
        <v>1</v>
      </c>
      <c r="T56" s="173">
        <v>1</v>
      </c>
      <c r="U56" s="173">
        <v>1</v>
      </c>
      <c r="V56" s="173">
        <v>1</v>
      </c>
      <c r="W56" s="173">
        <v>0</v>
      </c>
      <c r="X56" s="173">
        <v>1</v>
      </c>
      <c r="Y56" s="173">
        <v>0</v>
      </c>
      <c r="Z56" s="173">
        <v>0</v>
      </c>
      <c r="AA56" s="173">
        <v>0</v>
      </c>
      <c r="AB56" s="173">
        <v>1</v>
      </c>
      <c r="AC56" s="173">
        <v>1</v>
      </c>
      <c r="AD56" s="173">
        <v>1</v>
      </c>
      <c r="AE56" s="173">
        <v>1</v>
      </c>
      <c r="AF56" s="173">
        <v>0</v>
      </c>
      <c r="AG56" s="173">
        <v>0</v>
      </c>
      <c r="AH56" s="173">
        <v>0</v>
      </c>
      <c r="AI56" s="173">
        <v>0</v>
      </c>
      <c r="AJ56" s="173">
        <v>0</v>
      </c>
      <c r="AK56" s="173">
        <v>0</v>
      </c>
      <c r="AL56" s="173" t="s">
        <v>222</v>
      </c>
      <c r="AM56" s="173" t="s">
        <v>222</v>
      </c>
      <c r="AN56" s="173" t="s">
        <v>222</v>
      </c>
      <c r="AO56" s="173" t="s">
        <v>222</v>
      </c>
      <c r="AP56" s="173" t="s">
        <v>222</v>
      </c>
      <c r="AQ56" s="173" t="s">
        <v>222</v>
      </c>
      <c r="AR56" s="173" t="s">
        <v>222</v>
      </c>
      <c r="AS56" s="173" t="s">
        <v>222</v>
      </c>
      <c r="AT56" s="173" t="s">
        <v>222</v>
      </c>
      <c r="AU56" s="173" t="s">
        <v>222</v>
      </c>
      <c r="AV56" s="173" t="s">
        <v>222</v>
      </c>
      <c r="AW56" s="173" t="s">
        <v>222</v>
      </c>
      <c r="AX56" s="173" t="s">
        <v>222</v>
      </c>
      <c r="AY56" s="173" t="s">
        <v>222</v>
      </c>
      <c r="AZ56" s="173" t="s">
        <v>222</v>
      </c>
      <c r="BA56" s="173" t="s">
        <v>222</v>
      </c>
      <c r="BB56" s="173" t="s">
        <v>222</v>
      </c>
      <c r="BC56" s="173" t="s">
        <v>222</v>
      </c>
      <c r="BD56" s="173" t="s">
        <v>222</v>
      </c>
      <c r="BE56" s="173" t="s">
        <v>222</v>
      </c>
      <c r="BF56" s="173" t="s">
        <v>222</v>
      </c>
      <c r="BG56" s="173" t="s">
        <v>222</v>
      </c>
      <c r="BH56" s="173" t="s">
        <v>222</v>
      </c>
      <c r="BI56" s="173" t="s">
        <v>222</v>
      </c>
      <c r="BJ56" s="173" t="s">
        <v>222</v>
      </c>
      <c r="BK56" s="173" t="s">
        <v>222</v>
      </c>
      <c r="BL56" s="173" t="s">
        <v>222</v>
      </c>
      <c r="BM56" s="173" t="s">
        <v>222</v>
      </c>
      <c r="BN56" s="173" t="s">
        <v>222</v>
      </c>
    </row>
    <row r="57" spans="1:66" hidden="1">
      <c r="A57" s="302"/>
      <c r="B57" s="263" t="s">
        <v>270</v>
      </c>
      <c r="C57" s="173">
        <v>1</v>
      </c>
      <c r="D57" s="173">
        <v>1</v>
      </c>
      <c r="E57" s="173">
        <v>1</v>
      </c>
      <c r="F57" s="173">
        <v>1</v>
      </c>
      <c r="G57" s="173">
        <v>1</v>
      </c>
      <c r="H57" s="173">
        <v>1</v>
      </c>
      <c r="I57" s="173">
        <v>1</v>
      </c>
      <c r="J57" s="173">
        <v>0</v>
      </c>
      <c r="K57" s="173">
        <v>1</v>
      </c>
      <c r="L57" s="173">
        <v>1</v>
      </c>
      <c r="M57" s="173">
        <v>1</v>
      </c>
      <c r="N57" s="173">
        <v>1</v>
      </c>
      <c r="O57" s="173">
        <v>1</v>
      </c>
      <c r="P57" s="173">
        <v>1</v>
      </c>
      <c r="Q57" s="173">
        <v>1</v>
      </c>
      <c r="R57" s="173">
        <v>0</v>
      </c>
      <c r="S57" s="173">
        <v>1</v>
      </c>
      <c r="T57" s="173">
        <v>1</v>
      </c>
      <c r="U57" s="173">
        <v>1</v>
      </c>
      <c r="V57" s="173">
        <v>1</v>
      </c>
      <c r="W57" s="173">
        <v>0</v>
      </c>
      <c r="X57" s="173">
        <v>0</v>
      </c>
      <c r="Y57" s="173">
        <v>0</v>
      </c>
      <c r="Z57" s="173">
        <v>0</v>
      </c>
      <c r="AA57" s="173">
        <v>1</v>
      </c>
      <c r="AB57" s="173">
        <v>1</v>
      </c>
      <c r="AC57" s="173">
        <v>1</v>
      </c>
      <c r="AD57" s="173">
        <v>1</v>
      </c>
      <c r="AE57" s="173">
        <v>0</v>
      </c>
      <c r="AF57" s="173">
        <v>1</v>
      </c>
      <c r="AG57" s="173">
        <v>0</v>
      </c>
      <c r="AH57" s="173">
        <v>1</v>
      </c>
      <c r="AI57" s="173">
        <v>1</v>
      </c>
      <c r="AJ57" s="173">
        <v>0</v>
      </c>
      <c r="AK57" s="173">
        <v>0</v>
      </c>
      <c r="AL57" s="173" t="s">
        <v>222</v>
      </c>
      <c r="AM57" s="173" t="s">
        <v>222</v>
      </c>
      <c r="AN57" s="173" t="s">
        <v>222</v>
      </c>
      <c r="AO57" s="173" t="s">
        <v>222</v>
      </c>
      <c r="AP57" s="173" t="s">
        <v>222</v>
      </c>
      <c r="AQ57" s="173" t="s">
        <v>222</v>
      </c>
      <c r="AR57" s="173" t="s">
        <v>222</v>
      </c>
      <c r="AS57" s="173" t="s">
        <v>222</v>
      </c>
      <c r="AT57" s="173" t="s">
        <v>222</v>
      </c>
      <c r="AU57" s="173" t="s">
        <v>222</v>
      </c>
      <c r="AV57" s="173" t="s">
        <v>222</v>
      </c>
      <c r="AW57" s="173" t="s">
        <v>222</v>
      </c>
      <c r="AX57" s="173" t="s">
        <v>222</v>
      </c>
      <c r="AY57" s="173" t="s">
        <v>222</v>
      </c>
      <c r="AZ57" s="173" t="s">
        <v>222</v>
      </c>
      <c r="BA57" s="173" t="s">
        <v>222</v>
      </c>
      <c r="BB57" s="173" t="s">
        <v>222</v>
      </c>
      <c r="BC57" s="173" t="s">
        <v>222</v>
      </c>
      <c r="BD57" s="173" t="s">
        <v>222</v>
      </c>
      <c r="BE57" s="173" t="s">
        <v>222</v>
      </c>
      <c r="BF57" s="173" t="s">
        <v>222</v>
      </c>
      <c r="BG57" s="173" t="s">
        <v>222</v>
      </c>
      <c r="BH57" s="173" t="s">
        <v>222</v>
      </c>
      <c r="BI57" s="173" t="s">
        <v>222</v>
      </c>
      <c r="BJ57" s="173" t="s">
        <v>222</v>
      </c>
      <c r="BK57" s="173" t="s">
        <v>222</v>
      </c>
      <c r="BL57" s="173" t="s">
        <v>222</v>
      </c>
      <c r="BM57" s="173" t="s">
        <v>222</v>
      </c>
      <c r="BN57" s="173" t="s">
        <v>222</v>
      </c>
    </row>
    <row r="58" spans="1:66" hidden="1">
      <c r="A58" s="302"/>
      <c r="B58" s="263" t="s">
        <v>271</v>
      </c>
      <c r="C58" s="173">
        <v>1</v>
      </c>
      <c r="D58" s="173">
        <v>1</v>
      </c>
      <c r="E58" s="173">
        <v>1</v>
      </c>
      <c r="F58" s="173">
        <v>1</v>
      </c>
      <c r="G58" s="173">
        <v>0</v>
      </c>
      <c r="H58" s="173">
        <v>1</v>
      </c>
      <c r="I58" s="173">
        <v>1</v>
      </c>
      <c r="J58" s="173">
        <v>1</v>
      </c>
      <c r="K58" s="173">
        <v>1</v>
      </c>
      <c r="L58" s="173">
        <v>1</v>
      </c>
      <c r="M58" s="173">
        <v>1</v>
      </c>
      <c r="N58" s="173">
        <v>1</v>
      </c>
      <c r="O58" s="173">
        <v>1</v>
      </c>
      <c r="P58" s="173">
        <v>1</v>
      </c>
      <c r="Q58" s="173">
        <v>1</v>
      </c>
      <c r="R58" s="173">
        <v>1</v>
      </c>
      <c r="S58" s="173">
        <v>1</v>
      </c>
      <c r="T58" s="173">
        <v>1</v>
      </c>
      <c r="U58" s="173">
        <v>1</v>
      </c>
      <c r="V58" s="173">
        <v>1</v>
      </c>
      <c r="W58" s="173">
        <v>1</v>
      </c>
      <c r="X58" s="173">
        <v>1</v>
      </c>
      <c r="Y58" s="173">
        <v>1</v>
      </c>
      <c r="Z58" s="173">
        <v>1</v>
      </c>
      <c r="AA58" s="173">
        <v>1</v>
      </c>
      <c r="AB58" s="173">
        <v>1</v>
      </c>
      <c r="AC58" s="173">
        <v>1</v>
      </c>
      <c r="AD58" s="173">
        <v>1</v>
      </c>
      <c r="AE58" s="173">
        <v>0</v>
      </c>
      <c r="AF58" s="173">
        <v>0</v>
      </c>
      <c r="AG58" s="173">
        <v>0</v>
      </c>
      <c r="AH58" s="173">
        <v>1</v>
      </c>
      <c r="AI58" s="173">
        <v>1</v>
      </c>
      <c r="AJ58" s="173">
        <v>0</v>
      </c>
      <c r="AK58" s="173">
        <v>1</v>
      </c>
      <c r="AL58" s="173" t="s">
        <v>222</v>
      </c>
      <c r="AM58" s="173" t="s">
        <v>222</v>
      </c>
      <c r="AN58" s="173" t="s">
        <v>222</v>
      </c>
      <c r="AO58" s="173" t="s">
        <v>222</v>
      </c>
      <c r="AP58" s="173" t="s">
        <v>222</v>
      </c>
      <c r="AQ58" s="173" t="s">
        <v>222</v>
      </c>
      <c r="AR58" s="173" t="s">
        <v>222</v>
      </c>
      <c r="AS58" s="173" t="s">
        <v>222</v>
      </c>
      <c r="AT58" s="173" t="s">
        <v>222</v>
      </c>
      <c r="AU58" s="173" t="s">
        <v>222</v>
      </c>
      <c r="AV58" s="173" t="s">
        <v>222</v>
      </c>
      <c r="AW58" s="173" t="s">
        <v>222</v>
      </c>
      <c r="AX58" s="173" t="s">
        <v>222</v>
      </c>
      <c r="AY58" s="173" t="s">
        <v>222</v>
      </c>
      <c r="AZ58" s="173" t="s">
        <v>222</v>
      </c>
      <c r="BA58" s="173" t="s">
        <v>222</v>
      </c>
      <c r="BB58" s="173" t="s">
        <v>222</v>
      </c>
      <c r="BC58" s="173" t="s">
        <v>222</v>
      </c>
      <c r="BD58" s="173" t="s">
        <v>222</v>
      </c>
      <c r="BE58" s="173" t="s">
        <v>222</v>
      </c>
      <c r="BF58" s="173" t="s">
        <v>222</v>
      </c>
      <c r="BG58" s="173" t="s">
        <v>222</v>
      </c>
      <c r="BH58" s="173" t="s">
        <v>222</v>
      </c>
      <c r="BI58" s="173" t="s">
        <v>222</v>
      </c>
      <c r="BJ58" s="173" t="s">
        <v>222</v>
      </c>
      <c r="BK58" s="173" t="s">
        <v>222</v>
      </c>
      <c r="BL58" s="173" t="s">
        <v>222</v>
      </c>
      <c r="BM58" s="173" t="s">
        <v>222</v>
      </c>
      <c r="BN58" s="173" t="s">
        <v>222</v>
      </c>
    </row>
    <row r="59" spans="1:66" hidden="1">
      <c r="A59" s="302"/>
      <c r="B59" s="263" t="s">
        <v>272</v>
      </c>
      <c r="C59" s="173" t="s">
        <v>222</v>
      </c>
      <c r="D59" s="173" t="s">
        <v>222</v>
      </c>
      <c r="E59" s="173" t="s">
        <v>222</v>
      </c>
      <c r="F59" s="173" t="s">
        <v>222</v>
      </c>
      <c r="G59" s="173" t="s">
        <v>222</v>
      </c>
      <c r="H59" s="173" t="s">
        <v>222</v>
      </c>
      <c r="I59" s="173" t="s">
        <v>222</v>
      </c>
      <c r="J59" s="173" t="s">
        <v>222</v>
      </c>
      <c r="K59" s="173" t="s">
        <v>222</v>
      </c>
      <c r="L59" s="173" t="s">
        <v>222</v>
      </c>
      <c r="M59" s="173" t="s">
        <v>222</v>
      </c>
      <c r="N59" s="173" t="s">
        <v>222</v>
      </c>
      <c r="O59" s="173" t="s">
        <v>222</v>
      </c>
      <c r="P59" s="173" t="s">
        <v>222</v>
      </c>
      <c r="Q59" s="173" t="s">
        <v>222</v>
      </c>
      <c r="R59" s="173">
        <v>1</v>
      </c>
      <c r="S59" s="173">
        <v>1</v>
      </c>
      <c r="T59" s="173">
        <v>1</v>
      </c>
      <c r="U59" s="173">
        <v>1</v>
      </c>
      <c r="V59" s="173">
        <v>1</v>
      </c>
      <c r="W59" s="173">
        <v>1</v>
      </c>
      <c r="X59" s="173">
        <v>1</v>
      </c>
      <c r="Y59" s="173">
        <v>1</v>
      </c>
      <c r="Z59" s="173">
        <v>1</v>
      </c>
      <c r="AA59" s="173">
        <v>1</v>
      </c>
      <c r="AB59" s="173">
        <v>1</v>
      </c>
      <c r="AC59" s="173">
        <v>1</v>
      </c>
      <c r="AD59" s="173">
        <v>0</v>
      </c>
      <c r="AE59" s="173">
        <v>1</v>
      </c>
      <c r="AF59" s="173">
        <v>0</v>
      </c>
      <c r="AG59" s="173">
        <v>0</v>
      </c>
      <c r="AH59" s="173">
        <v>0</v>
      </c>
      <c r="AI59" s="173">
        <v>1</v>
      </c>
      <c r="AJ59" s="173">
        <v>1</v>
      </c>
      <c r="AK59" s="173">
        <v>1</v>
      </c>
      <c r="AL59" s="173">
        <v>1</v>
      </c>
      <c r="AM59" s="173">
        <v>1</v>
      </c>
      <c r="AN59" s="173">
        <v>1</v>
      </c>
      <c r="AO59" s="173">
        <v>1</v>
      </c>
      <c r="AP59" s="173">
        <v>1</v>
      </c>
      <c r="AQ59" s="173">
        <v>0</v>
      </c>
      <c r="AR59" s="173">
        <v>0</v>
      </c>
      <c r="AS59" s="173">
        <v>1</v>
      </c>
      <c r="AT59" s="173">
        <v>0</v>
      </c>
      <c r="AU59" s="173" t="s">
        <v>222</v>
      </c>
      <c r="AV59" s="173" t="s">
        <v>222</v>
      </c>
      <c r="AW59" s="173" t="s">
        <v>222</v>
      </c>
      <c r="AX59" s="173" t="s">
        <v>222</v>
      </c>
      <c r="AY59" s="173" t="s">
        <v>222</v>
      </c>
      <c r="AZ59" s="173" t="s">
        <v>222</v>
      </c>
      <c r="BA59" s="173" t="s">
        <v>222</v>
      </c>
      <c r="BB59" s="173" t="s">
        <v>222</v>
      </c>
      <c r="BC59" s="173" t="s">
        <v>222</v>
      </c>
      <c r="BD59" s="173" t="s">
        <v>222</v>
      </c>
      <c r="BE59" s="173" t="s">
        <v>222</v>
      </c>
      <c r="BF59" s="173" t="s">
        <v>222</v>
      </c>
      <c r="BG59" s="173" t="s">
        <v>222</v>
      </c>
      <c r="BH59" s="173" t="s">
        <v>222</v>
      </c>
      <c r="BI59" s="173" t="s">
        <v>222</v>
      </c>
      <c r="BJ59" s="173" t="s">
        <v>222</v>
      </c>
      <c r="BK59" s="173" t="s">
        <v>222</v>
      </c>
      <c r="BL59" s="173" t="s">
        <v>222</v>
      </c>
      <c r="BM59" s="173" t="s">
        <v>222</v>
      </c>
      <c r="BN59" s="173" t="s">
        <v>222</v>
      </c>
    </row>
    <row r="60" spans="1:66" ht="15" customHeight="1">
      <c r="A60" s="302"/>
      <c r="B60" s="263" t="s">
        <v>273</v>
      </c>
      <c r="C60" s="173" t="s">
        <v>222</v>
      </c>
      <c r="D60" s="173" t="s">
        <v>222</v>
      </c>
      <c r="E60" s="173" t="s">
        <v>222</v>
      </c>
      <c r="F60" s="173" t="s">
        <v>222</v>
      </c>
      <c r="G60" s="173" t="s">
        <v>222</v>
      </c>
      <c r="H60" s="173" t="s">
        <v>222</v>
      </c>
      <c r="I60" s="173" t="s">
        <v>222</v>
      </c>
      <c r="J60" s="173" t="s">
        <v>222</v>
      </c>
      <c r="K60" s="173" t="s">
        <v>222</v>
      </c>
      <c r="L60" s="173" t="s">
        <v>222</v>
      </c>
      <c r="M60" s="173" t="s">
        <v>222</v>
      </c>
      <c r="N60" s="173" t="s">
        <v>222</v>
      </c>
      <c r="O60" s="173" t="s">
        <v>222</v>
      </c>
      <c r="P60" s="173" t="s">
        <v>222</v>
      </c>
      <c r="Q60" s="173" t="s">
        <v>222</v>
      </c>
      <c r="R60" s="173" t="s">
        <v>222</v>
      </c>
      <c r="S60" s="173" t="s">
        <v>222</v>
      </c>
      <c r="T60" s="173" t="s">
        <v>222</v>
      </c>
      <c r="U60" s="173" t="s">
        <v>222</v>
      </c>
      <c r="V60" s="173" t="s">
        <v>222</v>
      </c>
      <c r="W60" s="173" t="s">
        <v>222</v>
      </c>
      <c r="X60" s="173" t="s">
        <v>222</v>
      </c>
      <c r="Y60" s="173" t="s">
        <v>222</v>
      </c>
      <c r="Z60" s="173" t="s">
        <v>222</v>
      </c>
      <c r="AA60" s="173" t="s">
        <v>222</v>
      </c>
      <c r="AB60" s="173" t="s">
        <v>222</v>
      </c>
      <c r="AC60" s="173" t="s">
        <v>222</v>
      </c>
      <c r="AD60" s="173" t="s">
        <v>222</v>
      </c>
      <c r="AE60" s="173" t="s">
        <v>222</v>
      </c>
      <c r="AF60" s="173" t="s">
        <v>222</v>
      </c>
      <c r="AG60" s="173">
        <v>0</v>
      </c>
      <c r="AH60" s="173">
        <v>0</v>
      </c>
      <c r="AI60" s="173">
        <v>0</v>
      </c>
      <c r="AJ60" s="173">
        <v>0</v>
      </c>
      <c r="AK60" s="173">
        <v>0</v>
      </c>
      <c r="AL60" s="173">
        <v>0</v>
      </c>
      <c r="AM60" s="173">
        <v>0</v>
      </c>
      <c r="AN60" s="173">
        <v>0</v>
      </c>
      <c r="AO60" s="173">
        <v>1</v>
      </c>
      <c r="AP60" s="173">
        <v>1</v>
      </c>
      <c r="AQ60" s="173">
        <v>0</v>
      </c>
      <c r="AR60" s="173">
        <v>1</v>
      </c>
      <c r="AS60" s="173">
        <v>1</v>
      </c>
      <c r="AT60" s="173">
        <v>1</v>
      </c>
      <c r="AU60" s="173">
        <v>1</v>
      </c>
      <c r="AV60" s="173">
        <v>1</v>
      </c>
      <c r="AW60" s="173">
        <v>1</v>
      </c>
      <c r="AX60" s="173">
        <v>1</v>
      </c>
      <c r="AY60" s="173">
        <v>1</v>
      </c>
      <c r="AZ60" s="173">
        <v>1</v>
      </c>
      <c r="BA60" s="173">
        <v>1</v>
      </c>
      <c r="BB60" s="173">
        <v>1</v>
      </c>
      <c r="BC60" s="173">
        <v>1</v>
      </c>
      <c r="BD60" s="173">
        <v>1</v>
      </c>
      <c r="BE60" s="173">
        <v>1</v>
      </c>
      <c r="BF60" s="173">
        <v>1</v>
      </c>
      <c r="BG60" s="173">
        <v>1</v>
      </c>
      <c r="BH60" s="173">
        <v>1</v>
      </c>
      <c r="BI60" s="173">
        <v>1</v>
      </c>
      <c r="BJ60" s="173">
        <v>1</v>
      </c>
      <c r="BK60" s="173">
        <v>1</v>
      </c>
      <c r="BL60" s="173">
        <v>1</v>
      </c>
      <c r="BM60" s="173">
        <v>1</v>
      </c>
      <c r="BN60" s="173">
        <v>1</v>
      </c>
    </row>
    <row r="61" spans="1:66" ht="15" hidden="1" customHeight="1">
      <c r="A61" s="302"/>
      <c r="B61" s="263" t="s">
        <v>274</v>
      </c>
      <c r="C61" s="173">
        <v>0</v>
      </c>
      <c r="D61" s="173">
        <v>0</v>
      </c>
      <c r="E61" s="173">
        <v>1</v>
      </c>
      <c r="F61" s="173">
        <v>0</v>
      </c>
      <c r="G61" s="173">
        <v>0</v>
      </c>
      <c r="H61" s="173">
        <v>0</v>
      </c>
      <c r="I61" s="173">
        <v>1</v>
      </c>
      <c r="J61" s="173">
        <v>1</v>
      </c>
      <c r="K61" s="173">
        <v>1</v>
      </c>
      <c r="L61" s="173">
        <v>1</v>
      </c>
      <c r="M61" s="173">
        <v>1</v>
      </c>
      <c r="N61" s="173">
        <v>1</v>
      </c>
      <c r="O61" s="173">
        <v>1</v>
      </c>
      <c r="P61" s="173">
        <v>1</v>
      </c>
      <c r="Q61" s="173">
        <v>1</v>
      </c>
      <c r="R61" s="173">
        <v>1</v>
      </c>
      <c r="S61" s="173">
        <v>1</v>
      </c>
      <c r="T61" s="173">
        <v>1</v>
      </c>
      <c r="U61" s="173">
        <v>1</v>
      </c>
      <c r="V61" s="173">
        <v>1</v>
      </c>
      <c r="W61" s="173">
        <v>1</v>
      </c>
      <c r="X61" s="173">
        <v>1</v>
      </c>
      <c r="Y61" s="173">
        <v>1</v>
      </c>
      <c r="Z61" s="173">
        <v>1</v>
      </c>
      <c r="AA61" s="173">
        <v>1</v>
      </c>
      <c r="AB61" s="173">
        <v>1</v>
      </c>
      <c r="AC61" s="173">
        <v>1</v>
      </c>
      <c r="AD61" s="173">
        <v>1</v>
      </c>
      <c r="AE61" s="173">
        <v>1</v>
      </c>
      <c r="AF61" s="173">
        <v>1</v>
      </c>
      <c r="AG61" s="173">
        <v>1</v>
      </c>
      <c r="AH61" s="173">
        <v>1</v>
      </c>
      <c r="AI61" s="173">
        <v>1</v>
      </c>
      <c r="AJ61" s="173">
        <v>1</v>
      </c>
      <c r="AK61" s="173">
        <v>1</v>
      </c>
      <c r="AL61" s="173">
        <v>1</v>
      </c>
      <c r="AM61" s="173">
        <v>1</v>
      </c>
      <c r="AN61" s="173">
        <v>1</v>
      </c>
      <c r="AO61" s="173">
        <v>1</v>
      </c>
      <c r="AP61" s="173">
        <v>1</v>
      </c>
      <c r="AQ61" s="173">
        <v>1</v>
      </c>
      <c r="AR61" s="173" t="s">
        <v>222</v>
      </c>
      <c r="AS61" s="173" t="s">
        <v>222</v>
      </c>
      <c r="AT61" s="173" t="s">
        <v>222</v>
      </c>
      <c r="AU61" s="173" t="s">
        <v>222</v>
      </c>
      <c r="AV61" s="173" t="s">
        <v>222</v>
      </c>
      <c r="AW61" s="173" t="s">
        <v>222</v>
      </c>
      <c r="AX61" s="173" t="s">
        <v>222</v>
      </c>
      <c r="AY61" s="173" t="s">
        <v>222</v>
      </c>
      <c r="AZ61" s="173" t="s">
        <v>222</v>
      </c>
      <c r="BA61" s="173" t="s">
        <v>222</v>
      </c>
      <c r="BB61" s="173" t="s">
        <v>222</v>
      </c>
      <c r="BC61" s="173" t="s">
        <v>222</v>
      </c>
      <c r="BD61" s="173" t="s">
        <v>222</v>
      </c>
      <c r="BE61" s="173" t="s">
        <v>222</v>
      </c>
      <c r="BF61" s="173" t="s">
        <v>222</v>
      </c>
      <c r="BG61" s="173" t="s">
        <v>222</v>
      </c>
      <c r="BH61" s="173" t="s">
        <v>222</v>
      </c>
      <c r="BI61" s="173" t="s">
        <v>222</v>
      </c>
      <c r="BJ61" s="173" t="s">
        <v>222</v>
      </c>
      <c r="BK61" s="173" t="s">
        <v>222</v>
      </c>
      <c r="BL61" s="173" t="s">
        <v>222</v>
      </c>
      <c r="BM61" s="173" t="s">
        <v>222</v>
      </c>
      <c r="BN61" s="173" t="s">
        <v>222</v>
      </c>
    </row>
    <row r="62" spans="1:66" ht="15" customHeight="1">
      <c r="A62" s="302"/>
      <c r="B62" s="263" t="s">
        <v>332</v>
      </c>
      <c r="C62" s="173" t="s">
        <v>222</v>
      </c>
      <c r="D62" s="173" t="s">
        <v>222</v>
      </c>
      <c r="E62" s="173" t="s">
        <v>222</v>
      </c>
      <c r="F62" s="173" t="s">
        <v>222</v>
      </c>
      <c r="G62" s="173" t="s">
        <v>222</v>
      </c>
      <c r="H62" s="173" t="s">
        <v>222</v>
      </c>
      <c r="I62" s="173" t="s">
        <v>222</v>
      </c>
      <c r="J62" s="173" t="s">
        <v>222</v>
      </c>
      <c r="K62" s="173" t="s">
        <v>222</v>
      </c>
      <c r="L62" s="173" t="s">
        <v>222</v>
      </c>
      <c r="M62" s="173" t="s">
        <v>222</v>
      </c>
      <c r="N62" s="173" t="s">
        <v>222</v>
      </c>
      <c r="O62" s="173" t="s">
        <v>222</v>
      </c>
      <c r="P62" s="173" t="s">
        <v>222</v>
      </c>
      <c r="Q62" s="173" t="s">
        <v>222</v>
      </c>
      <c r="R62" s="173" t="s">
        <v>222</v>
      </c>
      <c r="S62" s="173" t="s">
        <v>222</v>
      </c>
      <c r="T62" s="173" t="s">
        <v>222</v>
      </c>
      <c r="U62" s="173" t="s">
        <v>222</v>
      </c>
      <c r="V62" s="173" t="s">
        <v>222</v>
      </c>
      <c r="W62" s="173" t="s">
        <v>222</v>
      </c>
      <c r="X62" s="173" t="s">
        <v>222</v>
      </c>
      <c r="Y62" s="173" t="s">
        <v>222</v>
      </c>
      <c r="Z62" s="173" t="s">
        <v>222</v>
      </c>
      <c r="AA62" s="173" t="s">
        <v>222</v>
      </c>
      <c r="AB62" s="173" t="s">
        <v>222</v>
      </c>
      <c r="AC62" s="173" t="s">
        <v>222</v>
      </c>
      <c r="AD62" s="173" t="s">
        <v>222</v>
      </c>
      <c r="AE62" s="173" t="s">
        <v>222</v>
      </c>
      <c r="AF62" s="173" t="s">
        <v>222</v>
      </c>
      <c r="AG62" s="173" t="s">
        <v>222</v>
      </c>
      <c r="AH62" s="173" t="s">
        <v>222</v>
      </c>
      <c r="AI62" s="173" t="s">
        <v>222</v>
      </c>
      <c r="AJ62" s="173" t="s">
        <v>222</v>
      </c>
      <c r="AK62" s="173" t="s">
        <v>222</v>
      </c>
      <c r="AL62" s="173" t="s">
        <v>222</v>
      </c>
      <c r="AM62" s="173" t="s">
        <v>222</v>
      </c>
      <c r="AN62" s="173" t="s">
        <v>222</v>
      </c>
      <c r="AO62" s="173" t="s">
        <v>222</v>
      </c>
      <c r="AP62" s="173" t="s">
        <v>222</v>
      </c>
      <c r="AQ62" s="173" t="s">
        <v>222</v>
      </c>
      <c r="AR62" s="173" t="s">
        <v>222</v>
      </c>
      <c r="AS62" s="173" t="s">
        <v>222</v>
      </c>
      <c r="AT62" s="173" t="s">
        <v>222</v>
      </c>
      <c r="AU62" s="173" t="s">
        <v>222</v>
      </c>
      <c r="AV62" s="173" t="s">
        <v>222</v>
      </c>
      <c r="AW62" s="173" t="s">
        <v>222</v>
      </c>
      <c r="AX62" s="173" t="s">
        <v>222</v>
      </c>
      <c r="AY62" s="173" t="s">
        <v>222</v>
      </c>
      <c r="AZ62" s="173" t="s">
        <v>222</v>
      </c>
      <c r="BA62" s="173" t="s">
        <v>222</v>
      </c>
      <c r="BB62" s="173" t="s">
        <v>222</v>
      </c>
      <c r="BC62" s="173" t="s">
        <v>222</v>
      </c>
      <c r="BD62" s="173" t="s">
        <v>222</v>
      </c>
      <c r="BE62" s="173" t="s">
        <v>222</v>
      </c>
      <c r="BF62" s="173" t="s">
        <v>222</v>
      </c>
      <c r="BG62" s="173" t="s">
        <v>222</v>
      </c>
      <c r="BH62" s="173" t="s">
        <v>222</v>
      </c>
      <c r="BI62" s="173" t="s">
        <v>222</v>
      </c>
      <c r="BJ62" s="173" t="s">
        <v>222</v>
      </c>
      <c r="BK62" s="173" t="s">
        <v>222</v>
      </c>
      <c r="BL62" s="173" t="s">
        <v>222</v>
      </c>
      <c r="BM62" s="173" t="s">
        <v>222</v>
      </c>
      <c r="BN62" s="173" t="s">
        <v>222</v>
      </c>
    </row>
    <row r="63" spans="1:66" ht="15" customHeight="1">
      <c r="A63" s="302"/>
      <c r="B63" s="263" t="s">
        <v>333</v>
      </c>
      <c r="C63" s="173" t="s">
        <v>222</v>
      </c>
      <c r="D63" s="173" t="s">
        <v>222</v>
      </c>
      <c r="E63" s="173" t="s">
        <v>222</v>
      </c>
      <c r="F63" s="173" t="s">
        <v>222</v>
      </c>
      <c r="G63" s="173" t="s">
        <v>222</v>
      </c>
      <c r="H63" s="173" t="s">
        <v>222</v>
      </c>
      <c r="I63" s="173" t="s">
        <v>222</v>
      </c>
      <c r="J63" s="173" t="s">
        <v>222</v>
      </c>
      <c r="K63" s="173" t="s">
        <v>222</v>
      </c>
      <c r="L63" s="173" t="s">
        <v>222</v>
      </c>
      <c r="M63" s="173" t="s">
        <v>222</v>
      </c>
      <c r="N63" s="173" t="s">
        <v>222</v>
      </c>
      <c r="O63" s="173" t="s">
        <v>222</v>
      </c>
      <c r="P63" s="173" t="s">
        <v>222</v>
      </c>
      <c r="Q63" s="173" t="s">
        <v>222</v>
      </c>
      <c r="R63" s="173" t="s">
        <v>222</v>
      </c>
      <c r="S63" s="173" t="s">
        <v>222</v>
      </c>
      <c r="T63" s="173" t="s">
        <v>222</v>
      </c>
      <c r="U63" s="173" t="s">
        <v>222</v>
      </c>
      <c r="V63" s="173" t="s">
        <v>222</v>
      </c>
      <c r="W63" s="173" t="s">
        <v>222</v>
      </c>
      <c r="X63" s="173" t="s">
        <v>222</v>
      </c>
      <c r="Y63" s="173" t="s">
        <v>222</v>
      </c>
      <c r="Z63" s="173" t="s">
        <v>222</v>
      </c>
      <c r="AA63" s="173" t="s">
        <v>222</v>
      </c>
      <c r="AB63" s="173" t="s">
        <v>222</v>
      </c>
      <c r="AC63" s="173" t="s">
        <v>222</v>
      </c>
      <c r="AD63" s="173" t="s">
        <v>222</v>
      </c>
      <c r="AE63" s="173" t="s">
        <v>222</v>
      </c>
      <c r="AF63" s="173" t="s">
        <v>222</v>
      </c>
      <c r="AG63" s="173" t="s">
        <v>222</v>
      </c>
      <c r="AH63" s="173" t="s">
        <v>222</v>
      </c>
      <c r="AI63" s="173" t="s">
        <v>222</v>
      </c>
      <c r="AJ63" s="173" t="s">
        <v>222</v>
      </c>
      <c r="AK63" s="173" t="s">
        <v>222</v>
      </c>
      <c r="AL63" s="173" t="s">
        <v>222</v>
      </c>
      <c r="AM63" s="173" t="s">
        <v>222</v>
      </c>
      <c r="AN63" s="173" t="s">
        <v>222</v>
      </c>
      <c r="AO63" s="173" t="s">
        <v>222</v>
      </c>
      <c r="AP63" s="173" t="s">
        <v>222</v>
      </c>
      <c r="AQ63" s="173" t="s">
        <v>222</v>
      </c>
      <c r="AR63" s="173" t="s">
        <v>222</v>
      </c>
      <c r="AS63" s="173" t="s">
        <v>222</v>
      </c>
      <c r="AT63" s="173" t="s">
        <v>222</v>
      </c>
      <c r="AU63" s="173" t="s">
        <v>222</v>
      </c>
      <c r="AV63" s="173" t="s">
        <v>222</v>
      </c>
      <c r="AW63" s="173" t="s">
        <v>222</v>
      </c>
      <c r="AX63" s="173" t="s">
        <v>222</v>
      </c>
      <c r="AY63" s="173" t="s">
        <v>222</v>
      </c>
      <c r="AZ63" s="173" t="s">
        <v>222</v>
      </c>
      <c r="BA63" s="173" t="s">
        <v>222</v>
      </c>
      <c r="BB63" s="173" t="s">
        <v>222</v>
      </c>
      <c r="BC63" s="173" t="s">
        <v>222</v>
      </c>
      <c r="BD63" s="173" t="s">
        <v>222</v>
      </c>
      <c r="BE63" s="173" t="s">
        <v>222</v>
      </c>
      <c r="BF63" s="173" t="s">
        <v>222</v>
      </c>
      <c r="BG63" s="173" t="s">
        <v>222</v>
      </c>
      <c r="BH63" s="173" t="s">
        <v>222</v>
      </c>
      <c r="BI63" s="173" t="s">
        <v>222</v>
      </c>
      <c r="BJ63" s="173" t="s">
        <v>222</v>
      </c>
      <c r="BK63" s="173" t="s">
        <v>222</v>
      </c>
      <c r="BL63" s="173" t="s">
        <v>222</v>
      </c>
      <c r="BM63" s="173" t="s">
        <v>222</v>
      </c>
      <c r="BN63" s="173" t="s">
        <v>222</v>
      </c>
    </row>
    <row r="64" spans="1:66" ht="15" customHeight="1">
      <c r="A64" s="302"/>
      <c r="B64" s="263" t="s">
        <v>330</v>
      </c>
      <c r="C64" s="173" t="s">
        <v>222</v>
      </c>
      <c r="D64" s="173" t="s">
        <v>222</v>
      </c>
      <c r="E64" s="173" t="s">
        <v>222</v>
      </c>
      <c r="F64" s="173" t="s">
        <v>222</v>
      </c>
      <c r="G64" s="173" t="s">
        <v>222</v>
      </c>
      <c r="H64" s="173" t="s">
        <v>222</v>
      </c>
      <c r="I64" s="173" t="s">
        <v>222</v>
      </c>
      <c r="J64" s="173" t="s">
        <v>222</v>
      </c>
      <c r="K64" s="173" t="s">
        <v>222</v>
      </c>
      <c r="L64" s="173" t="s">
        <v>222</v>
      </c>
      <c r="M64" s="173" t="s">
        <v>222</v>
      </c>
      <c r="N64" s="173" t="s">
        <v>222</v>
      </c>
      <c r="O64" s="173" t="s">
        <v>222</v>
      </c>
      <c r="P64" s="173" t="s">
        <v>222</v>
      </c>
      <c r="Q64" s="173" t="s">
        <v>222</v>
      </c>
      <c r="R64" s="173" t="s">
        <v>222</v>
      </c>
      <c r="S64" s="173" t="s">
        <v>222</v>
      </c>
      <c r="T64" s="173" t="s">
        <v>222</v>
      </c>
      <c r="U64" s="173" t="s">
        <v>222</v>
      </c>
      <c r="V64" s="173" t="s">
        <v>222</v>
      </c>
      <c r="W64" s="173" t="s">
        <v>222</v>
      </c>
      <c r="X64" s="173" t="s">
        <v>222</v>
      </c>
      <c r="Y64" s="173" t="s">
        <v>222</v>
      </c>
      <c r="Z64" s="173" t="s">
        <v>222</v>
      </c>
      <c r="AA64" s="173" t="s">
        <v>222</v>
      </c>
      <c r="AB64" s="173" t="s">
        <v>222</v>
      </c>
      <c r="AC64" s="173" t="s">
        <v>222</v>
      </c>
      <c r="AD64" s="173" t="s">
        <v>222</v>
      </c>
      <c r="AE64" s="173" t="s">
        <v>222</v>
      </c>
      <c r="AF64" s="173" t="s">
        <v>222</v>
      </c>
      <c r="AG64" s="173" t="s">
        <v>222</v>
      </c>
      <c r="AH64" s="173" t="s">
        <v>222</v>
      </c>
      <c r="AI64" s="173" t="s">
        <v>222</v>
      </c>
      <c r="AJ64" s="173" t="s">
        <v>222</v>
      </c>
      <c r="AK64" s="173" t="s">
        <v>222</v>
      </c>
      <c r="AL64" s="173" t="s">
        <v>222</v>
      </c>
      <c r="AM64" s="173" t="s">
        <v>222</v>
      </c>
      <c r="AN64" s="173" t="s">
        <v>222</v>
      </c>
      <c r="AO64" s="173" t="s">
        <v>222</v>
      </c>
      <c r="AP64" s="173" t="s">
        <v>222</v>
      </c>
      <c r="AQ64" s="173" t="s">
        <v>222</v>
      </c>
      <c r="AR64" s="173" t="s">
        <v>222</v>
      </c>
      <c r="AS64" s="173" t="s">
        <v>222</v>
      </c>
      <c r="AT64" s="173" t="s">
        <v>222</v>
      </c>
      <c r="AU64" s="173" t="s">
        <v>222</v>
      </c>
      <c r="AV64" s="173" t="s">
        <v>222</v>
      </c>
      <c r="AW64" s="173" t="s">
        <v>222</v>
      </c>
      <c r="AX64" s="173" t="s">
        <v>222</v>
      </c>
      <c r="AY64" s="173" t="s">
        <v>222</v>
      </c>
      <c r="AZ64" s="173" t="s">
        <v>222</v>
      </c>
      <c r="BA64" s="173" t="s">
        <v>222</v>
      </c>
      <c r="BB64" s="173" t="s">
        <v>222</v>
      </c>
      <c r="BC64" s="173" t="s">
        <v>222</v>
      </c>
      <c r="BD64" s="173" t="s">
        <v>222</v>
      </c>
      <c r="BE64" s="173" t="s">
        <v>222</v>
      </c>
      <c r="BF64" s="173" t="s">
        <v>222</v>
      </c>
      <c r="BG64" s="173" t="s">
        <v>222</v>
      </c>
      <c r="BH64" s="173" t="s">
        <v>222</v>
      </c>
      <c r="BI64" s="173" t="s">
        <v>222</v>
      </c>
      <c r="BJ64" s="173" t="s">
        <v>222</v>
      </c>
      <c r="BK64" s="173" t="s">
        <v>222</v>
      </c>
      <c r="BL64" s="173" t="s">
        <v>222</v>
      </c>
      <c r="BM64" s="173" t="s">
        <v>222</v>
      </c>
      <c r="BN64" s="173">
        <v>0</v>
      </c>
    </row>
    <row r="65" spans="1:66" ht="15.75" customHeight="1">
      <c r="A65" s="302"/>
      <c r="B65" s="263" t="s">
        <v>275</v>
      </c>
      <c r="C65" s="173">
        <v>0</v>
      </c>
      <c r="D65" s="173">
        <v>0</v>
      </c>
      <c r="E65" s="173">
        <v>1</v>
      </c>
      <c r="F65" s="173">
        <v>0</v>
      </c>
      <c r="G65" s="173">
        <v>0</v>
      </c>
      <c r="H65" s="173">
        <v>0</v>
      </c>
      <c r="I65" s="173">
        <v>1</v>
      </c>
      <c r="J65" s="173">
        <v>1</v>
      </c>
      <c r="K65" s="173">
        <v>1</v>
      </c>
      <c r="L65" s="173">
        <v>1</v>
      </c>
      <c r="M65" s="173">
        <v>1</v>
      </c>
      <c r="N65" s="173">
        <v>1</v>
      </c>
      <c r="O65" s="173">
        <v>1</v>
      </c>
      <c r="P65" s="173">
        <v>1</v>
      </c>
      <c r="Q65" s="173">
        <v>1</v>
      </c>
      <c r="R65" s="173">
        <v>1</v>
      </c>
      <c r="S65" s="173">
        <v>1</v>
      </c>
      <c r="T65" s="173">
        <v>1</v>
      </c>
      <c r="U65" s="173">
        <v>1</v>
      </c>
      <c r="V65" s="173">
        <v>1</v>
      </c>
      <c r="W65" s="173">
        <v>1</v>
      </c>
      <c r="X65" s="173">
        <v>0</v>
      </c>
      <c r="Y65" s="173">
        <v>0</v>
      </c>
      <c r="Z65" s="173">
        <v>0</v>
      </c>
      <c r="AA65" s="173">
        <v>0</v>
      </c>
      <c r="AB65" s="173">
        <v>0</v>
      </c>
      <c r="AC65" s="173">
        <v>0</v>
      </c>
      <c r="AD65" s="173">
        <v>0</v>
      </c>
      <c r="AE65" s="173">
        <v>0</v>
      </c>
      <c r="AF65" s="173">
        <v>0</v>
      </c>
      <c r="AG65" s="173">
        <v>0</v>
      </c>
      <c r="AH65" s="173">
        <v>0</v>
      </c>
      <c r="AI65" s="173">
        <v>0</v>
      </c>
      <c r="AJ65" s="173">
        <v>0</v>
      </c>
      <c r="AK65" s="173">
        <v>0</v>
      </c>
      <c r="AL65" s="173">
        <v>0</v>
      </c>
      <c r="AM65" s="173">
        <v>0</v>
      </c>
      <c r="AN65" s="173">
        <v>0</v>
      </c>
      <c r="AO65" s="173">
        <v>0</v>
      </c>
      <c r="AP65" s="173">
        <v>0</v>
      </c>
      <c r="AQ65" s="173">
        <v>0</v>
      </c>
      <c r="AR65" s="173">
        <v>0</v>
      </c>
      <c r="AS65" s="173">
        <v>0</v>
      </c>
      <c r="AT65" s="173">
        <v>0</v>
      </c>
      <c r="AU65" s="173">
        <v>0</v>
      </c>
      <c r="AV65" s="173">
        <v>1</v>
      </c>
      <c r="AW65" s="173">
        <v>1</v>
      </c>
      <c r="AX65" s="173">
        <v>0</v>
      </c>
      <c r="AY65" s="173">
        <v>0</v>
      </c>
      <c r="AZ65" s="173">
        <v>1</v>
      </c>
      <c r="BA65" s="173">
        <v>1</v>
      </c>
      <c r="BB65" s="173">
        <v>1</v>
      </c>
      <c r="BC65" s="173">
        <v>1</v>
      </c>
      <c r="BD65" s="173">
        <v>1</v>
      </c>
      <c r="BE65" s="173">
        <v>1</v>
      </c>
      <c r="BF65" s="173">
        <v>0</v>
      </c>
      <c r="BG65" s="173">
        <v>0</v>
      </c>
      <c r="BH65" s="173">
        <v>0</v>
      </c>
      <c r="BI65" s="173">
        <v>0</v>
      </c>
      <c r="BJ65" s="173">
        <v>0</v>
      </c>
      <c r="BK65" s="173">
        <v>0</v>
      </c>
      <c r="BL65" s="173">
        <v>0</v>
      </c>
      <c r="BM65" s="173">
        <v>0</v>
      </c>
      <c r="BN65" s="173">
        <v>1</v>
      </c>
    </row>
    <row r="66" spans="1:66" ht="16.5" customHeight="1"/>
    <row r="67" spans="1:66" ht="15.75" customHeight="1">
      <c r="A67" s="303" t="s">
        <v>5</v>
      </c>
      <c r="B67" s="263" t="s">
        <v>276</v>
      </c>
      <c r="C67" s="173">
        <v>1</v>
      </c>
      <c r="D67" s="173">
        <v>1</v>
      </c>
      <c r="E67" s="173">
        <v>1</v>
      </c>
      <c r="F67" s="173">
        <v>1</v>
      </c>
      <c r="G67" s="173">
        <v>1</v>
      </c>
      <c r="H67" s="173">
        <v>1</v>
      </c>
      <c r="I67" s="173">
        <v>1</v>
      </c>
      <c r="J67" s="173">
        <v>0</v>
      </c>
      <c r="K67" s="173">
        <v>1</v>
      </c>
      <c r="L67" s="173">
        <v>1</v>
      </c>
      <c r="M67" s="173">
        <v>1</v>
      </c>
      <c r="N67" s="173">
        <v>1</v>
      </c>
      <c r="O67" s="173">
        <v>1</v>
      </c>
      <c r="P67" s="173">
        <v>1</v>
      </c>
      <c r="Q67" s="173">
        <v>0</v>
      </c>
      <c r="R67" s="173">
        <v>1</v>
      </c>
      <c r="S67" s="173">
        <v>1</v>
      </c>
      <c r="T67" s="173">
        <v>1</v>
      </c>
      <c r="U67" s="173">
        <v>1</v>
      </c>
      <c r="V67" s="173">
        <v>1</v>
      </c>
      <c r="W67" s="173">
        <v>1</v>
      </c>
      <c r="X67" s="173">
        <v>1</v>
      </c>
      <c r="Y67" s="173">
        <v>1</v>
      </c>
      <c r="Z67" s="173">
        <v>1</v>
      </c>
      <c r="AA67" s="173">
        <v>1</v>
      </c>
      <c r="AB67" s="173">
        <v>1</v>
      </c>
      <c r="AC67" s="173">
        <v>1</v>
      </c>
      <c r="AD67" s="173">
        <v>1</v>
      </c>
      <c r="AE67" s="173">
        <v>1</v>
      </c>
      <c r="AF67" s="173">
        <v>1</v>
      </c>
      <c r="AG67" s="173">
        <v>1</v>
      </c>
      <c r="AH67" s="173">
        <v>1</v>
      </c>
      <c r="AI67" s="173">
        <v>1</v>
      </c>
      <c r="AJ67" s="173">
        <v>1</v>
      </c>
      <c r="AK67" s="173">
        <v>1</v>
      </c>
      <c r="AL67" s="173">
        <v>1</v>
      </c>
      <c r="AM67" s="173">
        <v>1</v>
      </c>
      <c r="AN67" s="173">
        <v>1</v>
      </c>
      <c r="AO67" s="173">
        <v>1</v>
      </c>
      <c r="AP67" s="173">
        <v>1</v>
      </c>
      <c r="AQ67" s="173">
        <v>1</v>
      </c>
      <c r="AR67" s="173">
        <v>1</v>
      </c>
      <c r="AS67" s="173">
        <v>1</v>
      </c>
      <c r="AT67" s="173">
        <v>0</v>
      </c>
      <c r="AU67" s="173">
        <v>0</v>
      </c>
      <c r="AV67" s="173">
        <v>1</v>
      </c>
      <c r="AW67" s="173">
        <v>0</v>
      </c>
      <c r="AX67" s="173">
        <v>1</v>
      </c>
      <c r="AY67" s="173">
        <v>0</v>
      </c>
      <c r="AZ67" s="173">
        <v>0</v>
      </c>
      <c r="BA67" s="173">
        <v>0</v>
      </c>
      <c r="BB67" s="173">
        <v>1</v>
      </c>
      <c r="BC67" s="173">
        <v>1</v>
      </c>
      <c r="BD67" s="173">
        <v>1</v>
      </c>
      <c r="BE67" s="173">
        <v>1</v>
      </c>
      <c r="BF67" s="173">
        <v>1</v>
      </c>
      <c r="BG67" s="173">
        <v>1</v>
      </c>
      <c r="BH67" s="173">
        <v>1</v>
      </c>
      <c r="BI67" s="173">
        <v>1</v>
      </c>
      <c r="BJ67" s="173">
        <v>1</v>
      </c>
      <c r="BK67" s="173">
        <v>0</v>
      </c>
      <c r="BL67" s="173">
        <v>0</v>
      </c>
      <c r="BM67" s="173">
        <v>0</v>
      </c>
      <c r="BN67" s="173">
        <v>1</v>
      </c>
    </row>
    <row r="68" spans="1:66" ht="15" customHeight="1">
      <c r="A68" s="303"/>
      <c r="B68" s="263" t="s">
        <v>277</v>
      </c>
      <c r="C68" s="173">
        <v>1</v>
      </c>
      <c r="D68" s="173">
        <v>1</v>
      </c>
      <c r="E68" s="173">
        <v>1</v>
      </c>
      <c r="F68" s="173">
        <v>1</v>
      </c>
      <c r="G68" s="173">
        <v>1</v>
      </c>
      <c r="H68" s="173">
        <v>1</v>
      </c>
      <c r="I68" s="173">
        <v>1</v>
      </c>
      <c r="J68" s="173">
        <v>1</v>
      </c>
      <c r="K68" s="173">
        <v>1</v>
      </c>
      <c r="L68" s="173">
        <v>1</v>
      </c>
      <c r="M68" s="173">
        <v>1</v>
      </c>
      <c r="N68" s="173">
        <v>1</v>
      </c>
      <c r="O68" s="173">
        <v>1</v>
      </c>
      <c r="P68" s="173">
        <v>1</v>
      </c>
      <c r="Q68" s="173">
        <v>1</v>
      </c>
      <c r="R68" s="173">
        <v>1</v>
      </c>
      <c r="S68" s="173">
        <v>1</v>
      </c>
      <c r="T68" s="173">
        <v>1</v>
      </c>
      <c r="U68" s="173">
        <v>1</v>
      </c>
      <c r="V68" s="173">
        <v>1</v>
      </c>
      <c r="W68" s="173">
        <v>1</v>
      </c>
      <c r="X68" s="173">
        <v>0</v>
      </c>
      <c r="Y68" s="173">
        <v>1</v>
      </c>
      <c r="Z68" s="173">
        <v>0</v>
      </c>
      <c r="AA68" s="173">
        <v>1</v>
      </c>
      <c r="AB68" s="173">
        <v>1</v>
      </c>
      <c r="AC68" s="173">
        <v>1</v>
      </c>
      <c r="AD68" s="173">
        <v>1</v>
      </c>
      <c r="AE68" s="173">
        <v>1</v>
      </c>
      <c r="AF68" s="173">
        <v>1</v>
      </c>
      <c r="AG68" s="173">
        <v>1</v>
      </c>
      <c r="AH68" s="173">
        <v>1</v>
      </c>
      <c r="AI68" s="173">
        <v>1</v>
      </c>
      <c r="AJ68" s="173">
        <v>1</v>
      </c>
      <c r="AK68" s="173">
        <v>0</v>
      </c>
      <c r="AL68" s="173">
        <v>1</v>
      </c>
      <c r="AM68" s="173">
        <v>1</v>
      </c>
      <c r="AN68" s="173">
        <v>1</v>
      </c>
      <c r="AO68" s="173">
        <v>1</v>
      </c>
      <c r="AP68" s="173">
        <v>1</v>
      </c>
      <c r="AQ68" s="173">
        <v>1</v>
      </c>
      <c r="AR68" s="173">
        <v>1</v>
      </c>
      <c r="AS68" s="173">
        <v>1</v>
      </c>
      <c r="AT68" s="173">
        <v>1</v>
      </c>
      <c r="AU68" s="173">
        <v>1</v>
      </c>
      <c r="AV68" s="173">
        <v>1</v>
      </c>
      <c r="AW68" s="173">
        <v>0</v>
      </c>
      <c r="AX68" s="173">
        <v>1</v>
      </c>
      <c r="AY68" s="173">
        <v>1</v>
      </c>
      <c r="AZ68" s="173">
        <v>1</v>
      </c>
      <c r="BA68" s="173">
        <v>1</v>
      </c>
      <c r="BB68" s="173">
        <v>1</v>
      </c>
      <c r="BC68" s="173">
        <v>1</v>
      </c>
      <c r="BD68" s="173">
        <v>1</v>
      </c>
      <c r="BE68" s="173">
        <v>1</v>
      </c>
      <c r="BF68" s="173">
        <v>1</v>
      </c>
      <c r="BG68" s="173">
        <v>1</v>
      </c>
      <c r="BH68" s="173">
        <v>0</v>
      </c>
      <c r="BI68" s="173">
        <v>0</v>
      </c>
      <c r="BJ68" s="173">
        <v>0</v>
      </c>
      <c r="BK68" s="173">
        <v>1</v>
      </c>
      <c r="BL68" s="173" t="s">
        <v>222</v>
      </c>
      <c r="BM68" s="173" t="s">
        <v>222</v>
      </c>
      <c r="BN68" s="173" t="s">
        <v>222</v>
      </c>
    </row>
    <row r="69" spans="1:66" hidden="1">
      <c r="A69" s="303"/>
      <c r="B69" s="263" t="s">
        <v>278</v>
      </c>
      <c r="C69" s="173">
        <v>1</v>
      </c>
      <c r="D69" s="173">
        <v>1</v>
      </c>
      <c r="E69" s="173">
        <v>1</v>
      </c>
      <c r="F69" s="173">
        <v>1</v>
      </c>
      <c r="G69" s="173">
        <v>1</v>
      </c>
      <c r="H69" s="173">
        <v>1</v>
      </c>
      <c r="I69" s="173">
        <v>1</v>
      </c>
      <c r="J69" s="173">
        <v>1</v>
      </c>
      <c r="K69" s="173">
        <v>1</v>
      </c>
      <c r="L69" s="173">
        <v>1</v>
      </c>
      <c r="M69" s="173">
        <v>1</v>
      </c>
      <c r="N69" s="173">
        <v>1</v>
      </c>
      <c r="O69" s="173">
        <v>1</v>
      </c>
      <c r="P69" s="173">
        <v>1</v>
      </c>
      <c r="Q69" s="173">
        <v>1</v>
      </c>
      <c r="R69" s="173">
        <v>1</v>
      </c>
      <c r="S69" s="173">
        <v>1</v>
      </c>
      <c r="T69" s="173">
        <v>1</v>
      </c>
      <c r="U69" s="173">
        <v>1</v>
      </c>
      <c r="V69" s="173">
        <v>1</v>
      </c>
      <c r="W69" s="173" t="s">
        <v>222</v>
      </c>
      <c r="X69" s="173" t="s">
        <v>222</v>
      </c>
      <c r="Y69" s="173" t="s">
        <v>222</v>
      </c>
      <c r="Z69" s="173" t="s">
        <v>222</v>
      </c>
      <c r="AA69" s="173" t="s">
        <v>222</v>
      </c>
      <c r="AB69" s="173" t="s">
        <v>222</v>
      </c>
      <c r="AC69" s="173" t="s">
        <v>222</v>
      </c>
      <c r="AD69" s="173" t="s">
        <v>222</v>
      </c>
      <c r="AE69" s="173" t="s">
        <v>222</v>
      </c>
      <c r="AF69" s="173" t="s">
        <v>222</v>
      </c>
      <c r="AG69" s="173" t="s">
        <v>222</v>
      </c>
      <c r="AH69" s="173" t="s">
        <v>222</v>
      </c>
      <c r="AI69" s="173" t="s">
        <v>222</v>
      </c>
      <c r="AJ69" s="173" t="s">
        <v>222</v>
      </c>
      <c r="AK69" s="173" t="s">
        <v>222</v>
      </c>
      <c r="AL69" s="173" t="s">
        <v>222</v>
      </c>
      <c r="AM69" s="173" t="s">
        <v>222</v>
      </c>
      <c r="AN69" s="173" t="s">
        <v>222</v>
      </c>
      <c r="AO69" s="173" t="s">
        <v>222</v>
      </c>
      <c r="AP69" s="173" t="s">
        <v>222</v>
      </c>
      <c r="AQ69" s="173" t="s">
        <v>222</v>
      </c>
      <c r="AR69" s="173" t="s">
        <v>222</v>
      </c>
      <c r="AS69" s="173" t="s">
        <v>222</v>
      </c>
      <c r="AT69" s="173" t="s">
        <v>222</v>
      </c>
      <c r="AU69" s="173" t="s">
        <v>222</v>
      </c>
      <c r="AV69" s="173" t="s">
        <v>222</v>
      </c>
      <c r="AW69" s="173" t="s">
        <v>222</v>
      </c>
      <c r="AX69" s="173" t="s">
        <v>222</v>
      </c>
      <c r="AY69" s="173" t="s">
        <v>222</v>
      </c>
      <c r="AZ69" s="173" t="s">
        <v>222</v>
      </c>
      <c r="BA69" s="173" t="s">
        <v>222</v>
      </c>
      <c r="BB69" s="173" t="s">
        <v>222</v>
      </c>
      <c r="BC69" s="173" t="s">
        <v>222</v>
      </c>
      <c r="BD69" s="173" t="s">
        <v>222</v>
      </c>
      <c r="BE69" s="173" t="s">
        <v>222</v>
      </c>
      <c r="BF69" s="173" t="s">
        <v>222</v>
      </c>
      <c r="BG69" s="173" t="s">
        <v>222</v>
      </c>
      <c r="BH69" s="173" t="s">
        <v>222</v>
      </c>
      <c r="BI69" s="173" t="s">
        <v>222</v>
      </c>
      <c r="BJ69" s="173" t="s">
        <v>222</v>
      </c>
      <c r="BK69" s="173" t="s">
        <v>222</v>
      </c>
      <c r="BL69" s="173" t="s">
        <v>222</v>
      </c>
      <c r="BM69" s="173" t="s">
        <v>222</v>
      </c>
      <c r="BN69" s="173" t="s">
        <v>222</v>
      </c>
    </row>
    <row r="70" spans="1:66">
      <c r="A70" s="303"/>
      <c r="B70" s="263" t="s">
        <v>279</v>
      </c>
      <c r="C70" s="173">
        <v>1</v>
      </c>
      <c r="D70" s="173">
        <v>1</v>
      </c>
      <c r="E70" s="173">
        <v>0</v>
      </c>
      <c r="F70" s="173">
        <v>1</v>
      </c>
      <c r="G70" s="173">
        <v>1</v>
      </c>
      <c r="H70" s="173">
        <v>1</v>
      </c>
      <c r="I70" s="173">
        <v>1</v>
      </c>
      <c r="J70" s="173">
        <v>1</v>
      </c>
      <c r="K70" s="173">
        <v>1</v>
      </c>
      <c r="L70" s="173">
        <v>1</v>
      </c>
      <c r="M70" s="173">
        <v>1</v>
      </c>
      <c r="N70" s="173">
        <v>1</v>
      </c>
      <c r="O70" s="173">
        <v>1</v>
      </c>
      <c r="P70" s="173">
        <v>1</v>
      </c>
      <c r="Q70" s="173">
        <v>1</v>
      </c>
      <c r="R70" s="173">
        <v>1</v>
      </c>
      <c r="S70" s="173">
        <v>1</v>
      </c>
      <c r="T70" s="173">
        <v>1</v>
      </c>
      <c r="U70" s="173">
        <v>1</v>
      </c>
      <c r="V70" s="173">
        <v>1</v>
      </c>
      <c r="W70" s="173">
        <v>1</v>
      </c>
      <c r="X70" s="173">
        <v>1</v>
      </c>
      <c r="Y70" s="173">
        <v>1</v>
      </c>
      <c r="Z70" s="173">
        <v>1</v>
      </c>
      <c r="AA70" s="173">
        <v>0</v>
      </c>
      <c r="AB70" s="173">
        <v>1</v>
      </c>
      <c r="AC70" s="173">
        <v>1</v>
      </c>
      <c r="AD70" s="173">
        <v>1</v>
      </c>
      <c r="AE70" s="173">
        <v>1</v>
      </c>
      <c r="AF70" s="173">
        <v>1</v>
      </c>
      <c r="AG70" s="173">
        <v>1</v>
      </c>
      <c r="AH70" s="173">
        <v>1</v>
      </c>
      <c r="AI70" s="173">
        <v>0</v>
      </c>
      <c r="AJ70" s="173">
        <v>1</v>
      </c>
      <c r="AK70" s="173">
        <v>1</v>
      </c>
      <c r="AL70" s="173">
        <v>1</v>
      </c>
      <c r="AM70" s="173">
        <v>0</v>
      </c>
      <c r="AN70" s="173">
        <v>0</v>
      </c>
      <c r="AO70" s="173">
        <v>1</v>
      </c>
      <c r="AP70" s="173">
        <v>1</v>
      </c>
      <c r="AQ70" s="173">
        <v>1</v>
      </c>
      <c r="AR70" s="173">
        <v>1</v>
      </c>
      <c r="AS70" s="173">
        <v>1</v>
      </c>
      <c r="AT70" s="173">
        <v>1</v>
      </c>
      <c r="AU70" s="173">
        <v>0</v>
      </c>
      <c r="AV70" s="173">
        <v>0</v>
      </c>
      <c r="AW70" s="173">
        <v>1</v>
      </c>
      <c r="AX70" s="173">
        <v>1</v>
      </c>
      <c r="AY70" s="173">
        <v>1</v>
      </c>
      <c r="AZ70" s="173">
        <v>1</v>
      </c>
      <c r="BA70" s="173">
        <v>1</v>
      </c>
      <c r="BB70" s="173">
        <v>1</v>
      </c>
      <c r="BC70" s="173">
        <v>1</v>
      </c>
      <c r="BD70" s="173">
        <v>1</v>
      </c>
      <c r="BE70" s="173">
        <v>1</v>
      </c>
      <c r="BF70" s="173">
        <v>1</v>
      </c>
      <c r="BG70" s="173">
        <v>1</v>
      </c>
      <c r="BH70" s="173">
        <v>1</v>
      </c>
      <c r="BI70" s="173">
        <v>1</v>
      </c>
      <c r="BJ70" s="173">
        <v>1</v>
      </c>
      <c r="BK70" s="173">
        <v>1</v>
      </c>
      <c r="BL70" s="173">
        <v>1</v>
      </c>
      <c r="BM70" s="173">
        <v>1</v>
      </c>
      <c r="BN70" s="173">
        <v>1</v>
      </c>
    </row>
    <row r="71" spans="1:66">
      <c r="A71" s="303"/>
      <c r="B71" s="263" t="s">
        <v>280</v>
      </c>
      <c r="C71" s="173">
        <v>1</v>
      </c>
      <c r="D71" s="173">
        <v>1</v>
      </c>
      <c r="E71" s="173">
        <v>1</v>
      </c>
      <c r="F71" s="173">
        <v>1</v>
      </c>
      <c r="G71" s="173">
        <v>1</v>
      </c>
      <c r="H71" s="173">
        <v>1</v>
      </c>
      <c r="I71" s="173">
        <v>1</v>
      </c>
      <c r="J71" s="173">
        <v>1</v>
      </c>
      <c r="K71" s="173">
        <v>1</v>
      </c>
      <c r="L71" s="173">
        <v>1</v>
      </c>
      <c r="M71" s="173">
        <v>1</v>
      </c>
      <c r="N71" s="173">
        <v>1</v>
      </c>
      <c r="O71" s="173">
        <v>1</v>
      </c>
      <c r="P71" s="173">
        <v>1</v>
      </c>
      <c r="Q71" s="173">
        <v>1</v>
      </c>
      <c r="R71" s="173">
        <v>1</v>
      </c>
      <c r="S71" s="173">
        <v>1</v>
      </c>
      <c r="T71" s="173">
        <v>1</v>
      </c>
      <c r="U71" s="173">
        <v>1</v>
      </c>
      <c r="V71" s="173">
        <v>1</v>
      </c>
      <c r="W71" s="173">
        <v>1</v>
      </c>
      <c r="X71" s="173">
        <v>1</v>
      </c>
      <c r="Y71" s="173">
        <v>1</v>
      </c>
      <c r="Z71" s="173">
        <v>1</v>
      </c>
      <c r="AA71" s="173">
        <v>1</v>
      </c>
      <c r="AB71" s="173">
        <v>1</v>
      </c>
      <c r="AC71" s="173">
        <v>1</v>
      </c>
      <c r="AD71" s="173">
        <v>1</v>
      </c>
      <c r="AE71" s="173">
        <v>1</v>
      </c>
      <c r="AF71" s="173">
        <v>1</v>
      </c>
      <c r="AG71" s="173">
        <v>0</v>
      </c>
      <c r="AH71" s="173">
        <v>1</v>
      </c>
      <c r="AI71" s="173">
        <v>1</v>
      </c>
      <c r="AJ71" s="173">
        <v>1</v>
      </c>
      <c r="AK71" s="173">
        <v>0</v>
      </c>
      <c r="AL71" s="173">
        <v>0</v>
      </c>
      <c r="AM71" s="173">
        <v>1</v>
      </c>
      <c r="AN71" s="173">
        <v>1</v>
      </c>
      <c r="AO71" s="173">
        <v>1</v>
      </c>
      <c r="AP71" s="173">
        <v>0</v>
      </c>
      <c r="AQ71" s="173">
        <v>1</v>
      </c>
      <c r="AR71" s="173">
        <v>1</v>
      </c>
      <c r="AS71" s="173">
        <v>0</v>
      </c>
      <c r="AT71" s="173">
        <v>1</v>
      </c>
      <c r="AU71" s="173">
        <v>0</v>
      </c>
      <c r="AV71" s="173">
        <v>1</v>
      </c>
      <c r="AW71" s="173">
        <v>1</v>
      </c>
      <c r="AX71" s="173">
        <v>0</v>
      </c>
      <c r="AY71" s="173">
        <v>1</v>
      </c>
      <c r="AZ71" s="173">
        <v>1</v>
      </c>
      <c r="BA71" s="173">
        <v>1</v>
      </c>
      <c r="BB71" s="173">
        <v>1</v>
      </c>
      <c r="BC71" s="173">
        <v>0</v>
      </c>
      <c r="BD71" s="173">
        <v>1</v>
      </c>
      <c r="BE71" s="173">
        <v>1</v>
      </c>
      <c r="BF71" s="173">
        <v>1</v>
      </c>
      <c r="BG71" s="173">
        <v>0</v>
      </c>
      <c r="BH71" s="173">
        <v>0</v>
      </c>
      <c r="BI71" s="173">
        <v>0</v>
      </c>
      <c r="BJ71" s="173">
        <v>1</v>
      </c>
      <c r="BK71" s="173">
        <v>1</v>
      </c>
      <c r="BL71" s="173">
        <v>1</v>
      </c>
      <c r="BM71" s="173">
        <v>1</v>
      </c>
      <c r="BN71" s="173">
        <v>1</v>
      </c>
    </row>
    <row r="72" spans="1:66" ht="15" customHeight="1">
      <c r="A72" s="303"/>
      <c r="B72" s="263" t="s">
        <v>281</v>
      </c>
      <c r="C72" s="173">
        <v>1</v>
      </c>
      <c r="D72" s="173">
        <v>1</v>
      </c>
      <c r="E72" s="173">
        <v>1</v>
      </c>
      <c r="F72" s="173">
        <v>1</v>
      </c>
      <c r="G72" s="173">
        <v>1</v>
      </c>
      <c r="H72" s="173">
        <v>1</v>
      </c>
      <c r="I72" s="173">
        <v>1</v>
      </c>
      <c r="J72" s="173">
        <v>1</v>
      </c>
      <c r="K72" s="173">
        <v>1</v>
      </c>
      <c r="L72" s="173">
        <v>1</v>
      </c>
      <c r="M72" s="173">
        <v>1</v>
      </c>
      <c r="N72" s="173">
        <v>1</v>
      </c>
      <c r="O72" s="173">
        <v>1</v>
      </c>
      <c r="P72" s="173">
        <v>1</v>
      </c>
      <c r="Q72" s="173">
        <v>1</v>
      </c>
      <c r="R72" s="173">
        <v>1</v>
      </c>
      <c r="S72" s="173">
        <v>1</v>
      </c>
      <c r="T72" s="173">
        <v>1</v>
      </c>
      <c r="U72" s="173">
        <v>1</v>
      </c>
      <c r="V72" s="173">
        <v>1</v>
      </c>
      <c r="W72" s="173">
        <v>1</v>
      </c>
      <c r="X72" s="173">
        <v>1</v>
      </c>
      <c r="Y72" s="173">
        <v>1</v>
      </c>
      <c r="Z72" s="173">
        <v>1</v>
      </c>
      <c r="AA72" s="173">
        <v>1</v>
      </c>
      <c r="AB72" s="173">
        <v>1</v>
      </c>
      <c r="AC72" s="173">
        <v>1</v>
      </c>
      <c r="AD72" s="173">
        <v>1</v>
      </c>
      <c r="AE72" s="173">
        <v>1</v>
      </c>
      <c r="AF72" s="173">
        <v>1</v>
      </c>
      <c r="AG72" s="173">
        <v>1</v>
      </c>
      <c r="AH72" s="173">
        <v>1</v>
      </c>
      <c r="AI72" s="173">
        <v>1</v>
      </c>
      <c r="AJ72" s="173">
        <v>0</v>
      </c>
      <c r="AK72" s="173">
        <v>1</v>
      </c>
      <c r="AL72" s="173">
        <v>1</v>
      </c>
      <c r="AM72" s="173">
        <v>1</v>
      </c>
      <c r="AN72" s="173">
        <v>1</v>
      </c>
      <c r="AO72" s="173">
        <v>0</v>
      </c>
      <c r="AP72" s="173">
        <v>1</v>
      </c>
      <c r="AQ72" s="173">
        <v>1</v>
      </c>
      <c r="AR72" s="173">
        <v>1</v>
      </c>
      <c r="AS72" s="173">
        <v>1</v>
      </c>
      <c r="AT72" s="173">
        <v>1</v>
      </c>
      <c r="AU72" s="173">
        <v>1</v>
      </c>
      <c r="AV72" s="173">
        <v>1</v>
      </c>
      <c r="AW72" s="173">
        <v>1</v>
      </c>
      <c r="AX72" s="173">
        <v>0</v>
      </c>
      <c r="AY72" s="173">
        <v>1</v>
      </c>
      <c r="AZ72" s="173">
        <v>1</v>
      </c>
      <c r="BA72" s="173">
        <v>1</v>
      </c>
      <c r="BB72" s="173">
        <v>1</v>
      </c>
      <c r="BC72" s="173">
        <v>1</v>
      </c>
      <c r="BD72" s="173">
        <v>1</v>
      </c>
      <c r="BE72" s="173">
        <v>1</v>
      </c>
      <c r="BF72" s="173">
        <v>1</v>
      </c>
      <c r="BG72" s="173">
        <v>1</v>
      </c>
      <c r="BH72" s="173">
        <v>1</v>
      </c>
      <c r="BI72" s="173">
        <v>1</v>
      </c>
      <c r="BJ72" s="173">
        <v>1</v>
      </c>
      <c r="BK72" s="173">
        <v>1</v>
      </c>
      <c r="BL72" s="173">
        <v>1</v>
      </c>
      <c r="BM72" s="173">
        <v>1</v>
      </c>
      <c r="BN72" s="173">
        <v>1</v>
      </c>
    </row>
    <row r="73" spans="1:66" ht="15.75" hidden="1" customHeight="1">
      <c r="A73" s="303"/>
      <c r="B73" s="263" t="s">
        <v>265</v>
      </c>
      <c r="C73" s="173">
        <v>0</v>
      </c>
      <c r="D73" s="173">
        <v>0</v>
      </c>
      <c r="E73" s="173">
        <v>0</v>
      </c>
      <c r="F73" s="173">
        <v>0</v>
      </c>
      <c r="G73" s="173">
        <v>0</v>
      </c>
      <c r="H73" s="173">
        <v>0</v>
      </c>
      <c r="I73" s="173">
        <v>0</v>
      </c>
      <c r="J73" s="173">
        <v>0</v>
      </c>
      <c r="K73" s="173">
        <v>0</v>
      </c>
      <c r="L73" s="173">
        <v>0</v>
      </c>
      <c r="M73" s="173">
        <v>1</v>
      </c>
      <c r="N73" s="173">
        <v>1</v>
      </c>
      <c r="O73" s="173">
        <v>1</v>
      </c>
      <c r="P73" s="173">
        <v>1</v>
      </c>
      <c r="Q73" s="173">
        <v>0</v>
      </c>
      <c r="R73" s="173">
        <v>1</v>
      </c>
      <c r="S73" s="173">
        <v>1</v>
      </c>
      <c r="T73" s="173">
        <v>1</v>
      </c>
      <c r="U73" s="173">
        <v>1</v>
      </c>
      <c r="V73" s="173">
        <v>1</v>
      </c>
      <c r="W73" s="173">
        <v>1</v>
      </c>
      <c r="X73" s="173">
        <v>1</v>
      </c>
      <c r="Y73" s="173" t="s">
        <v>222</v>
      </c>
      <c r="Z73" s="173" t="s">
        <v>222</v>
      </c>
      <c r="AA73" s="173" t="s">
        <v>222</v>
      </c>
      <c r="AB73" s="173" t="s">
        <v>222</v>
      </c>
      <c r="AC73" s="173" t="s">
        <v>222</v>
      </c>
      <c r="AD73" s="173" t="s">
        <v>222</v>
      </c>
      <c r="AE73" s="173" t="s">
        <v>222</v>
      </c>
      <c r="AF73" s="173" t="s">
        <v>222</v>
      </c>
      <c r="AG73" s="173" t="s">
        <v>222</v>
      </c>
      <c r="AH73" s="173" t="s">
        <v>222</v>
      </c>
      <c r="AI73" s="173" t="s">
        <v>222</v>
      </c>
      <c r="AJ73" s="173" t="s">
        <v>222</v>
      </c>
      <c r="AK73" s="173" t="s">
        <v>222</v>
      </c>
      <c r="AL73" s="173" t="s">
        <v>222</v>
      </c>
      <c r="AM73" s="173" t="s">
        <v>222</v>
      </c>
      <c r="AN73" s="173" t="s">
        <v>222</v>
      </c>
      <c r="AO73" s="173" t="s">
        <v>222</v>
      </c>
      <c r="AP73" s="173" t="s">
        <v>222</v>
      </c>
      <c r="AQ73" s="173" t="s">
        <v>222</v>
      </c>
      <c r="AR73" s="173" t="s">
        <v>222</v>
      </c>
      <c r="AS73" s="173" t="s">
        <v>222</v>
      </c>
      <c r="AT73" s="173" t="s">
        <v>222</v>
      </c>
      <c r="AU73" s="173" t="s">
        <v>222</v>
      </c>
      <c r="AV73" s="173" t="s">
        <v>222</v>
      </c>
      <c r="AW73" s="173" t="s">
        <v>222</v>
      </c>
      <c r="AX73" s="173" t="s">
        <v>222</v>
      </c>
      <c r="AY73" s="173" t="s">
        <v>222</v>
      </c>
      <c r="AZ73" s="173" t="s">
        <v>222</v>
      </c>
      <c r="BA73" s="173" t="s">
        <v>222</v>
      </c>
      <c r="BB73" s="173" t="s">
        <v>222</v>
      </c>
      <c r="BC73" s="173" t="s">
        <v>222</v>
      </c>
      <c r="BD73" s="173" t="s">
        <v>222</v>
      </c>
      <c r="BE73" s="173" t="s">
        <v>222</v>
      </c>
      <c r="BF73" s="173" t="s">
        <v>222</v>
      </c>
      <c r="BG73" s="173" t="s">
        <v>222</v>
      </c>
      <c r="BH73" s="173" t="s">
        <v>222</v>
      </c>
      <c r="BI73" s="173" t="s">
        <v>222</v>
      </c>
      <c r="BJ73" s="173" t="s">
        <v>222</v>
      </c>
      <c r="BK73" s="173" t="s">
        <v>222</v>
      </c>
      <c r="BL73" s="173" t="s">
        <v>222</v>
      </c>
      <c r="BM73" s="173" t="s">
        <v>222</v>
      </c>
    </row>
    <row r="74" spans="1:66">
      <c r="A74" s="174"/>
    </row>
    <row r="75" spans="1:66">
      <c r="A75" s="304" t="s">
        <v>282</v>
      </c>
      <c r="B75" s="263" t="s">
        <v>80</v>
      </c>
      <c r="C75" s="172">
        <f t="shared" ref="C75:AH75" si="0">AVERAGE(C6:C43)*100</f>
        <v>94.73684210526315</v>
      </c>
      <c r="D75" s="172">
        <f t="shared" si="0"/>
        <v>100</v>
      </c>
      <c r="E75" s="172">
        <f t="shared" si="0"/>
        <v>94.73684210526315</v>
      </c>
      <c r="F75" s="172">
        <f t="shared" si="0"/>
        <v>89.473684210526315</v>
      </c>
      <c r="G75" s="172">
        <f t="shared" si="0"/>
        <v>94.73684210526315</v>
      </c>
      <c r="H75" s="172">
        <f t="shared" si="0"/>
        <v>94.73684210526315</v>
      </c>
      <c r="I75" s="172">
        <f t="shared" si="0"/>
        <v>100</v>
      </c>
      <c r="J75" s="172">
        <f t="shared" si="0"/>
        <v>89.473684210526315</v>
      </c>
      <c r="K75" s="172">
        <f t="shared" si="0"/>
        <v>90.476190476190482</v>
      </c>
      <c r="L75" s="172">
        <f t="shared" si="0"/>
        <v>85.714285714285708</v>
      </c>
      <c r="M75" s="172">
        <f t="shared" si="0"/>
        <v>91.304347826086953</v>
      </c>
      <c r="N75" s="172">
        <f t="shared" si="0"/>
        <v>91.304347826086953</v>
      </c>
      <c r="O75" s="172">
        <f t="shared" si="0"/>
        <v>86.956521739130437</v>
      </c>
      <c r="P75" s="172">
        <f t="shared" si="0"/>
        <v>86.956521739130437</v>
      </c>
      <c r="Q75" s="172">
        <f t="shared" si="0"/>
        <v>73.91304347826086</v>
      </c>
      <c r="R75" s="172">
        <f t="shared" si="0"/>
        <v>95.652173913043484</v>
      </c>
      <c r="S75" s="172">
        <f t="shared" si="0"/>
        <v>100</v>
      </c>
      <c r="T75" s="172">
        <f t="shared" si="0"/>
        <v>81.818181818181827</v>
      </c>
      <c r="U75" s="172">
        <f t="shared" si="0"/>
        <v>90.909090909090907</v>
      </c>
      <c r="V75" s="172">
        <f t="shared" si="0"/>
        <v>77.272727272727266</v>
      </c>
      <c r="W75" s="172">
        <f t="shared" si="0"/>
        <v>75</v>
      </c>
      <c r="X75" s="172">
        <f t="shared" si="0"/>
        <v>75</v>
      </c>
      <c r="Y75" s="172">
        <f t="shared" si="0"/>
        <v>65.217391304347828</v>
      </c>
      <c r="Z75" s="172">
        <f t="shared" si="0"/>
        <v>52.173913043478258</v>
      </c>
      <c r="AA75" s="172">
        <f t="shared" si="0"/>
        <v>53.846153846153847</v>
      </c>
      <c r="AB75" s="172">
        <f t="shared" si="0"/>
        <v>69.230769230769226</v>
      </c>
      <c r="AC75" s="172">
        <f t="shared" si="0"/>
        <v>57.692307692307686</v>
      </c>
      <c r="AD75" s="172">
        <f t="shared" si="0"/>
        <v>57.692307692307686</v>
      </c>
      <c r="AE75" s="172">
        <f t="shared" si="0"/>
        <v>61.53846153846154</v>
      </c>
      <c r="AF75" s="172">
        <f t="shared" si="0"/>
        <v>73.076923076923066</v>
      </c>
      <c r="AG75" s="172">
        <f t="shared" si="0"/>
        <v>57.692307692307686</v>
      </c>
      <c r="AH75" s="172">
        <f t="shared" si="0"/>
        <v>61.53846153846154</v>
      </c>
      <c r="AI75" s="172">
        <f t="shared" ref="AI75:BN75" si="1">AVERAGE(AI6:AI43)*100</f>
        <v>61.53846153846154</v>
      </c>
      <c r="AJ75" s="172">
        <f t="shared" si="1"/>
        <v>65.384615384615387</v>
      </c>
      <c r="AK75" s="172">
        <f t="shared" si="1"/>
        <v>69.230769230769226</v>
      </c>
      <c r="AL75" s="172">
        <f t="shared" si="1"/>
        <v>44</v>
      </c>
      <c r="AM75" s="172">
        <f t="shared" si="1"/>
        <v>60</v>
      </c>
      <c r="AN75" s="172">
        <f t="shared" si="1"/>
        <v>60</v>
      </c>
      <c r="AO75" s="172">
        <f t="shared" si="1"/>
        <v>48</v>
      </c>
      <c r="AP75" s="172">
        <f t="shared" si="1"/>
        <v>60</v>
      </c>
      <c r="AQ75" s="172">
        <f t="shared" si="1"/>
        <v>62.5</v>
      </c>
      <c r="AR75" s="172">
        <f t="shared" si="1"/>
        <v>60</v>
      </c>
      <c r="AS75" s="172">
        <f t="shared" si="1"/>
        <v>52</v>
      </c>
      <c r="AT75" s="172">
        <f t="shared" si="1"/>
        <v>48</v>
      </c>
      <c r="AU75" s="172">
        <f t="shared" si="1"/>
        <v>60</v>
      </c>
      <c r="AV75" s="172">
        <f t="shared" si="1"/>
        <v>45.833333333333329</v>
      </c>
      <c r="AW75" s="172">
        <f t="shared" si="1"/>
        <v>45.833333333333329</v>
      </c>
      <c r="AX75" s="172">
        <f t="shared" si="1"/>
        <v>54.166666666666664</v>
      </c>
      <c r="AY75" s="172">
        <f t="shared" si="1"/>
        <v>50</v>
      </c>
      <c r="AZ75" s="172">
        <f t="shared" si="1"/>
        <v>66.666666666666657</v>
      </c>
      <c r="BA75" s="172">
        <f t="shared" si="1"/>
        <v>83.333333333333343</v>
      </c>
      <c r="BB75" s="172">
        <f t="shared" si="1"/>
        <v>70.833333333333343</v>
      </c>
      <c r="BC75" s="172">
        <f t="shared" si="1"/>
        <v>66.666666666666657</v>
      </c>
      <c r="BD75" s="172">
        <f t="shared" si="1"/>
        <v>62.5</v>
      </c>
      <c r="BE75" s="172">
        <f t="shared" si="1"/>
        <v>60</v>
      </c>
      <c r="BF75" s="172">
        <f t="shared" si="1"/>
        <v>69.230769230769226</v>
      </c>
      <c r="BG75" s="172">
        <f t="shared" si="1"/>
        <v>69.230769230769226</v>
      </c>
      <c r="BH75" s="172">
        <f t="shared" si="1"/>
        <v>81.481481481481481</v>
      </c>
      <c r="BI75" s="172">
        <f t="shared" si="1"/>
        <v>55.555555555555557</v>
      </c>
      <c r="BJ75" s="172">
        <f t="shared" si="1"/>
        <v>70.370370370370367</v>
      </c>
      <c r="BK75" s="172">
        <f t="shared" si="1"/>
        <v>70.370370370370367</v>
      </c>
      <c r="BL75" s="172">
        <f t="shared" si="1"/>
        <v>77.777777777777786</v>
      </c>
      <c r="BM75" s="172">
        <f t="shared" si="1"/>
        <v>66.666666666666657</v>
      </c>
      <c r="BN75" s="172">
        <f t="shared" si="1"/>
        <v>86.206896551724128</v>
      </c>
    </row>
    <row r="76" spans="1:66">
      <c r="A76" s="304"/>
      <c r="B76" s="263" t="s">
        <v>3</v>
      </c>
      <c r="C76" s="172">
        <f t="shared" ref="C76:AH76" si="2">AVERAGE(C45:C65)*100</f>
        <v>81.818181818181827</v>
      </c>
      <c r="D76" s="172">
        <f t="shared" si="2"/>
        <v>72.727272727272734</v>
      </c>
      <c r="E76" s="172">
        <f t="shared" si="2"/>
        <v>100</v>
      </c>
      <c r="F76" s="172">
        <f t="shared" si="2"/>
        <v>72.727272727272734</v>
      </c>
      <c r="G76" s="172">
        <f t="shared" si="2"/>
        <v>72.727272727272734</v>
      </c>
      <c r="H76" s="172">
        <f t="shared" si="2"/>
        <v>81.818181818181827</v>
      </c>
      <c r="I76" s="172">
        <f t="shared" si="2"/>
        <v>100</v>
      </c>
      <c r="J76" s="172">
        <f t="shared" si="2"/>
        <v>90.909090909090907</v>
      </c>
      <c r="K76" s="172">
        <f t="shared" si="2"/>
        <v>90.909090909090907</v>
      </c>
      <c r="L76" s="172">
        <f t="shared" si="2"/>
        <v>100</v>
      </c>
      <c r="M76" s="172">
        <f t="shared" si="2"/>
        <v>100</v>
      </c>
      <c r="N76" s="172">
        <f t="shared" si="2"/>
        <v>100</v>
      </c>
      <c r="O76" s="172">
        <f t="shared" si="2"/>
        <v>100</v>
      </c>
      <c r="P76" s="172">
        <f t="shared" si="2"/>
        <v>100</v>
      </c>
      <c r="Q76" s="172">
        <f t="shared" si="2"/>
        <v>81.818181818181827</v>
      </c>
      <c r="R76" s="172">
        <f t="shared" si="2"/>
        <v>84.615384615384613</v>
      </c>
      <c r="S76" s="172">
        <f t="shared" si="2"/>
        <v>92.307692307692307</v>
      </c>
      <c r="T76" s="172">
        <f t="shared" si="2"/>
        <v>92.307692307692307</v>
      </c>
      <c r="U76" s="172">
        <f t="shared" si="2"/>
        <v>100</v>
      </c>
      <c r="V76" s="172">
        <f t="shared" si="2"/>
        <v>100</v>
      </c>
      <c r="W76" s="172">
        <f t="shared" si="2"/>
        <v>76.923076923076934</v>
      </c>
      <c r="X76" s="172">
        <f t="shared" si="2"/>
        <v>78.571428571428569</v>
      </c>
      <c r="Y76" s="172">
        <f t="shared" si="2"/>
        <v>80</v>
      </c>
      <c r="Z76" s="172">
        <f t="shared" si="2"/>
        <v>53.333333333333336</v>
      </c>
      <c r="AA76" s="172">
        <f t="shared" si="2"/>
        <v>66.666666666666657</v>
      </c>
      <c r="AB76" s="172">
        <f t="shared" si="2"/>
        <v>86.666666666666671</v>
      </c>
      <c r="AC76" s="172">
        <f t="shared" si="2"/>
        <v>86.666666666666671</v>
      </c>
      <c r="AD76" s="172">
        <f t="shared" si="2"/>
        <v>66.666666666666657</v>
      </c>
      <c r="AE76" s="172">
        <f t="shared" si="2"/>
        <v>66.666666666666657</v>
      </c>
      <c r="AF76" s="172">
        <f t="shared" si="2"/>
        <v>66.666666666666657</v>
      </c>
      <c r="AG76" s="172">
        <f t="shared" si="2"/>
        <v>50</v>
      </c>
      <c r="AH76" s="172">
        <f t="shared" si="2"/>
        <v>62.5</v>
      </c>
      <c r="AI76" s="172">
        <f t="shared" ref="AI76:BN76" si="3">AVERAGE(AI45:AI65)*100</f>
        <v>62.5</v>
      </c>
      <c r="AJ76" s="172">
        <f t="shared" si="3"/>
        <v>62.5</v>
      </c>
      <c r="AK76" s="172">
        <f t="shared" si="3"/>
        <v>56.25</v>
      </c>
      <c r="AL76" s="172">
        <f t="shared" si="3"/>
        <v>46.153846153846153</v>
      </c>
      <c r="AM76" s="172">
        <f t="shared" si="3"/>
        <v>69.230769230769226</v>
      </c>
      <c r="AN76" s="172">
        <f t="shared" si="3"/>
        <v>69.230769230769226</v>
      </c>
      <c r="AO76" s="172">
        <f t="shared" si="3"/>
        <v>69.230769230769226</v>
      </c>
      <c r="AP76" s="172">
        <f t="shared" si="3"/>
        <v>61.53846153846154</v>
      </c>
      <c r="AQ76" s="172">
        <f t="shared" si="3"/>
        <v>61.53846153846154</v>
      </c>
      <c r="AR76" s="172">
        <f t="shared" si="3"/>
        <v>50</v>
      </c>
      <c r="AS76" s="172">
        <f t="shared" si="3"/>
        <v>66.666666666666657</v>
      </c>
      <c r="AT76" s="172">
        <f t="shared" si="3"/>
        <v>50</v>
      </c>
      <c r="AU76" s="172">
        <f t="shared" si="3"/>
        <v>58.333333333333336</v>
      </c>
      <c r="AV76" s="172">
        <f t="shared" si="3"/>
        <v>83.333333333333343</v>
      </c>
      <c r="AW76" s="172">
        <f t="shared" si="3"/>
        <v>81.818181818181827</v>
      </c>
      <c r="AX76" s="172">
        <f t="shared" si="3"/>
        <v>72.727272727272734</v>
      </c>
      <c r="AY76" s="172">
        <f t="shared" si="3"/>
        <v>70</v>
      </c>
      <c r="AZ76" s="172">
        <f t="shared" si="3"/>
        <v>90</v>
      </c>
      <c r="BA76" s="172">
        <f t="shared" si="3"/>
        <v>90</v>
      </c>
      <c r="BB76" s="172">
        <f t="shared" si="3"/>
        <v>70</v>
      </c>
      <c r="BC76" s="172">
        <f t="shared" si="3"/>
        <v>60</v>
      </c>
      <c r="BD76" s="172">
        <f t="shared" si="3"/>
        <v>90</v>
      </c>
      <c r="BE76" s="172">
        <f t="shared" si="3"/>
        <v>55.555555555555557</v>
      </c>
      <c r="BF76" s="172">
        <f t="shared" si="3"/>
        <v>55.555555555555557</v>
      </c>
      <c r="BG76" s="172">
        <f t="shared" si="3"/>
        <v>33.333333333333329</v>
      </c>
      <c r="BH76" s="172">
        <f t="shared" si="3"/>
        <v>55.555555555555557</v>
      </c>
      <c r="BI76" s="172">
        <f t="shared" si="3"/>
        <v>55.555555555555557</v>
      </c>
      <c r="BJ76" s="172">
        <f t="shared" si="3"/>
        <v>44.444444444444443</v>
      </c>
      <c r="BK76" s="172">
        <f t="shared" si="3"/>
        <v>55.555555555555557</v>
      </c>
      <c r="BL76" s="172">
        <f t="shared" si="3"/>
        <v>44.444444444444443</v>
      </c>
      <c r="BM76" s="172">
        <f t="shared" si="3"/>
        <v>55.555555555555557</v>
      </c>
      <c r="BN76" s="172">
        <f t="shared" si="3"/>
        <v>90</v>
      </c>
    </row>
    <row r="77" spans="1:66">
      <c r="A77" s="304"/>
      <c r="B77" s="263" t="s">
        <v>45</v>
      </c>
      <c r="C77" s="172">
        <f t="shared" ref="C77:AU77" si="4">AVERAGE(C67:C73)*100</f>
        <v>85.714285714285708</v>
      </c>
      <c r="D77" s="172">
        <f t="shared" si="4"/>
        <v>85.714285714285708</v>
      </c>
      <c r="E77" s="172">
        <f t="shared" si="4"/>
        <v>71.428571428571431</v>
      </c>
      <c r="F77" s="172">
        <f t="shared" si="4"/>
        <v>85.714285714285708</v>
      </c>
      <c r="G77" s="172">
        <f t="shared" si="4"/>
        <v>85.714285714285708</v>
      </c>
      <c r="H77" s="172">
        <f t="shared" si="4"/>
        <v>85.714285714285708</v>
      </c>
      <c r="I77" s="172">
        <f t="shared" si="4"/>
        <v>85.714285714285708</v>
      </c>
      <c r="J77" s="172">
        <f t="shared" si="4"/>
        <v>71.428571428571431</v>
      </c>
      <c r="K77" s="172">
        <f t="shared" si="4"/>
        <v>85.714285714285708</v>
      </c>
      <c r="L77" s="172">
        <f t="shared" si="4"/>
        <v>85.714285714285708</v>
      </c>
      <c r="M77" s="172">
        <f t="shared" si="4"/>
        <v>100</v>
      </c>
      <c r="N77" s="172">
        <f t="shared" si="4"/>
        <v>100</v>
      </c>
      <c r="O77" s="172">
        <f t="shared" si="4"/>
        <v>100</v>
      </c>
      <c r="P77" s="172">
        <f t="shared" si="4"/>
        <v>100</v>
      </c>
      <c r="Q77" s="172">
        <f t="shared" si="4"/>
        <v>71.428571428571431</v>
      </c>
      <c r="R77" s="172">
        <f t="shared" si="4"/>
        <v>100</v>
      </c>
      <c r="S77" s="172">
        <f t="shared" si="4"/>
        <v>100</v>
      </c>
      <c r="T77" s="172">
        <f t="shared" si="4"/>
        <v>100</v>
      </c>
      <c r="U77" s="172">
        <f t="shared" si="4"/>
        <v>100</v>
      </c>
      <c r="V77" s="172">
        <f t="shared" si="4"/>
        <v>100</v>
      </c>
      <c r="W77" s="172">
        <f t="shared" si="4"/>
        <v>100</v>
      </c>
      <c r="X77" s="172">
        <f t="shared" si="4"/>
        <v>83.333333333333343</v>
      </c>
      <c r="Y77" s="172">
        <f t="shared" si="4"/>
        <v>100</v>
      </c>
      <c r="Z77" s="172">
        <f t="shared" si="4"/>
        <v>80</v>
      </c>
      <c r="AA77" s="172">
        <f t="shared" si="4"/>
        <v>80</v>
      </c>
      <c r="AB77" s="172">
        <f t="shared" si="4"/>
        <v>100</v>
      </c>
      <c r="AC77" s="172">
        <f t="shared" si="4"/>
        <v>100</v>
      </c>
      <c r="AD77" s="172">
        <f t="shared" si="4"/>
        <v>100</v>
      </c>
      <c r="AE77" s="172">
        <f t="shared" si="4"/>
        <v>100</v>
      </c>
      <c r="AF77" s="172">
        <f t="shared" si="4"/>
        <v>100</v>
      </c>
      <c r="AG77" s="172">
        <f t="shared" si="4"/>
        <v>80</v>
      </c>
      <c r="AH77" s="172">
        <f t="shared" si="4"/>
        <v>100</v>
      </c>
      <c r="AI77" s="172">
        <f t="shared" si="4"/>
        <v>80</v>
      </c>
      <c r="AJ77" s="172">
        <f t="shared" si="4"/>
        <v>80</v>
      </c>
      <c r="AK77" s="172">
        <f t="shared" si="4"/>
        <v>60</v>
      </c>
      <c r="AL77" s="172">
        <f t="shared" si="4"/>
        <v>80</v>
      </c>
      <c r="AM77" s="172">
        <f t="shared" si="4"/>
        <v>80</v>
      </c>
      <c r="AN77" s="172">
        <f t="shared" si="4"/>
        <v>80</v>
      </c>
      <c r="AO77" s="172">
        <f t="shared" si="4"/>
        <v>80</v>
      </c>
      <c r="AP77" s="172">
        <f t="shared" si="4"/>
        <v>80</v>
      </c>
      <c r="AQ77" s="172">
        <f t="shared" si="4"/>
        <v>100</v>
      </c>
      <c r="AR77" s="172">
        <f t="shared" si="4"/>
        <v>100</v>
      </c>
      <c r="AS77" s="172">
        <f t="shared" si="4"/>
        <v>80</v>
      </c>
      <c r="AT77" s="172">
        <f t="shared" si="4"/>
        <v>80</v>
      </c>
      <c r="AU77" s="172">
        <f t="shared" si="4"/>
        <v>40</v>
      </c>
      <c r="AV77" s="172">
        <f t="shared" ref="AV77:AX77" si="5">AVERAGE(AV67:AV73)*100</f>
        <v>80</v>
      </c>
      <c r="AW77" s="172">
        <f t="shared" si="5"/>
        <v>60</v>
      </c>
      <c r="AX77" s="172">
        <f t="shared" si="5"/>
        <v>60</v>
      </c>
      <c r="AY77" s="172">
        <f t="shared" ref="AY77:AZ77" si="6">AVERAGE(AY67:AY73)*100</f>
        <v>80</v>
      </c>
      <c r="AZ77" s="172">
        <f t="shared" si="6"/>
        <v>80</v>
      </c>
      <c r="BA77" s="172">
        <f t="shared" ref="BA77:BB77" si="7">AVERAGE(BA67:BA73)*100</f>
        <v>80</v>
      </c>
      <c r="BB77" s="172">
        <f t="shared" si="7"/>
        <v>100</v>
      </c>
      <c r="BC77" s="172">
        <f t="shared" ref="BC77:BH77" si="8">AVERAGE(BC67:BC73)*100</f>
        <v>80</v>
      </c>
      <c r="BD77" s="172">
        <f t="shared" si="8"/>
        <v>100</v>
      </c>
      <c r="BE77" s="172">
        <f t="shared" si="8"/>
        <v>100</v>
      </c>
      <c r="BF77" s="172">
        <f t="shared" si="8"/>
        <v>100</v>
      </c>
      <c r="BG77" s="172">
        <f t="shared" si="8"/>
        <v>80</v>
      </c>
      <c r="BH77" s="172">
        <f t="shared" si="8"/>
        <v>60</v>
      </c>
      <c r="BI77" s="172">
        <f t="shared" ref="BI77:BJ77" si="9">AVERAGE(BI67:BI73)*100</f>
        <v>60</v>
      </c>
      <c r="BJ77" s="172">
        <f t="shared" si="9"/>
        <v>80</v>
      </c>
      <c r="BK77" s="172">
        <f t="shared" ref="BK77:BM77" si="10">AVERAGE(BK67:BK73)*100</f>
        <v>80</v>
      </c>
      <c r="BL77" s="172">
        <f t="shared" si="10"/>
        <v>75</v>
      </c>
      <c r="BM77" s="172">
        <f t="shared" si="10"/>
        <v>75</v>
      </c>
      <c r="BN77" s="172">
        <f t="shared" ref="BN77" si="11">AVERAGE(BN67:BN73)*100</f>
        <v>100</v>
      </c>
    </row>
    <row r="78" spans="1:66">
      <c r="A78" s="304"/>
      <c r="B78" s="263" t="s">
        <v>283</v>
      </c>
      <c r="C78" s="172">
        <f t="shared" ref="C78:AH78" si="12">AVERAGE(C67:C73,C45:C65,C6:C43)*100</f>
        <v>89.189189189189193</v>
      </c>
      <c r="D78" s="172">
        <f t="shared" si="12"/>
        <v>89.189189189189193</v>
      </c>
      <c r="E78" s="172">
        <f t="shared" si="12"/>
        <v>91.891891891891902</v>
      </c>
      <c r="F78" s="172">
        <f t="shared" si="12"/>
        <v>83.78378378378379</v>
      </c>
      <c r="G78" s="172">
        <f t="shared" si="12"/>
        <v>86.486486486486484</v>
      </c>
      <c r="H78" s="172">
        <f t="shared" si="12"/>
        <v>89.189189189189193</v>
      </c>
      <c r="I78" s="172">
        <f t="shared" si="12"/>
        <v>97.297297297297305</v>
      </c>
      <c r="J78" s="172">
        <f t="shared" si="12"/>
        <v>86.486486486486484</v>
      </c>
      <c r="K78" s="172">
        <f t="shared" si="12"/>
        <v>89.743589743589752</v>
      </c>
      <c r="L78" s="172">
        <f t="shared" si="12"/>
        <v>89.743589743589752</v>
      </c>
      <c r="M78" s="172">
        <f t="shared" si="12"/>
        <v>95.121951219512198</v>
      </c>
      <c r="N78" s="172">
        <f t="shared" si="12"/>
        <v>95.121951219512198</v>
      </c>
      <c r="O78" s="172">
        <f t="shared" si="12"/>
        <v>92.682926829268297</v>
      </c>
      <c r="P78" s="172">
        <f t="shared" si="12"/>
        <v>92.682926829268297</v>
      </c>
      <c r="Q78" s="172">
        <f t="shared" si="12"/>
        <v>75.609756097560975</v>
      </c>
      <c r="R78" s="172">
        <f t="shared" si="12"/>
        <v>93.023255813953483</v>
      </c>
      <c r="S78" s="172">
        <f t="shared" si="12"/>
        <v>97.61904761904762</v>
      </c>
      <c r="T78" s="172">
        <f t="shared" si="12"/>
        <v>88.095238095238088</v>
      </c>
      <c r="U78" s="172">
        <f t="shared" si="12"/>
        <v>95.238095238095227</v>
      </c>
      <c r="V78" s="172">
        <f t="shared" si="12"/>
        <v>88.095238095238088</v>
      </c>
      <c r="W78" s="172">
        <f t="shared" si="12"/>
        <v>79.069767441860463</v>
      </c>
      <c r="X78" s="172">
        <f t="shared" si="12"/>
        <v>77.272727272727266</v>
      </c>
      <c r="Y78" s="172">
        <f t="shared" si="12"/>
        <v>74.418604651162795</v>
      </c>
      <c r="Z78" s="172">
        <f t="shared" si="12"/>
        <v>55.813953488372093</v>
      </c>
      <c r="AA78" s="172">
        <f t="shared" si="12"/>
        <v>60.869565217391312</v>
      </c>
      <c r="AB78" s="172">
        <f t="shared" si="12"/>
        <v>78.260869565217391</v>
      </c>
      <c r="AC78" s="172">
        <f t="shared" si="12"/>
        <v>71.739130434782609</v>
      </c>
      <c r="AD78" s="172">
        <f t="shared" si="12"/>
        <v>65.217391304347828</v>
      </c>
      <c r="AE78" s="172">
        <f t="shared" si="12"/>
        <v>67.391304347826093</v>
      </c>
      <c r="AF78" s="172">
        <f t="shared" si="12"/>
        <v>73.91304347826086</v>
      </c>
      <c r="AG78" s="172">
        <f t="shared" si="12"/>
        <v>57.446808510638306</v>
      </c>
      <c r="AH78" s="172">
        <f t="shared" si="12"/>
        <v>65.957446808510639</v>
      </c>
      <c r="AI78" s="172">
        <f t="shared" ref="AI78:BN78" si="13">AVERAGE(AI67:AI73,AI45:AI65,AI6:AI43)*100</f>
        <v>63.829787234042556</v>
      </c>
      <c r="AJ78" s="172">
        <f t="shared" si="13"/>
        <v>65.957446808510639</v>
      </c>
      <c r="AK78" s="172">
        <f t="shared" si="13"/>
        <v>63.829787234042556</v>
      </c>
      <c r="AL78" s="172">
        <f t="shared" si="13"/>
        <v>48.837209302325576</v>
      </c>
      <c r="AM78" s="172">
        <f t="shared" si="13"/>
        <v>65.116279069767444</v>
      </c>
      <c r="AN78" s="172">
        <f t="shared" si="13"/>
        <v>65.116279069767444</v>
      </c>
      <c r="AO78" s="172">
        <f t="shared" si="13"/>
        <v>58.139534883720934</v>
      </c>
      <c r="AP78" s="172">
        <f t="shared" si="13"/>
        <v>62.790697674418603</v>
      </c>
      <c r="AQ78" s="172">
        <f t="shared" si="13"/>
        <v>66.666666666666657</v>
      </c>
      <c r="AR78" s="172">
        <f t="shared" si="13"/>
        <v>61.904761904761905</v>
      </c>
      <c r="AS78" s="172">
        <f t="shared" si="13"/>
        <v>59.523809523809526</v>
      </c>
      <c r="AT78" s="172">
        <f t="shared" si="13"/>
        <v>52.380952380952387</v>
      </c>
      <c r="AU78" s="172">
        <f t="shared" si="13"/>
        <v>57.142857142857139</v>
      </c>
      <c r="AV78" s="172">
        <f t="shared" si="13"/>
        <v>60.975609756097562</v>
      </c>
      <c r="AW78" s="172">
        <f t="shared" si="13"/>
        <v>57.499999999999993</v>
      </c>
      <c r="AX78" s="172">
        <f t="shared" si="13"/>
        <v>60</v>
      </c>
      <c r="AY78" s="172">
        <f t="shared" si="13"/>
        <v>58.974358974358978</v>
      </c>
      <c r="AZ78" s="172">
        <f t="shared" si="13"/>
        <v>74.358974358974365</v>
      </c>
      <c r="BA78" s="172">
        <f t="shared" si="13"/>
        <v>84.615384615384613</v>
      </c>
      <c r="BB78" s="172">
        <f t="shared" si="13"/>
        <v>74.358974358974365</v>
      </c>
      <c r="BC78" s="172">
        <f t="shared" si="13"/>
        <v>66.666666666666657</v>
      </c>
      <c r="BD78" s="172">
        <f t="shared" si="13"/>
        <v>74.358974358974365</v>
      </c>
      <c r="BE78" s="172">
        <f t="shared" si="13"/>
        <v>64.102564102564102</v>
      </c>
      <c r="BF78" s="172">
        <f t="shared" si="13"/>
        <v>70</v>
      </c>
      <c r="BG78" s="172">
        <f t="shared" si="13"/>
        <v>62.5</v>
      </c>
      <c r="BH78" s="172">
        <f t="shared" si="13"/>
        <v>73.170731707317074</v>
      </c>
      <c r="BI78" s="172">
        <f t="shared" si="13"/>
        <v>56.09756097560976</v>
      </c>
      <c r="BJ78" s="172">
        <f t="shared" si="13"/>
        <v>65.853658536585371</v>
      </c>
      <c r="BK78" s="172">
        <f t="shared" si="13"/>
        <v>68.292682926829272</v>
      </c>
      <c r="BL78" s="172">
        <f t="shared" si="13"/>
        <v>70</v>
      </c>
      <c r="BM78" s="172">
        <f t="shared" si="13"/>
        <v>65</v>
      </c>
      <c r="BN78" s="172">
        <f t="shared" si="13"/>
        <v>88.372093023255815</v>
      </c>
    </row>
  </sheetData>
  <mergeCells count="4">
    <mergeCell ref="A6:A43"/>
    <mergeCell ref="A45:A65"/>
    <mergeCell ref="A67:A73"/>
    <mergeCell ref="A75:A78"/>
  </mergeCells>
  <conditionalFormatting sqref="C36:AY41">
    <cfRule type="expression" dxfId="69" priority="250">
      <formula>EXACT(C36,1)</formula>
    </cfRule>
    <cfRule type="expression" dxfId="68" priority="251">
      <formula>EXACT(C36,0)</formula>
    </cfRule>
    <cfRule type="expression" dxfId="67" priority="252">
      <formula>EXACT(C36,"NA")</formula>
    </cfRule>
  </conditionalFormatting>
  <conditionalFormatting sqref="C6:AZ24 C26:AZ34 C25:BM25">
    <cfRule type="expression" dxfId="66" priority="238">
      <formula>EXACT(C6,1)</formula>
    </cfRule>
    <cfRule type="expression" dxfId="65" priority="239">
      <formula>EXACT(C6,0)</formula>
    </cfRule>
    <cfRule type="expression" dxfId="64" priority="240">
      <formula>EXACT(C6,"NA")</formula>
    </cfRule>
  </conditionalFormatting>
  <conditionalFormatting sqref="C38:AZ38">
    <cfRule type="expression" dxfId="63" priority="244">
      <formula>EXACT(C38,1)</formula>
    </cfRule>
  </conditionalFormatting>
  <conditionalFormatting sqref="C43:AZ73">
    <cfRule type="expression" dxfId="62" priority="91">
      <formula>EXACT(C43,1)</formula>
    </cfRule>
    <cfRule type="expression" dxfId="61" priority="92">
      <formula>EXACT(C43,0)</formula>
    </cfRule>
    <cfRule type="expression" dxfId="60" priority="93">
      <formula>EXACT(C43,"NA")</formula>
    </cfRule>
  </conditionalFormatting>
  <conditionalFormatting sqref="C11:BA11">
    <cfRule type="expression" dxfId="59" priority="232">
      <formula>EXACT(C11,1)</formula>
    </cfRule>
  </conditionalFormatting>
  <conditionalFormatting sqref="C42:BD42">
    <cfRule type="expression" dxfId="58" priority="127">
      <formula>EXACT(C42,1)</formula>
    </cfRule>
    <cfRule type="expression" dxfId="57" priority="128">
      <formula>EXACT(C42,0)</formula>
    </cfRule>
    <cfRule type="expression" dxfId="56" priority="129">
      <formula>EXACT(C42,"NA")</formula>
    </cfRule>
  </conditionalFormatting>
  <conditionalFormatting sqref="C35:BE35">
    <cfRule type="expression" dxfId="55" priority="115">
      <formula>EXACT(C35,1)</formula>
    </cfRule>
    <cfRule type="expression" dxfId="54" priority="116">
      <formula>EXACT(C35,0)</formula>
    </cfRule>
    <cfRule type="expression" dxfId="53" priority="117">
      <formula>EXACT(C35,"NA")</formula>
    </cfRule>
  </conditionalFormatting>
  <conditionalFormatting sqref="AW48:BK48">
    <cfRule type="expression" dxfId="52" priority="139">
      <formula>EXACT(AW48,1)</formula>
    </cfRule>
    <cfRule type="expression" dxfId="51" priority="140">
      <formula>EXACT(AW48,0)</formula>
    </cfRule>
    <cfRule type="expression" dxfId="50" priority="141">
      <formula>EXACT(AW48,"NA")</formula>
    </cfRule>
  </conditionalFormatting>
  <conditionalFormatting sqref="AZ36:AZ38 C38:AZ38">
    <cfRule type="expression" dxfId="49" priority="245">
      <formula>EXACT(C36,0)</formula>
    </cfRule>
    <cfRule type="expression" dxfId="48" priority="246">
      <formula>EXACT(C36,"NA")</formula>
    </cfRule>
  </conditionalFormatting>
  <conditionalFormatting sqref="AZ39:AZ41">
    <cfRule type="expression" dxfId="47" priority="236">
      <formula>EXACT(AZ39,0)</formula>
    </cfRule>
    <cfRule type="expression" dxfId="46" priority="237">
      <formula>EXACT(AZ39,"NA")</formula>
    </cfRule>
  </conditionalFormatting>
  <conditionalFormatting sqref="AZ36:BD41">
    <cfRule type="expression" dxfId="45" priority="163">
      <formula>EXACT(AZ36,1)</formula>
    </cfRule>
  </conditionalFormatting>
  <conditionalFormatting sqref="BA6:BA15 C11:BA11">
    <cfRule type="expression" dxfId="44" priority="233">
      <formula>EXACT(C6,0)</formula>
    </cfRule>
    <cfRule type="expression" dxfId="43" priority="234">
      <formula>EXACT(C6,"NA")</formula>
    </cfRule>
  </conditionalFormatting>
  <conditionalFormatting sqref="BA16:BA24 BA26:BA34">
    <cfRule type="expression" dxfId="42" priority="230">
      <formula>EXACT(BA16,0)</formula>
    </cfRule>
    <cfRule type="expression" dxfId="41" priority="231">
      <formula>EXACT(BA16,"NA")</formula>
    </cfRule>
  </conditionalFormatting>
  <conditionalFormatting sqref="BA6:BD24 BA26:BD34">
    <cfRule type="expression" dxfId="40" priority="166">
      <formula>EXACT(BA6,1)</formula>
    </cfRule>
  </conditionalFormatting>
  <conditionalFormatting sqref="BA36:BD41">
    <cfRule type="expression" dxfId="39" priority="164">
      <formula>EXACT(BA36,0)</formula>
    </cfRule>
    <cfRule type="expression" dxfId="38" priority="165">
      <formula>EXACT(BA36,"NA")</formula>
    </cfRule>
  </conditionalFormatting>
  <conditionalFormatting sqref="BA43:BD43">
    <cfRule type="expression" dxfId="37" priority="169">
      <formula>EXACT(BA43,1)</formula>
    </cfRule>
    <cfRule type="expression" dxfId="36" priority="170">
      <formula>EXACT(BA43,0)</formula>
    </cfRule>
    <cfRule type="expression" dxfId="35" priority="171">
      <formula>EXACT(BA43,"NA")</formula>
    </cfRule>
  </conditionalFormatting>
  <conditionalFormatting sqref="BA45:BM65">
    <cfRule type="expression" dxfId="34" priority="16">
      <formula>EXACT(BA45,1)</formula>
    </cfRule>
    <cfRule type="expression" dxfId="33" priority="17">
      <formula>EXACT(BA45,0)</formula>
    </cfRule>
    <cfRule type="expression" dxfId="32" priority="18">
      <formula>EXACT(BA45,"NA")</formula>
    </cfRule>
  </conditionalFormatting>
  <conditionalFormatting sqref="BA67:BM73">
    <cfRule type="expression" dxfId="31" priority="13">
      <formula>EXACT(BA67,1)</formula>
    </cfRule>
    <cfRule type="expression" dxfId="30" priority="14">
      <formula>EXACT(BA67,0)</formula>
    </cfRule>
    <cfRule type="expression" dxfId="29" priority="15">
      <formula>EXACT(BA67,"NA")</formula>
    </cfRule>
  </conditionalFormatting>
  <conditionalFormatting sqref="BB6:BD24 BB26:BD34">
    <cfRule type="expression" dxfId="28" priority="167">
      <formula>EXACT(BB6,0)</formula>
    </cfRule>
    <cfRule type="expression" dxfId="27" priority="168">
      <formula>EXACT(BB6,"NA")</formula>
    </cfRule>
  </conditionalFormatting>
  <conditionalFormatting sqref="BE17:BE24 BE36:BE38 BE26:BE34">
    <cfRule type="expression" dxfId="26" priority="148">
      <formula>EXACT(BE17,1)</formula>
    </cfRule>
    <cfRule type="expression" dxfId="25" priority="149">
      <formula>EXACT(BE17,0)</formula>
    </cfRule>
    <cfRule type="expression" dxfId="24" priority="150">
      <formula>EXACT(BE17,"NA")</formula>
    </cfRule>
  </conditionalFormatting>
  <conditionalFormatting sqref="BE6:BL16">
    <cfRule type="expression" dxfId="23" priority="22">
      <formula>EXACT(BE6,1)</formula>
    </cfRule>
    <cfRule type="expression" dxfId="22" priority="23">
      <formula>EXACT(BE6,0)</formula>
    </cfRule>
    <cfRule type="expression" dxfId="21" priority="24">
      <formula>EXACT(BE6,"NA")</formula>
    </cfRule>
  </conditionalFormatting>
  <conditionalFormatting sqref="BF17:BK24 BE39:BK43 BF26:BK38">
    <cfRule type="expression" dxfId="20" priority="49">
      <formula>EXACT(BE17,1)</formula>
    </cfRule>
    <cfRule type="expression" dxfId="19" priority="50">
      <formula>EXACT(BE17,0)</formula>
    </cfRule>
    <cfRule type="expression" dxfId="18" priority="51">
      <formula>EXACT(BE17,"NA")</formula>
    </cfRule>
  </conditionalFormatting>
  <conditionalFormatting sqref="BL17:BL24 BL26:BL43">
    <cfRule type="expression" dxfId="17" priority="19">
      <formula>EXACT(BL17,1)</formula>
    </cfRule>
    <cfRule type="expression" dxfId="16" priority="20">
      <formula>EXACT(BL17,0)</formula>
    </cfRule>
    <cfRule type="expression" dxfId="15" priority="21">
      <formula>EXACT(BL17,"NA")</formula>
    </cfRule>
  </conditionalFormatting>
  <conditionalFormatting sqref="BL48:BN48">
    <cfRule type="expression" dxfId="14" priority="25">
      <formula>EXACT(BL48,1)</formula>
    </cfRule>
    <cfRule type="expression" dxfId="13" priority="26">
      <formula>EXACT(BL48,0)</formula>
    </cfRule>
    <cfRule type="expression" dxfId="12" priority="27">
      <formula>EXACT(BL48,"NA")</formula>
    </cfRule>
  </conditionalFormatting>
  <conditionalFormatting sqref="BM6:BN24 BM26:BN43 BN25">
    <cfRule type="expression" dxfId="11" priority="10">
      <formula>EXACT(BM6,1)</formula>
    </cfRule>
    <cfRule type="expression" dxfId="10" priority="11">
      <formula>EXACT(BM6,0)</formula>
    </cfRule>
    <cfRule type="expression" dxfId="9" priority="12">
      <formula>EXACT(BM6,"NA")</formula>
    </cfRule>
  </conditionalFormatting>
  <conditionalFormatting sqref="BN46:BN65">
    <cfRule type="expression" dxfId="8" priority="7">
      <formula>EXACT(BN46,1)</formula>
    </cfRule>
    <cfRule type="expression" dxfId="7" priority="8">
      <formula>EXACT(BN46,0)</formula>
    </cfRule>
    <cfRule type="expression" dxfId="6" priority="9">
      <formula>EXACT(BN46,"NA")</formula>
    </cfRule>
  </conditionalFormatting>
  <conditionalFormatting sqref="BN67:BN72">
    <cfRule type="expression" dxfId="5" priority="4">
      <formula>EXACT(BN67,1)</formula>
    </cfRule>
    <cfRule type="expression" dxfId="4" priority="5">
      <formula>EXACT(BN67,0)</formula>
    </cfRule>
    <cfRule type="expression" dxfId="3" priority="6">
      <formula>EXACT(BN67,"NA")</formula>
    </cfRule>
  </conditionalFormatting>
  <conditionalFormatting sqref="BN45">
    <cfRule type="expression" dxfId="2" priority="1">
      <formula>EXACT(BN45,1)</formula>
    </cfRule>
    <cfRule type="expression" dxfId="1" priority="2">
      <formula>EXACT(BN45,0)</formula>
    </cfRule>
    <cfRule type="expression" dxfId="0" priority="3">
      <formula>EXACT(BN45,"NA")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tabSelected="1" zoomScale="80" zoomScaleNormal="80" zoomScaleSheetLayoutView="100" workbookViewId="0">
      <selection activeCell="C5" sqref="C5"/>
    </sheetView>
  </sheetViews>
  <sheetFormatPr defaultColWidth="11.453125" defaultRowHeight="14"/>
  <cols>
    <col min="1" max="2" width="32.36328125" style="1" customWidth="1"/>
    <col min="3" max="3" width="38.36328125" style="1" customWidth="1"/>
    <col min="4" max="16384" width="11.453125" style="1"/>
  </cols>
  <sheetData>
    <row r="1" spans="1:3">
      <c r="A1" s="259" t="s">
        <v>284</v>
      </c>
      <c r="B1" s="2"/>
      <c r="C1" s="2"/>
    </row>
    <row r="2" spans="1:3">
      <c r="A2" s="259"/>
      <c r="B2" s="2"/>
      <c r="C2" s="2"/>
    </row>
    <row r="3" spans="1:3" ht="15" customHeight="1" thickBot="1">
      <c r="A3" s="260" t="s">
        <v>2</v>
      </c>
      <c r="B3" s="260" t="s">
        <v>3</v>
      </c>
      <c r="C3" s="260" t="s">
        <v>5</v>
      </c>
    </row>
    <row r="4" spans="1:3" ht="15" customHeight="1">
      <c r="A4" s="261" t="str" cm="1">
        <f t="array" ref="A4:A28">_xlfn._xlws.FILTER(PARTICIPACION!B6:B43,PARTICIPACION!BN6:BN43=1)</f>
        <v>Banagrario</v>
      </c>
      <c r="B4" s="261" t="str" cm="1">
        <f t="array" ref="B4:B12">_xlfn._xlws.FILTER(PARTICIPACION!B46:B65,PARTICIPACION!BN46:BN65=1)</f>
        <v>Coltefinanciera</v>
      </c>
      <c r="C4" s="261" t="str" cm="1">
        <f t="array" ref="C4:C7">_xlfn._xlws.FILTER(PARTICIPACION!B67:B72,PARTICIPACION!BN67:BN72=1)</f>
        <v>Confiar Cooperativa Financiera</v>
      </c>
    </row>
    <row r="5" spans="1:3" ht="15" customHeight="1">
      <c r="A5" s="261" t="str">
        <v>Bancamía</v>
      </c>
      <c r="B5" s="261" t="str">
        <v>Credifamilia</v>
      </c>
      <c r="C5" s="261" t="str">
        <v>Cooperativa Financiera Antioquia</v>
      </c>
    </row>
    <row r="6" spans="1:3" ht="15" customHeight="1">
      <c r="A6" s="1" t="str">
        <v>Banco AV Villas</v>
      </c>
      <c r="B6" s="261" t="str">
        <v>Crezcamos</v>
      </c>
      <c r="C6" s="261" t="str">
        <v>JFK Cooperativa Financiera</v>
      </c>
    </row>
    <row r="7" spans="1:3" ht="15" customHeight="1">
      <c r="A7" s="1" t="str">
        <v>Banco BBVA Colombia</v>
      </c>
      <c r="B7" s="261" t="str">
        <v>Iris</v>
      </c>
      <c r="C7" s="261" t="str">
        <v>Cotrafa Cooperativa Financiera</v>
      </c>
    </row>
    <row r="8" spans="1:3" ht="15" customHeight="1">
      <c r="A8" s="1" t="str">
        <v>Banco BTG Pactual</v>
      </c>
      <c r="B8" s="261" t="str">
        <v>Financiera Juriscoop</v>
      </c>
      <c r="C8" s="261"/>
    </row>
    <row r="9" spans="1:3" ht="15" customHeight="1">
      <c r="A9" s="1" t="str">
        <v>Banco Caja Social</v>
      </c>
      <c r="B9" s="261" t="str">
        <v>GM Financial</v>
      </c>
      <c r="C9" s="261"/>
    </row>
    <row r="10" spans="1:3" ht="15" customHeight="1">
      <c r="A10" s="1" t="str">
        <v>Banco Cooperativo Coopcentral</v>
      </c>
      <c r="B10" s="261" t="str">
        <v>La Hipotecaria</v>
      </c>
      <c r="C10" s="261"/>
    </row>
    <row r="11" spans="1:3" ht="15" customHeight="1">
      <c r="A11" s="1" t="str">
        <v>Ban100</v>
      </c>
      <c r="B11" s="261" t="str">
        <v xml:space="preserve">RCI </v>
      </c>
      <c r="C11" s="261"/>
    </row>
    <row r="12" spans="1:3" ht="15" customHeight="1">
      <c r="A12" s="1" t="str">
        <v>Banco Davivienda</v>
      </c>
      <c r="B12" s="261" t="str">
        <v>Tuya S. A.</v>
      </c>
      <c r="C12" s="261"/>
    </row>
    <row r="13" spans="1:3" ht="15" customHeight="1">
      <c r="A13" s="1" t="str">
        <v>Banco de Occidente</v>
      </c>
      <c r="B13" s="261"/>
      <c r="C13" s="261"/>
    </row>
    <row r="14" spans="1:3" ht="15" customHeight="1">
      <c r="A14" s="1" t="str">
        <v>Banco Finandina</v>
      </c>
      <c r="B14" s="261"/>
      <c r="C14" s="261"/>
    </row>
    <row r="15" spans="1:3" ht="15" customHeight="1">
      <c r="A15" s="1" t="str">
        <v>Banco GNB Sudameris</v>
      </c>
      <c r="B15" s="261"/>
      <c r="C15" s="261"/>
    </row>
    <row r="16" spans="1:3" ht="15" customHeight="1">
      <c r="A16" s="1" t="str">
        <v>Banco Itau</v>
      </c>
      <c r="B16" s="261"/>
      <c r="C16" s="261"/>
    </row>
    <row r="17" spans="1:3" ht="15" customHeight="1">
      <c r="A17" s="1" t="str">
        <v>JP Morgan</v>
      </c>
      <c r="B17" s="261"/>
      <c r="C17" s="261"/>
    </row>
    <row r="18" spans="1:3" ht="15" customHeight="1">
      <c r="A18" s="1" t="str">
        <v>Banco Mundo Mujer</v>
      </c>
      <c r="B18" s="261"/>
      <c r="C18" s="261"/>
    </row>
    <row r="19" spans="1:3" ht="15" customHeight="1">
      <c r="A19" s="1" t="str">
        <v>Banco Popular</v>
      </c>
      <c r="B19" s="261"/>
      <c r="C19" s="261"/>
    </row>
    <row r="20" spans="1:3" ht="15" customHeight="1">
      <c r="A20" s="1" t="str">
        <v>Banco Santander de Negocios</v>
      </c>
      <c r="B20" s="261"/>
      <c r="C20" s="261"/>
    </row>
    <row r="21" spans="1:3" ht="15" customHeight="1">
      <c r="A21" s="1" t="str">
        <v>Banco Serfinanza</v>
      </c>
      <c r="B21" s="261"/>
      <c r="C21" s="261"/>
    </row>
    <row r="22" spans="1:3" ht="15" customHeight="1">
      <c r="A22" s="1" t="str">
        <v>Banco W</v>
      </c>
      <c r="B22" s="261"/>
      <c r="C22" s="261"/>
    </row>
    <row r="23" spans="1:3" ht="15" customHeight="1">
      <c r="A23" s="261" t="str">
        <v>Bancolombia</v>
      </c>
      <c r="B23" s="261"/>
      <c r="C23" s="261"/>
    </row>
    <row r="24" spans="1:3" ht="15" customHeight="1">
      <c r="A24" s="1" t="str">
        <v>Bancoomeva</v>
      </c>
      <c r="B24" s="2"/>
      <c r="C24" s="2"/>
    </row>
    <row r="25" spans="1:3" ht="15" customHeight="1">
      <c r="A25" s="261" t="str">
        <v>Lulo Bank</v>
      </c>
      <c r="B25" s="2"/>
      <c r="C25" s="2"/>
    </row>
    <row r="26" spans="1:3" ht="15" customHeight="1">
      <c r="A26" s="2" t="str">
        <v>Banco Contactar</v>
      </c>
      <c r="B26" s="2"/>
    </row>
    <row r="27" spans="1:3" ht="15" customHeight="1">
      <c r="A27" s="1" t="str">
        <v>Banco Unión</v>
      </c>
    </row>
    <row r="28" spans="1:3" ht="15" customHeight="1">
      <c r="A28" s="1" t="str">
        <v>Scotiabank Colpatria</v>
      </c>
    </row>
    <row r="29" spans="1:3" ht="15" customHeight="1"/>
    <row r="30" spans="1:3" ht="15" customHeight="1"/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175"/>
    </row>
    <row r="47" spans="3:3" ht="15" customHeight="1">
      <c r="C47" s="175"/>
    </row>
    <row r="48" spans="3:3" ht="15" customHeight="1">
      <c r="C48" s="175"/>
    </row>
    <row r="49" spans="3:3" ht="15" customHeight="1">
      <c r="C49" s="175"/>
    </row>
    <row r="50" spans="3:3" ht="15" customHeight="1">
      <c r="C50" s="175"/>
    </row>
    <row r="51" spans="3:3" ht="15" customHeight="1">
      <c r="C51" s="175"/>
    </row>
    <row r="52" spans="3:3" ht="15" customHeight="1">
      <c r="C52" s="175"/>
    </row>
    <row r="53" spans="3:3" ht="15" customHeight="1">
      <c r="C53" s="175"/>
    </row>
    <row r="54" spans="3:3" ht="15" customHeight="1">
      <c r="C54" s="175"/>
    </row>
    <row r="55" spans="3:3" ht="15" customHeight="1">
      <c r="C55" s="175"/>
    </row>
    <row r="56" spans="3:3" ht="15" customHeight="1">
      <c r="C56" s="175"/>
    </row>
    <row r="57" spans="3:3" ht="15" customHeight="1">
      <c r="C57" s="175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B3" sqref="B3"/>
    </sheetView>
  </sheetViews>
  <sheetFormatPr defaultColWidth="11.453125" defaultRowHeight="14"/>
  <cols>
    <col min="1" max="1" width="12.36328125" style="2" customWidth="1"/>
    <col min="2" max="16384" width="11.453125" style="2"/>
  </cols>
  <sheetData>
    <row r="1" spans="1:2">
      <c r="A1" s="2" t="s">
        <v>285</v>
      </c>
    </row>
    <row r="3" spans="1:2">
      <c r="A3" s="2" t="s">
        <v>17</v>
      </c>
      <c r="B3" s="2" t="s">
        <v>0</v>
      </c>
    </row>
    <row r="4" spans="1:2">
      <c r="A4" s="2" t="s">
        <v>25</v>
      </c>
      <c r="B4" s="2" t="s">
        <v>23</v>
      </c>
    </row>
    <row r="5" spans="1:2">
      <c r="A5" s="2" t="s">
        <v>35</v>
      </c>
      <c r="B5" s="2" t="s">
        <v>30</v>
      </c>
    </row>
    <row r="6" spans="1:2">
      <c r="A6" s="2" t="s">
        <v>85</v>
      </c>
      <c r="B6" s="2" t="s">
        <v>286</v>
      </c>
    </row>
    <row r="7" spans="1:2">
      <c r="A7" s="2" t="s">
        <v>61</v>
      </c>
      <c r="B7" s="2" t="s">
        <v>287</v>
      </c>
    </row>
    <row r="8" spans="1:2">
      <c r="A8" s="2" t="s">
        <v>75</v>
      </c>
      <c r="B8" s="2" t="s">
        <v>288</v>
      </c>
    </row>
    <row r="9" spans="1:2">
      <c r="A9" s="2" t="s">
        <v>40</v>
      </c>
      <c r="B9" s="2" t="s">
        <v>289</v>
      </c>
    </row>
    <row r="10" spans="1:2">
      <c r="A10" s="2" t="s">
        <v>93</v>
      </c>
      <c r="B10" s="2" t="s">
        <v>91</v>
      </c>
    </row>
    <row r="11" spans="1:2">
      <c r="A11" s="2" t="s">
        <v>106</v>
      </c>
      <c r="B11" s="2" t="s">
        <v>97</v>
      </c>
    </row>
    <row r="12" spans="1:2">
      <c r="A12" s="2" t="s">
        <v>115</v>
      </c>
      <c r="B12" s="2" t="s">
        <v>110</v>
      </c>
    </row>
    <row r="13" spans="1:2">
      <c r="A13" s="2" t="s">
        <v>122</v>
      </c>
      <c r="B13" s="2" t="s">
        <v>290</v>
      </c>
    </row>
    <row r="14" spans="1:2">
      <c r="A14" s="2" t="s">
        <v>129</v>
      </c>
      <c r="B14" s="2" t="s">
        <v>291</v>
      </c>
    </row>
    <row r="15" spans="1:2">
      <c r="A15" s="2" t="s">
        <v>132</v>
      </c>
      <c r="B15" s="2" t="s">
        <v>131</v>
      </c>
    </row>
    <row r="16" spans="1:2">
      <c r="A16" s="2" t="s">
        <v>151</v>
      </c>
      <c r="B16" s="2" t="s">
        <v>147</v>
      </c>
    </row>
    <row r="17" spans="1:2">
      <c r="A17" s="2" t="s">
        <v>166</v>
      </c>
      <c r="B17" s="2" t="s">
        <v>165</v>
      </c>
    </row>
    <row r="18" spans="1:2">
      <c r="A18" s="2" t="s">
        <v>292</v>
      </c>
      <c r="B18" s="2" t="s">
        <v>293</v>
      </c>
    </row>
    <row r="19" spans="1:2">
      <c r="A19" s="2" t="s">
        <v>294</v>
      </c>
      <c r="B19" s="2" t="s">
        <v>197</v>
      </c>
    </row>
    <row r="20" spans="1:2">
      <c r="A20" s="2" t="s">
        <v>295</v>
      </c>
      <c r="B20" s="2" t="s">
        <v>296</v>
      </c>
    </row>
    <row r="21" spans="1:2">
      <c r="A21" s="2" t="s">
        <v>297</v>
      </c>
      <c r="B21" s="2" t="s">
        <v>206</v>
      </c>
    </row>
    <row r="22" spans="1:2">
      <c r="A22" s="2" t="s">
        <v>298</v>
      </c>
      <c r="B22" s="2" t="s">
        <v>207</v>
      </c>
    </row>
    <row r="23" spans="1:2">
      <c r="A23" s="2" t="s">
        <v>299</v>
      </c>
      <c r="B23" s="2" t="s">
        <v>208</v>
      </c>
    </row>
    <row r="24" spans="1:2">
      <c r="A24" s="2" t="s">
        <v>300</v>
      </c>
      <c r="B24" s="2" t="s">
        <v>212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defaultColWidth="11.453125" defaultRowHeight="14"/>
  <cols>
    <col min="1" max="1" width="14.36328125" style="2" customWidth="1"/>
    <col min="2" max="16384" width="11.453125" style="2"/>
  </cols>
  <sheetData>
    <row r="1" spans="1:12">
      <c r="B1" s="2">
        <v>100</v>
      </c>
    </row>
    <row r="2" spans="1:12">
      <c r="A2" s="8" t="s">
        <v>301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302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303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304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36328125" style="2" customWidth="1"/>
    <col min="2" max="16384" width="11.453125" style="2"/>
  </cols>
  <sheetData>
    <row r="1" spans="1:12">
      <c r="B1" s="2">
        <v>100</v>
      </c>
    </row>
    <row r="2" spans="1:12">
      <c r="A2" s="8" t="s">
        <v>305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302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306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304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36328125" style="2" customWidth="1"/>
    <col min="2" max="16384" width="11.453125" style="2"/>
  </cols>
  <sheetData>
    <row r="1" spans="1:12">
      <c r="B1" s="2">
        <v>100</v>
      </c>
    </row>
    <row r="2" spans="1:12">
      <c r="A2" s="8" t="s">
        <v>305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302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307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304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defaultColWidth="11.453125" defaultRowHeight="14"/>
  <cols>
    <col min="1" max="1" width="11.453125" style="1"/>
    <col min="2" max="2" width="28.36328125" style="1" bestFit="1" customWidth="1"/>
    <col min="3" max="3" width="28.36328125" style="1" customWidth="1"/>
    <col min="4" max="4" width="12.453125" style="1" bestFit="1" customWidth="1"/>
    <col min="5" max="5" width="19.6328125" style="1" bestFit="1" customWidth="1"/>
    <col min="6" max="6" width="18.36328125" style="1" customWidth="1"/>
    <col min="7" max="7" width="27.36328125" style="1" bestFit="1" customWidth="1"/>
    <col min="8" max="8" width="15.6328125" style="1" bestFit="1" customWidth="1"/>
    <col min="9" max="9" width="29.6328125" style="1" bestFit="1" customWidth="1"/>
    <col min="10" max="10" width="12.6328125" style="1" bestFit="1" customWidth="1"/>
    <col min="11" max="11" width="20.6328125" style="1" bestFit="1" customWidth="1"/>
    <col min="12" max="12" width="22.6328125" style="1" bestFit="1" customWidth="1"/>
    <col min="13" max="13" width="14.6328125" style="1" bestFit="1" customWidth="1"/>
    <col min="14" max="16384" width="11.453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05" t="s">
        <v>308</v>
      </c>
      <c r="I5" s="305"/>
      <c r="J5" s="305"/>
      <c r="K5" s="305"/>
    </row>
    <row r="6" spans="1:13">
      <c r="A6" s="9" t="s">
        <v>2</v>
      </c>
      <c r="B6" s="21" t="s">
        <v>309</v>
      </c>
      <c r="C6" s="21" t="s">
        <v>310</v>
      </c>
      <c r="F6" s="306" t="s">
        <v>311</v>
      </c>
      <c r="G6" s="307"/>
      <c r="H6" s="306" t="s">
        <v>312</v>
      </c>
      <c r="I6" s="306"/>
    </row>
    <row r="7" spans="1:13">
      <c r="A7" s="1" t="s">
        <v>74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65</v>
      </c>
      <c r="G7" s="6">
        <v>2.8666666666666667</v>
      </c>
      <c r="H7" s="6">
        <v>0</v>
      </c>
      <c r="J7" s="308"/>
      <c r="K7" s="308"/>
      <c r="L7" s="308"/>
      <c r="M7" s="308"/>
    </row>
    <row r="8" spans="1:13">
      <c r="A8" s="1" t="s">
        <v>71</v>
      </c>
      <c r="B8" s="23">
        <f t="shared" si="0"/>
        <v>3.2666666666666666</v>
      </c>
      <c r="C8" s="23">
        <f t="shared" si="1"/>
        <v>13.3</v>
      </c>
      <c r="F8" s="22" t="s">
        <v>66</v>
      </c>
      <c r="G8" s="6">
        <v>3.1333333333333333</v>
      </c>
      <c r="H8" s="6">
        <v>13.3</v>
      </c>
    </row>
    <row r="9" spans="1:13">
      <c r="A9" s="22" t="s">
        <v>67</v>
      </c>
      <c r="B9" s="23">
        <f t="shared" si="0"/>
        <v>3.2666666666666666</v>
      </c>
      <c r="C9" s="23">
        <f t="shared" si="1"/>
        <v>20</v>
      </c>
      <c r="F9" s="22" t="s">
        <v>67</v>
      </c>
      <c r="G9" s="6">
        <v>3.2666666666666666</v>
      </c>
      <c r="H9" s="6">
        <v>20</v>
      </c>
    </row>
    <row r="10" spans="1:13">
      <c r="A10" s="1" t="s">
        <v>66</v>
      </c>
      <c r="B10" s="23">
        <f t="shared" si="0"/>
        <v>3.1333333333333333</v>
      </c>
      <c r="C10" s="23">
        <f t="shared" si="1"/>
        <v>13.3</v>
      </c>
      <c r="F10" s="22" t="s">
        <v>68</v>
      </c>
      <c r="G10" s="6">
        <v>2.7333333333333334</v>
      </c>
      <c r="H10" s="6">
        <v>6.7</v>
      </c>
    </row>
    <row r="11" spans="1:13">
      <c r="A11" s="1" t="s">
        <v>65</v>
      </c>
      <c r="B11" s="23">
        <f t="shared" si="0"/>
        <v>2.8666666666666667</v>
      </c>
      <c r="C11" s="23">
        <f t="shared" si="1"/>
        <v>0</v>
      </c>
      <c r="F11" s="22" t="s">
        <v>69</v>
      </c>
      <c r="G11" s="6">
        <v>2.0666666666666669</v>
      </c>
      <c r="H11" s="6">
        <v>93.3</v>
      </c>
    </row>
    <row r="12" spans="1:13">
      <c r="A12" s="1" t="s">
        <v>70</v>
      </c>
      <c r="B12" s="23">
        <f t="shared" si="0"/>
        <v>2.8</v>
      </c>
      <c r="C12" s="23">
        <f t="shared" si="1"/>
        <v>0</v>
      </c>
      <c r="F12" s="22" t="s">
        <v>70</v>
      </c>
      <c r="G12" s="6">
        <v>2.8</v>
      </c>
      <c r="H12" s="6">
        <v>0</v>
      </c>
    </row>
    <row r="13" spans="1:13">
      <c r="A13" s="1" t="s">
        <v>68</v>
      </c>
      <c r="B13" s="23">
        <f t="shared" si="0"/>
        <v>2.7333333333333334</v>
      </c>
      <c r="C13" s="23">
        <f t="shared" si="1"/>
        <v>6.7</v>
      </c>
      <c r="F13" s="22" t="s">
        <v>71</v>
      </c>
      <c r="G13" s="6">
        <v>3.2666666666666666</v>
      </c>
      <c r="H13" s="6">
        <v>13.3</v>
      </c>
    </row>
    <row r="14" spans="1:13">
      <c r="A14" s="1" t="s">
        <v>72</v>
      </c>
      <c r="B14" s="23">
        <f t="shared" si="0"/>
        <v>2.6666666666666665</v>
      </c>
      <c r="C14" s="23">
        <f t="shared" si="1"/>
        <v>20</v>
      </c>
      <c r="F14" s="22" t="s">
        <v>72</v>
      </c>
      <c r="G14" s="6">
        <v>2.6666666666666665</v>
      </c>
      <c r="H14" s="6">
        <v>20</v>
      </c>
    </row>
    <row r="15" spans="1:13">
      <c r="A15" s="1" t="s">
        <v>313</v>
      </c>
      <c r="B15" s="23">
        <f t="shared" si="0"/>
        <v>2.0666666666666669</v>
      </c>
      <c r="C15" s="23">
        <f t="shared" si="1"/>
        <v>46.7</v>
      </c>
      <c r="F15" s="22" t="s">
        <v>313</v>
      </c>
      <c r="G15" s="6">
        <v>2.0666666666666669</v>
      </c>
      <c r="H15" s="6">
        <v>46.7</v>
      </c>
    </row>
    <row r="16" spans="1:13">
      <c r="A16" s="22" t="s">
        <v>69</v>
      </c>
      <c r="B16" s="23">
        <f t="shared" si="0"/>
        <v>2.0666666666666669</v>
      </c>
      <c r="C16" s="23">
        <f t="shared" si="1"/>
        <v>93.3</v>
      </c>
      <c r="F16" s="22" t="s">
        <v>74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40</v>
      </c>
      <c r="C22" s="26"/>
      <c r="D22" s="26"/>
      <c r="E22" s="26"/>
      <c r="F22" s="12"/>
    </row>
    <row r="23" spans="1:13">
      <c r="B23" s="12" t="s">
        <v>314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303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 ht="14.5">
      <c r="B29" s="12"/>
      <c r="C29" s="12"/>
      <c r="D29" s="12"/>
      <c r="E29" s="12"/>
      <c r="F29" s="12"/>
      <c r="K29"/>
      <c r="L29" s="23"/>
      <c r="M29" s="23"/>
    </row>
    <row r="30" spans="1:13" ht="14.5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315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U101"/>
  <sheetViews>
    <sheetView showGridLines="0" view="pageBreakPreview" zoomScaleNormal="70" zoomScaleSheetLayoutView="100" workbookViewId="0">
      <pane ySplit="9" topLeftCell="A66" activePane="bottomLeft" state="frozen"/>
      <selection activeCell="Z38" sqref="Z38"/>
      <selection pane="bottomLeft" activeCell="Q59" sqref="Q59"/>
    </sheetView>
  </sheetViews>
  <sheetFormatPr defaultColWidth="11.453125" defaultRowHeight="14"/>
  <cols>
    <col min="1" max="1" width="8.36328125" style="12" customWidth="1"/>
    <col min="2" max="2" width="19.6328125" style="16" customWidth="1"/>
    <col min="3" max="3" width="20.6328125" style="16" customWidth="1"/>
    <col min="4" max="4" width="18.54296875" style="16" bestFit="1" customWidth="1"/>
    <col min="5" max="5" width="17" style="16" bestFit="1" customWidth="1"/>
    <col min="6" max="6" width="14.54296875" style="16" bestFit="1" customWidth="1"/>
    <col min="7" max="7" width="18.453125" style="16" bestFit="1" customWidth="1"/>
    <col min="8" max="8" width="18.36328125" style="16" bestFit="1" customWidth="1"/>
    <col min="9" max="9" width="16.54296875" style="16" bestFit="1" customWidth="1"/>
    <col min="10" max="10" width="11.453125" style="16"/>
    <col min="11" max="11" width="14" style="16" customWidth="1"/>
    <col min="12" max="12" width="12.36328125" style="16" customWidth="1"/>
    <col min="13" max="13" width="18.54296875" style="16" bestFit="1" customWidth="1"/>
    <col min="14" max="14" width="18.54296875" style="16" customWidth="1"/>
    <col min="15" max="15" width="3.6328125" style="12" customWidth="1"/>
    <col min="16" max="16" width="14.54296875" style="12" bestFit="1" customWidth="1"/>
    <col min="17" max="17" width="18.6328125" style="12" bestFit="1" customWidth="1"/>
    <col min="18" max="18" width="18.54296875" style="12" bestFit="1" customWidth="1"/>
    <col min="19" max="19" width="17" style="12" bestFit="1" customWidth="1"/>
    <col min="20" max="20" width="14.54296875" style="12" bestFit="1" customWidth="1"/>
    <col min="21" max="21" width="18.6328125" style="12" bestFit="1" customWidth="1"/>
    <col min="22" max="22" width="18.54296875" style="12" bestFit="1" customWidth="1"/>
    <col min="23" max="23" width="17" style="12" bestFit="1" customWidth="1"/>
    <col min="24" max="16384" width="11.453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/>
    </row>
    <row r="4" spans="1:21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62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190">
        <v>43983</v>
      </c>
      <c r="B54" s="191">
        <v>-30</v>
      </c>
      <c r="C54" s="191">
        <v>-10</v>
      </c>
      <c r="D54" s="191">
        <v>0</v>
      </c>
      <c r="E54" s="191">
        <v>10</v>
      </c>
      <c r="F54" s="191">
        <v>-20</v>
      </c>
      <c r="G54" s="191">
        <v>-10</v>
      </c>
      <c r="H54" s="191">
        <v>-20</v>
      </c>
      <c r="I54" s="191">
        <v>-20</v>
      </c>
      <c r="J54" s="191">
        <v>-25</v>
      </c>
      <c r="K54" s="191">
        <v>-25</v>
      </c>
      <c r="L54" s="191">
        <v>0</v>
      </c>
      <c r="M54" s="191">
        <v>-25</v>
      </c>
      <c r="N54" s="191"/>
    </row>
    <row r="55" spans="1:17" s="95" customFormat="1">
      <c r="A55" s="190">
        <v>44075</v>
      </c>
      <c r="B55" s="191">
        <v>-45.454545454545496</v>
      </c>
      <c r="C55" s="191">
        <v>-54.545454545454497</v>
      </c>
      <c r="D55" s="191">
        <v>-54.545454545454497</v>
      </c>
      <c r="E55" s="191">
        <v>-45.454545454545496</v>
      </c>
      <c r="F55" s="191">
        <v>11.1111111111111</v>
      </c>
      <c r="G55" s="191">
        <v>-11.1111111111111</v>
      </c>
      <c r="H55" s="191">
        <v>-11.1111111111111</v>
      </c>
      <c r="I55" s="191">
        <v>-11.1111111111111</v>
      </c>
      <c r="J55" s="191">
        <v>-33.3333333333333</v>
      </c>
      <c r="K55" s="191">
        <v>0</v>
      </c>
      <c r="L55" s="191">
        <v>0</v>
      </c>
      <c r="M55" s="191">
        <v>0</v>
      </c>
      <c r="N55" s="191"/>
    </row>
    <row r="56" spans="1:17" s="95" customFormat="1">
      <c r="A56" s="190">
        <v>44166</v>
      </c>
      <c r="B56" s="191">
        <v>-7.6923076923076898</v>
      </c>
      <c r="C56" s="191">
        <v>-7.6923076923076898</v>
      </c>
      <c r="D56" s="191">
        <v>-23.076923076923102</v>
      </c>
      <c r="E56" s="191">
        <v>-23.076923076923102</v>
      </c>
      <c r="F56" s="191">
        <v>-12.5</v>
      </c>
      <c r="G56" s="191">
        <v>-12.5</v>
      </c>
      <c r="H56" s="191">
        <v>-12.5</v>
      </c>
      <c r="I56" s="191">
        <v>-12.5</v>
      </c>
      <c r="J56" s="191">
        <v>75</v>
      </c>
      <c r="K56" s="191">
        <v>50</v>
      </c>
      <c r="L56" s="191">
        <v>25</v>
      </c>
      <c r="M56" s="191">
        <v>-50</v>
      </c>
      <c r="N56" s="191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339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90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90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90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A70" s="69">
        <v>45444</v>
      </c>
      <c r="B70" s="72">
        <v>-28.571428571428598</v>
      </c>
      <c r="C70" s="72">
        <v>-23.8095238095238</v>
      </c>
      <c r="D70" s="72">
        <v>-4.7619047619047601</v>
      </c>
      <c r="E70" s="72">
        <v>4.7619047619047601</v>
      </c>
      <c r="F70" s="72">
        <v>-50</v>
      </c>
      <c r="G70" s="72">
        <v>-50</v>
      </c>
      <c r="H70" s="72">
        <v>-50</v>
      </c>
      <c r="I70" s="72">
        <v>-25</v>
      </c>
      <c r="J70" s="72">
        <v>33.3333333333333</v>
      </c>
      <c r="K70" s="72">
        <v>-33.3333333333333</v>
      </c>
      <c r="L70" s="72">
        <v>-33.3333333333333</v>
      </c>
      <c r="M70" s="72">
        <v>-33.3333333333333</v>
      </c>
      <c r="N70" s="72"/>
    </row>
    <row r="71" spans="1:14">
      <c r="A71" s="69">
        <v>45536</v>
      </c>
      <c r="B71" s="72">
        <v>0</v>
      </c>
      <c r="C71" s="72">
        <v>-5.5555555555555598</v>
      </c>
      <c r="D71" s="72">
        <v>16.6666666666667</v>
      </c>
      <c r="E71" s="72">
        <v>27.7777777777778</v>
      </c>
      <c r="F71" s="72">
        <v>-60</v>
      </c>
      <c r="G71" s="72">
        <v>-40</v>
      </c>
      <c r="H71" s="72">
        <v>-40</v>
      </c>
      <c r="I71" s="72">
        <v>-60</v>
      </c>
      <c r="J71" s="72">
        <v>-100</v>
      </c>
      <c r="K71" s="72">
        <v>-33.3333333333333</v>
      </c>
      <c r="L71" s="72">
        <v>-33.3333333333333</v>
      </c>
      <c r="M71" s="72">
        <v>-33.3333333333333</v>
      </c>
      <c r="N71" s="72"/>
    </row>
    <row r="72" spans="1:14">
      <c r="A72" s="69">
        <v>45627</v>
      </c>
      <c r="B72" s="72">
        <v>-24</v>
      </c>
      <c r="C72" s="72">
        <v>-40</v>
      </c>
      <c r="D72" s="72">
        <v>-8</v>
      </c>
      <c r="E72" s="72">
        <v>4</v>
      </c>
      <c r="F72" s="72">
        <v>-22.2222222222222</v>
      </c>
      <c r="G72" s="72">
        <v>-33.3333333333333</v>
      </c>
      <c r="H72" s="72">
        <v>-33.3333333333333</v>
      </c>
      <c r="I72" s="72">
        <v>-33.3333333333333</v>
      </c>
      <c r="J72" s="72">
        <v>-50</v>
      </c>
      <c r="K72" s="72">
        <v>0</v>
      </c>
      <c r="L72" s="72">
        <v>0</v>
      </c>
      <c r="M72" s="72">
        <v>-50</v>
      </c>
      <c r="N72" s="72"/>
    </row>
    <row r="73" spans="1:14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spans="1:1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defaultColWidth="11.453125" defaultRowHeight="14"/>
  <cols>
    <col min="1" max="1" width="11.453125" style="1"/>
    <col min="2" max="2" width="23.6328125" style="1" customWidth="1"/>
    <col min="3" max="3" width="12.453125" style="1" customWidth="1"/>
    <col min="4" max="4" width="15" style="1" customWidth="1"/>
    <col min="5" max="11" width="11.453125" style="1"/>
    <col min="12" max="12" width="26.6328125" style="1" bestFit="1" customWidth="1"/>
    <col min="13" max="13" width="13.6328125" style="1" bestFit="1" customWidth="1"/>
    <col min="14" max="14" width="30" style="1" bestFit="1" customWidth="1"/>
    <col min="15" max="15" width="12.6328125" style="1" bestFit="1" customWidth="1"/>
    <col min="16" max="16384" width="11.453125" style="1"/>
  </cols>
  <sheetData>
    <row r="1" spans="2:17">
      <c r="B1" s="18"/>
      <c r="L1" s="305" t="s">
        <v>308</v>
      </c>
      <c r="M1" s="305"/>
      <c r="N1" s="305"/>
      <c r="O1" s="305"/>
    </row>
    <row r="2" spans="2:17">
      <c r="B2" s="9" t="s">
        <v>3</v>
      </c>
      <c r="C2" s="27" t="s">
        <v>316</v>
      </c>
      <c r="D2" s="27" t="s">
        <v>310</v>
      </c>
      <c r="L2" s="306" t="s">
        <v>311</v>
      </c>
      <c r="M2" s="307"/>
      <c r="N2" s="306" t="s">
        <v>312</v>
      </c>
      <c r="O2" s="306"/>
      <c r="Q2" s="1">
        <v>100</v>
      </c>
    </row>
    <row r="3" spans="2:17">
      <c r="B3" s="1" t="s">
        <v>68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65</v>
      </c>
      <c r="M3" s="23">
        <v>-9.2592592592592595</v>
      </c>
      <c r="N3" s="23">
        <v>10</v>
      </c>
    </row>
    <row r="4" spans="2:17">
      <c r="B4" s="22" t="s">
        <v>69</v>
      </c>
      <c r="C4" s="28">
        <f t="shared" si="0"/>
        <v>-15.423280423280422</v>
      </c>
      <c r="D4" s="28">
        <f t="shared" si="1"/>
        <v>90</v>
      </c>
      <c r="L4" s="22" t="s">
        <v>66</v>
      </c>
      <c r="M4" s="23">
        <v>-9.8148148148148149</v>
      </c>
      <c r="N4" s="23">
        <v>10</v>
      </c>
    </row>
    <row r="5" spans="2:17" ht="15" customHeight="1">
      <c r="B5" s="22" t="s">
        <v>67</v>
      </c>
      <c r="C5" s="28">
        <f t="shared" si="0"/>
        <v>-11.481481481481481</v>
      </c>
      <c r="D5" s="28">
        <f t="shared" si="1"/>
        <v>30</v>
      </c>
      <c r="L5" s="22" t="s">
        <v>67</v>
      </c>
      <c r="M5" s="23">
        <v>-11.481481481481481</v>
      </c>
      <c r="N5" s="23">
        <v>30</v>
      </c>
    </row>
    <row r="6" spans="2:17">
      <c r="B6" s="1" t="s">
        <v>72</v>
      </c>
      <c r="C6" s="28">
        <f t="shared" si="0"/>
        <v>-10.952380952380953</v>
      </c>
      <c r="D6" s="28">
        <f t="shared" si="1"/>
        <v>10</v>
      </c>
      <c r="G6" s="41"/>
      <c r="L6" s="22" t="s">
        <v>68</v>
      </c>
      <c r="M6" s="23">
        <v>-17.592592592592592</v>
      </c>
      <c r="N6" s="23">
        <v>0</v>
      </c>
    </row>
    <row r="7" spans="2:17">
      <c r="B7" s="1" t="s">
        <v>66</v>
      </c>
      <c r="C7" s="28">
        <f t="shared" si="0"/>
        <v>-9.8148148148148149</v>
      </c>
      <c r="D7" s="28">
        <f t="shared" si="1"/>
        <v>10</v>
      </c>
      <c r="L7" s="22" t="s">
        <v>69</v>
      </c>
      <c r="M7" s="23">
        <v>-15.423280423280422</v>
      </c>
      <c r="N7" s="23">
        <v>90</v>
      </c>
    </row>
    <row r="8" spans="2:17">
      <c r="B8" s="1" t="s">
        <v>65</v>
      </c>
      <c r="C8" s="28">
        <f t="shared" si="0"/>
        <v>-9.2592592592592595</v>
      </c>
      <c r="D8" s="28">
        <f t="shared" si="1"/>
        <v>10</v>
      </c>
      <c r="L8" s="22" t="s">
        <v>70</v>
      </c>
      <c r="M8" s="23">
        <v>-4.2857142857142856</v>
      </c>
      <c r="N8" s="23">
        <v>0</v>
      </c>
    </row>
    <row r="9" spans="2:17" ht="28">
      <c r="B9" s="1" t="s">
        <v>74</v>
      </c>
      <c r="C9" s="28">
        <f t="shared" si="0"/>
        <v>-9.1005291005291014</v>
      </c>
      <c r="D9" s="28">
        <f t="shared" si="1"/>
        <v>30</v>
      </c>
      <c r="F9" s="42" t="s">
        <v>317</v>
      </c>
      <c r="L9" s="22" t="s">
        <v>71</v>
      </c>
      <c r="M9" s="23">
        <v>-2.4338624338624339</v>
      </c>
      <c r="N9" s="23">
        <v>20</v>
      </c>
    </row>
    <row r="10" spans="2:17">
      <c r="B10" s="1" t="s">
        <v>313</v>
      </c>
      <c r="C10" s="28">
        <f t="shared" si="0"/>
        <v>-6.8783068783068781</v>
      </c>
      <c r="D10" s="28">
        <f t="shared" si="1"/>
        <v>20</v>
      </c>
      <c r="L10" s="22" t="s">
        <v>72</v>
      </c>
      <c r="M10" s="23">
        <v>-10.952380952380953</v>
      </c>
      <c r="N10" s="23">
        <v>10</v>
      </c>
    </row>
    <row r="11" spans="2:17">
      <c r="B11" s="1" t="s">
        <v>70</v>
      </c>
      <c r="C11" s="28">
        <f t="shared" si="0"/>
        <v>-4.2857142857142856</v>
      </c>
      <c r="D11" s="28">
        <f t="shared" si="1"/>
        <v>0</v>
      </c>
      <c r="L11" s="22" t="s">
        <v>313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74</v>
      </c>
      <c r="M12" s="23">
        <v>-9.1005291005291014</v>
      </c>
      <c r="N12" s="23">
        <v>30</v>
      </c>
    </row>
    <row r="13" spans="2:17">
      <c r="B13" s="1" t="s">
        <v>71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40</v>
      </c>
      <c r="C16" s="12"/>
      <c r="D16" s="12"/>
      <c r="E16" s="12"/>
      <c r="F16" s="12"/>
      <c r="G16" s="12"/>
      <c r="H16" s="12"/>
    </row>
    <row r="17" spans="2:15">
      <c r="B17" s="12" t="s">
        <v>314</v>
      </c>
      <c r="C17" s="12"/>
      <c r="D17" s="12"/>
      <c r="E17" s="12"/>
      <c r="F17" s="12"/>
      <c r="G17" s="12"/>
      <c r="H17" s="12"/>
    </row>
    <row r="18" spans="2:15" ht="14.5">
      <c r="B18" s="12"/>
      <c r="C18" s="12"/>
      <c r="D18" s="12"/>
      <c r="E18" s="12"/>
      <c r="F18" s="12"/>
      <c r="G18" s="12"/>
      <c r="H18" s="12"/>
      <c r="L18" s="309"/>
      <c r="M18" s="309"/>
    </row>
    <row r="19" spans="2:15" ht="14.5">
      <c r="B19" s="12" t="s">
        <v>306</v>
      </c>
      <c r="C19" s="12"/>
      <c r="D19" s="12"/>
      <c r="E19" s="12"/>
      <c r="F19" s="12"/>
      <c r="G19" s="12"/>
      <c r="H19" s="12"/>
      <c r="L19" s="309"/>
      <c r="M19" s="309"/>
    </row>
    <row r="20" spans="2:15" ht="14.5">
      <c r="B20" s="12"/>
      <c r="C20" s="12"/>
      <c r="D20" s="12"/>
      <c r="E20" s="12"/>
      <c r="F20" s="12"/>
      <c r="G20" s="12"/>
      <c r="H20" s="12"/>
      <c r="L20" s="309"/>
      <c r="M20" s="309"/>
    </row>
    <row r="21" spans="2:15" ht="14.5">
      <c r="B21" s="12"/>
      <c r="C21" s="12"/>
      <c r="D21" s="12"/>
      <c r="E21" s="12"/>
      <c r="F21" s="12"/>
      <c r="G21" s="12"/>
      <c r="H21" s="12"/>
      <c r="L21" s="309"/>
      <c r="M21" s="309"/>
    </row>
    <row r="22" spans="2:15" ht="14.5">
      <c r="B22" s="12"/>
      <c r="C22" s="12"/>
      <c r="D22" s="12"/>
      <c r="E22" s="12"/>
      <c r="F22" s="12"/>
      <c r="G22" s="12"/>
      <c r="H22" s="12"/>
      <c r="L22" s="309"/>
      <c r="M22" s="309"/>
    </row>
    <row r="23" spans="2:15" ht="14.5">
      <c r="B23" s="12"/>
      <c r="C23" s="12"/>
      <c r="D23" s="12"/>
      <c r="E23" s="12"/>
      <c r="F23" s="12"/>
      <c r="G23" s="12"/>
      <c r="H23" s="12"/>
      <c r="L23" s="309"/>
      <c r="M23" s="309"/>
    </row>
    <row r="24" spans="2:15" ht="14.5">
      <c r="B24" s="12"/>
      <c r="C24" s="12"/>
      <c r="D24" s="12"/>
      <c r="E24" s="12"/>
      <c r="F24" s="12"/>
      <c r="G24" s="12"/>
      <c r="H24" s="12"/>
      <c r="K24" s="30"/>
      <c r="L24" s="309"/>
      <c r="M24" s="309"/>
    </row>
    <row r="25" spans="2:15" ht="14.5">
      <c r="B25" s="12"/>
      <c r="C25" s="12"/>
      <c r="D25" s="12"/>
      <c r="E25" s="12"/>
      <c r="F25" s="12"/>
      <c r="G25" s="12"/>
      <c r="H25" s="12"/>
      <c r="K25" s="30"/>
      <c r="L25" s="309"/>
      <c r="M25" s="309"/>
    </row>
    <row r="26" spans="2:15" ht="14.5">
      <c r="B26" s="12"/>
      <c r="C26" s="12"/>
      <c r="D26" s="12"/>
      <c r="E26" s="12"/>
      <c r="F26" s="12"/>
      <c r="G26" s="12"/>
      <c r="H26" s="12"/>
      <c r="K26" s="30"/>
      <c r="L26" s="309"/>
      <c r="M26" s="309"/>
    </row>
    <row r="27" spans="2:15" ht="14.5">
      <c r="B27" s="12"/>
      <c r="C27" s="12"/>
      <c r="D27" s="12"/>
      <c r="E27" s="12"/>
      <c r="F27" s="12"/>
      <c r="G27" s="12"/>
      <c r="H27" s="12"/>
      <c r="K27" s="30"/>
      <c r="L27" s="309"/>
      <c r="M27" s="309"/>
    </row>
    <row r="28" spans="2:15" ht="14.5">
      <c r="B28" s="12"/>
      <c r="C28" s="12"/>
      <c r="D28" s="12"/>
      <c r="E28" s="12"/>
      <c r="F28" s="12"/>
      <c r="G28" s="12"/>
      <c r="H28" s="12"/>
      <c r="K28" s="30"/>
      <c r="L28" s="309"/>
      <c r="M28" s="309"/>
    </row>
    <row r="29" spans="2:15" ht="14.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315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defaultColWidth="11.453125" defaultRowHeight="14"/>
  <cols>
    <col min="1" max="1" width="11.453125" style="1"/>
    <col min="2" max="2" width="26.6328125" style="1" bestFit="1" customWidth="1"/>
    <col min="3" max="3" width="19.6328125" style="1" bestFit="1" customWidth="1"/>
    <col min="4" max="10" width="11.453125" style="1"/>
    <col min="11" max="11" width="15" style="1" customWidth="1"/>
    <col min="12" max="12" width="26.6328125" style="1" bestFit="1" customWidth="1"/>
    <col min="13" max="13" width="11.453125" style="1"/>
    <col min="14" max="14" width="29.6328125" style="1" bestFit="1" customWidth="1"/>
    <col min="15" max="15" width="12.6328125" style="1" bestFit="1" customWidth="1"/>
    <col min="16" max="16384" width="11.453125" style="1"/>
  </cols>
  <sheetData>
    <row r="1" spans="2:21">
      <c r="B1" s="18"/>
      <c r="L1" s="305" t="s">
        <v>308</v>
      </c>
      <c r="M1" s="305"/>
      <c r="N1" s="305"/>
      <c r="O1" s="305"/>
    </row>
    <row r="2" spans="2:21">
      <c r="B2" s="9" t="s">
        <v>45</v>
      </c>
      <c r="C2" s="27" t="s">
        <v>316</v>
      </c>
      <c r="D2" s="27" t="s">
        <v>310</v>
      </c>
      <c r="L2" s="306" t="s">
        <v>311</v>
      </c>
      <c r="M2" s="307"/>
      <c r="N2" s="306" t="s">
        <v>312</v>
      </c>
      <c r="O2" s="306"/>
    </row>
    <row r="3" spans="2:21">
      <c r="B3" s="35" t="s">
        <v>74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65</v>
      </c>
      <c r="M3" s="28">
        <v>3.25</v>
      </c>
      <c r="N3" s="28">
        <v>0</v>
      </c>
    </row>
    <row r="4" spans="2:21">
      <c r="B4" s="1" t="s">
        <v>71</v>
      </c>
      <c r="C4" s="23">
        <f t="shared" si="0"/>
        <v>3.5</v>
      </c>
      <c r="D4" s="23">
        <f t="shared" si="1"/>
        <v>0</v>
      </c>
      <c r="E4" s="17"/>
      <c r="L4" s="22" t="s">
        <v>66</v>
      </c>
      <c r="M4" s="28">
        <v>3.25</v>
      </c>
      <c r="N4" s="28">
        <v>0</v>
      </c>
    </row>
    <row r="5" spans="2:21" ht="15" customHeight="1">
      <c r="B5" s="1" t="s">
        <v>67</v>
      </c>
      <c r="C5" s="23">
        <f t="shared" si="0"/>
        <v>3.25</v>
      </c>
      <c r="D5" s="23">
        <f t="shared" si="1"/>
        <v>0</v>
      </c>
      <c r="E5" s="17"/>
      <c r="L5" s="22" t="s">
        <v>67</v>
      </c>
      <c r="M5" s="28">
        <v>3.25</v>
      </c>
      <c r="N5" s="28">
        <v>0</v>
      </c>
    </row>
    <row r="6" spans="2:21">
      <c r="B6" s="1" t="s">
        <v>66</v>
      </c>
      <c r="C6" s="23">
        <f t="shared" si="0"/>
        <v>3.25</v>
      </c>
      <c r="D6" s="23">
        <f t="shared" si="1"/>
        <v>0</v>
      </c>
      <c r="E6" s="17"/>
      <c r="L6" s="22" t="s">
        <v>68</v>
      </c>
      <c r="M6" s="28">
        <v>2.5</v>
      </c>
      <c r="N6" s="28">
        <v>75</v>
      </c>
    </row>
    <row r="7" spans="2:21">
      <c r="B7" s="1" t="s">
        <v>65</v>
      </c>
      <c r="C7" s="23">
        <f t="shared" si="0"/>
        <v>3.25</v>
      </c>
      <c r="D7" s="23">
        <f t="shared" si="1"/>
        <v>0</v>
      </c>
      <c r="E7" s="17"/>
      <c r="L7" s="22" t="s">
        <v>69</v>
      </c>
      <c r="M7" s="28">
        <v>2.25</v>
      </c>
      <c r="N7" s="28">
        <v>100</v>
      </c>
    </row>
    <row r="8" spans="2:21">
      <c r="B8" s="1" t="s">
        <v>70</v>
      </c>
      <c r="C8" s="23">
        <f t="shared" si="0"/>
        <v>2.75</v>
      </c>
      <c r="D8" s="23">
        <f t="shared" si="1"/>
        <v>0</v>
      </c>
      <c r="E8" s="17"/>
      <c r="L8" s="22" t="s">
        <v>70</v>
      </c>
      <c r="M8" s="28">
        <v>2.75</v>
      </c>
      <c r="N8" s="28">
        <v>0</v>
      </c>
    </row>
    <row r="9" spans="2:21">
      <c r="B9" s="1" t="s">
        <v>68</v>
      </c>
      <c r="C9" s="23">
        <f t="shared" si="0"/>
        <v>2.5</v>
      </c>
      <c r="D9" s="23">
        <f t="shared" si="1"/>
        <v>75</v>
      </c>
      <c r="E9" s="17"/>
      <c r="L9" s="22" t="s">
        <v>71</v>
      </c>
      <c r="M9" s="28">
        <v>3.5</v>
      </c>
      <c r="N9" s="28">
        <v>0</v>
      </c>
    </row>
    <row r="10" spans="2:21">
      <c r="B10" s="1" t="s">
        <v>313</v>
      </c>
      <c r="C10" s="23">
        <f t="shared" si="0"/>
        <v>2.5</v>
      </c>
      <c r="D10" s="23">
        <f t="shared" si="1"/>
        <v>0</v>
      </c>
      <c r="E10" s="17"/>
      <c r="L10" s="22" t="s">
        <v>72</v>
      </c>
      <c r="M10" s="28">
        <v>2.25</v>
      </c>
      <c r="N10" s="28">
        <v>25</v>
      </c>
    </row>
    <row r="11" spans="2:21">
      <c r="B11" s="1" t="s">
        <v>69</v>
      </c>
      <c r="C11" s="23">
        <f t="shared" si="0"/>
        <v>2.25</v>
      </c>
      <c r="D11" s="23">
        <f t="shared" si="1"/>
        <v>100</v>
      </c>
      <c r="E11" s="17"/>
      <c r="L11" s="22" t="s">
        <v>313</v>
      </c>
      <c r="M11" s="28">
        <v>2.5</v>
      </c>
      <c r="N11" s="28">
        <v>0</v>
      </c>
    </row>
    <row r="12" spans="2:21">
      <c r="B12" s="1" t="s">
        <v>72</v>
      </c>
      <c r="C12" s="23">
        <f t="shared" si="0"/>
        <v>2.25</v>
      </c>
      <c r="D12" s="23">
        <f t="shared" si="1"/>
        <v>25</v>
      </c>
      <c r="E12" s="17"/>
      <c r="L12" s="22" t="s">
        <v>74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314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307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 ht="14.5">
      <c r="B28" s="12"/>
      <c r="C28" s="12"/>
      <c r="D28" s="12"/>
      <c r="E28" s="12"/>
      <c r="F28" s="12"/>
      <c r="G28" s="12"/>
      <c r="H28" s="12"/>
      <c r="L28"/>
    </row>
    <row r="29" spans="2:12" ht="14.5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315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D62"/>
  <sheetViews>
    <sheetView view="pageBreakPreview" zoomScaleNormal="70" zoomScaleSheetLayoutView="100" workbookViewId="0">
      <pane xSplit="1" ySplit="7" topLeftCell="R51" activePane="bottomRight" state="frozen"/>
      <selection activeCell="Z38" sqref="Z38"/>
      <selection pane="topRight" activeCell="Z38" sqref="Z38"/>
      <selection pane="bottomLeft" activeCell="Z38" sqref="Z38"/>
      <selection pane="bottomRight" activeCell="T68" sqref="T68"/>
    </sheetView>
  </sheetViews>
  <sheetFormatPr defaultColWidth="11.453125" defaultRowHeight="14"/>
  <cols>
    <col min="1" max="1" width="17.6328125" style="12" customWidth="1"/>
    <col min="2" max="2" width="15.6328125" style="12" bestFit="1" customWidth="1"/>
    <col min="3" max="39" width="11.453125" style="12"/>
    <col min="40" max="40" width="3.6328125" style="12" customWidth="1"/>
    <col min="41" max="16384" width="11.453125" style="12"/>
  </cols>
  <sheetData>
    <row r="1" spans="1:30">
      <c r="A1" s="12" t="s">
        <v>37</v>
      </c>
    </row>
    <row r="2" spans="1:30">
      <c r="A2" s="12" t="s">
        <v>2</v>
      </c>
    </row>
    <row r="3" spans="1:30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>
      <c r="B6" s="287" t="s">
        <v>39</v>
      </c>
      <c r="C6" s="287"/>
      <c r="D6" s="287"/>
      <c r="E6" s="287"/>
      <c r="F6" s="287" t="s">
        <v>2</v>
      </c>
      <c r="G6" s="287"/>
      <c r="H6" s="287"/>
      <c r="I6" s="287"/>
      <c r="J6" s="287" t="s">
        <v>3</v>
      </c>
      <c r="K6" s="287"/>
      <c r="L6" s="287"/>
      <c r="M6" s="287"/>
      <c r="N6" s="287" t="s">
        <v>5</v>
      </c>
      <c r="O6" s="287"/>
      <c r="P6" s="287"/>
      <c r="Q6" s="287"/>
      <c r="S6" s="13" t="s">
        <v>85</v>
      </c>
    </row>
    <row r="7" spans="1:30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33.422789947131839</v>
      </c>
      <c r="H49" s="55">
        <v>16.6666666666667</v>
      </c>
      <c r="I49" s="55">
        <v>-22.2222222222222</v>
      </c>
      <c r="J49" s="55">
        <v>-20</v>
      </c>
      <c r="K49" s="55">
        <v>-44.817241258874397</v>
      </c>
      <c r="L49" s="55">
        <v>20</v>
      </c>
      <c r="M49" s="55">
        <v>-20</v>
      </c>
      <c r="N49" s="55">
        <v>66.6666666666667</v>
      </c>
      <c r="O49" s="55">
        <v>23.822848299690175</v>
      </c>
      <c r="P49" s="55">
        <v>33.3333333333333</v>
      </c>
      <c r="Q49" s="55">
        <v>66.6666666666667</v>
      </c>
      <c r="T49" s="50"/>
    </row>
    <row r="50" spans="1:20">
      <c r="A50" s="45">
        <v>45627</v>
      </c>
      <c r="F50" s="55">
        <v>8</v>
      </c>
      <c r="G50" s="55">
        <v>23.175579004366092</v>
      </c>
      <c r="H50" s="55">
        <v>4</v>
      </c>
      <c r="I50" s="55">
        <v>0</v>
      </c>
      <c r="J50" s="55">
        <v>11.1111111111111</v>
      </c>
      <c r="K50" s="55">
        <v>-6.7726554127290965</v>
      </c>
      <c r="L50" s="55">
        <v>0</v>
      </c>
      <c r="M50" s="55">
        <v>-33.3333333333333</v>
      </c>
      <c r="N50" s="55">
        <v>25</v>
      </c>
      <c r="O50" s="55">
        <v>16.370281666187115</v>
      </c>
      <c r="P50" s="55">
        <v>-100</v>
      </c>
      <c r="Q50" s="55">
        <v>-25</v>
      </c>
      <c r="T50" s="50"/>
    </row>
    <row r="51" spans="1:20">
      <c r="A51" s="45"/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>
      <c r="S62" s="1" t="s">
        <v>338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CX151"/>
  <sheetViews>
    <sheetView showGridLines="0" view="pageBreakPreview" zoomScale="70" zoomScaleNormal="85" zoomScaleSheetLayoutView="70" workbookViewId="0">
      <pane xSplit="1" ySplit="7" topLeftCell="AU9" activePane="bottomRight" state="frozen"/>
      <selection activeCell="Z38" sqref="Z38"/>
      <selection pane="topRight" activeCell="Z38" sqref="Z38"/>
      <selection pane="bottomLeft" activeCell="Z38" sqref="Z38"/>
      <selection pane="bottomRight" activeCell="AW68" sqref="AW68"/>
    </sheetView>
  </sheetViews>
  <sheetFormatPr defaultColWidth="11.453125" defaultRowHeight="14"/>
  <cols>
    <col min="1" max="1" width="11.453125" style="12"/>
    <col min="2" max="46" width="20" style="12" customWidth="1"/>
    <col min="47" max="48" width="11.453125" style="12"/>
    <col min="49" max="57" width="20" style="12" customWidth="1"/>
    <col min="58" max="58" width="9.6328125" style="12" customWidth="1"/>
    <col min="59" max="60" width="20" style="12" customWidth="1"/>
    <col min="61" max="16384" width="11.453125" style="12"/>
  </cols>
  <sheetData>
    <row r="1" spans="1:58">
      <c r="A1" s="12" t="s">
        <v>43</v>
      </c>
    </row>
    <row r="2" spans="1:58">
      <c r="A2" s="12" t="s">
        <v>2</v>
      </c>
    </row>
    <row r="3" spans="1:58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197"/>
      <c r="BF27" s="2"/>
    </row>
    <row r="28" spans="1:58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89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89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89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89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89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89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336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>
      <c r="A73" s="43">
        <v>45444</v>
      </c>
      <c r="B73" s="16">
        <v>0</v>
      </c>
      <c r="C73" s="16">
        <v>0.634920634920635</v>
      </c>
      <c r="D73" s="16">
        <v>6.3492063492063506</v>
      </c>
      <c r="E73" s="16">
        <v>7.3015873015873005</v>
      </c>
      <c r="F73" s="16">
        <v>0</v>
      </c>
      <c r="G73" s="16">
        <v>6.9841269841269797</v>
      </c>
      <c r="H73" s="16">
        <v>4.1269841269841301</v>
      </c>
      <c r="I73" s="16">
        <v>16.1904761904762</v>
      </c>
      <c r="J73" s="16">
        <v>17.460317460317501</v>
      </c>
      <c r="K73" s="16">
        <v>1.26984126984127</v>
      </c>
      <c r="L73" s="16">
        <v>12.063492063492101</v>
      </c>
      <c r="M73" s="16">
        <v>9.8412698412698401</v>
      </c>
      <c r="N73" s="16">
        <v>14.920634920634901</v>
      </c>
      <c r="O73" s="16">
        <v>1.26984126984127</v>
      </c>
      <c r="P73" s="16">
        <v>1.5873015873015901</v>
      </c>
      <c r="Q73" s="16">
        <v>0</v>
      </c>
      <c r="R73" s="16">
        <v>5</v>
      </c>
      <c r="S73" s="16">
        <v>5</v>
      </c>
      <c r="T73" s="16">
        <v>1.6666666666666701</v>
      </c>
      <c r="U73" s="16">
        <v>0</v>
      </c>
      <c r="V73" s="16">
        <v>0</v>
      </c>
      <c r="W73" s="16">
        <v>0</v>
      </c>
      <c r="X73" s="16">
        <v>30</v>
      </c>
      <c r="Y73" s="16">
        <v>18.3333333333333</v>
      </c>
      <c r="Z73" s="16">
        <v>5</v>
      </c>
      <c r="AA73" s="16">
        <v>18.3333333333333</v>
      </c>
      <c r="AB73" s="16">
        <v>10</v>
      </c>
      <c r="AC73" s="16">
        <v>6.6666666666666696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8.8888888888888911</v>
      </c>
      <c r="AJ73" s="16">
        <v>0</v>
      </c>
      <c r="AK73" s="16">
        <v>0</v>
      </c>
      <c r="AL73" s="16">
        <v>0</v>
      </c>
      <c r="AM73" s="16">
        <v>31.1111111111111</v>
      </c>
      <c r="AN73" s="16">
        <v>17.7777777777778</v>
      </c>
      <c r="AO73" s="16">
        <v>0</v>
      </c>
      <c r="AP73" s="16">
        <v>17.7777777777778</v>
      </c>
      <c r="AQ73" s="16">
        <v>6.6666666666666696</v>
      </c>
      <c r="AR73" s="16">
        <v>17.7777777777778</v>
      </c>
      <c r="AS73" s="16">
        <v>0</v>
      </c>
      <c r="AT73" s="16">
        <v>0</v>
      </c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>
      <c r="A74" s="43">
        <v>45536</v>
      </c>
      <c r="B74" s="16">
        <v>0</v>
      </c>
      <c r="C74" s="16">
        <v>1.4814814814814801</v>
      </c>
      <c r="D74" s="16">
        <v>5.6255016626533605</v>
      </c>
      <c r="E74" s="16">
        <v>6.9028781103084498</v>
      </c>
      <c r="F74" s="16">
        <v>0</v>
      </c>
      <c r="G74" s="16">
        <v>7.4337805297557598</v>
      </c>
      <c r="H74" s="16">
        <v>5.5165692007797302</v>
      </c>
      <c r="I74" s="16">
        <v>19.883040935672501</v>
      </c>
      <c r="J74" s="16">
        <v>12.562779497764001</v>
      </c>
      <c r="K74" s="16">
        <v>0.70175438596491202</v>
      </c>
      <c r="L74" s="16">
        <v>9.9220272904483409</v>
      </c>
      <c r="M74" s="16">
        <v>9.9438137828230708</v>
      </c>
      <c r="N74" s="16">
        <v>16.279096433895198</v>
      </c>
      <c r="O74" s="16">
        <v>1.8954248366013102</v>
      </c>
      <c r="P74" s="16">
        <v>1.8518518518518501</v>
      </c>
      <c r="Q74" s="16">
        <v>0</v>
      </c>
      <c r="R74" s="16">
        <v>4</v>
      </c>
      <c r="S74" s="16">
        <v>8</v>
      </c>
      <c r="T74" s="16">
        <v>0</v>
      </c>
      <c r="U74" s="16">
        <v>0</v>
      </c>
      <c r="V74" s="16">
        <v>1.3333333333333299</v>
      </c>
      <c r="W74" s="16">
        <v>1.3333333333333299</v>
      </c>
      <c r="X74" s="16">
        <v>30.666666666666696</v>
      </c>
      <c r="Y74" s="16">
        <v>14.6666666666667</v>
      </c>
      <c r="Z74" s="16">
        <v>1.3333333333333299</v>
      </c>
      <c r="AA74" s="16">
        <v>16</v>
      </c>
      <c r="AB74" s="16">
        <v>8</v>
      </c>
      <c r="AC74" s="16">
        <v>14.6666666666667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8.8888888888888911</v>
      </c>
      <c r="AJ74" s="16">
        <v>0</v>
      </c>
      <c r="AK74" s="16">
        <v>2.2222222222222197</v>
      </c>
      <c r="AL74" s="16">
        <v>0</v>
      </c>
      <c r="AM74" s="16">
        <v>28.888888888888896</v>
      </c>
      <c r="AN74" s="16">
        <v>17.7777777777778</v>
      </c>
      <c r="AO74" s="16">
        <v>0</v>
      </c>
      <c r="AP74" s="16">
        <v>13.3333333333333</v>
      </c>
      <c r="AQ74" s="16">
        <v>4.4444444444444393</v>
      </c>
      <c r="AR74" s="16">
        <v>24.4444444444444</v>
      </c>
      <c r="AS74" s="16">
        <v>0</v>
      </c>
      <c r="AT74" s="16">
        <v>0</v>
      </c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>
      <c r="A75" s="43">
        <v>45627</v>
      </c>
      <c r="B75" s="16">
        <v>0</v>
      </c>
      <c r="C75" s="16">
        <v>1.86666666666667</v>
      </c>
      <c r="D75" s="16">
        <v>8</v>
      </c>
      <c r="E75" s="16">
        <v>9.06666666666667</v>
      </c>
      <c r="F75" s="16">
        <v>0</v>
      </c>
      <c r="G75" s="16">
        <v>7.1999999999999993</v>
      </c>
      <c r="H75" s="16">
        <v>4.5333333333333306</v>
      </c>
      <c r="I75" s="16">
        <v>17.066666666666698</v>
      </c>
      <c r="J75" s="16">
        <v>15.466666666666701</v>
      </c>
      <c r="K75" s="16">
        <v>1.06666666666667</v>
      </c>
      <c r="L75" s="16">
        <v>8.7999999999999989</v>
      </c>
      <c r="M75" s="16">
        <v>11.200000000000001</v>
      </c>
      <c r="N75" s="16">
        <v>11.733333333333301</v>
      </c>
      <c r="O75" s="16">
        <v>2.1333333333333302</v>
      </c>
      <c r="P75" s="16">
        <v>1.86666666666667</v>
      </c>
      <c r="Q75" s="16">
        <v>0</v>
      </c>
      <c r="R75" s="16">
        <v>2.9629629629629601</v>
      </c>
      <c r="S75" s="16">
        <v>8.8888888888888911</v>
      </c>
      <c r="T75" s="16">
        <v>8.1481481481481506</v>
      </c>
      <c r="U75" s="16">
        <v>0</v>
      </c>
      <c r="V75" s="16">
        <v>2.2222222222222197</v>
      </c>
      <c r="W75" s="16">
        <v>2.2222222222222197</v>
      </c>
      <c r="X75" s="16">
        <v>23.703703703703699</v>
      </c>
      <c r="Y75" s="16">
        <v>11.851851851851899</v>
      </c>
      <c r="Z75" s="16">
        <v>8.1481481481481506</v>
      </c>
      <c r="AA75" s="16">
        <v>7.4074074074074101</v>
      </c>
      <c r="AB75" s="16">
        <v>2.2222222222222197</v>
      </c>
      <c r="AC75" s="16">
        <v>18.518518518518501</v>
      </c>
      <c r="AD75" s="16">
        <v>2.2222222222222197</v>
      </c>
      <c r="AE75" s="16">
        <v>1.4814814814814801</v>
      </c>
      <c r="AF75" s="16">
        <v>0</v>
      </c>
      <c r="AG75" s="16">
        <v>0</v>
      </c>
      <c r="AH75" s="16">
        <v>5</v>
      </c>
      <c r="AI75" s="16">
        <v>1.6666666666666701</v>
      </c>
      <c r="AJ75" s="16">
        <v>0</v>
      </c>
      <c r="AK75" s="16">
        <v>0</v>
      </c>
      <c r="AL75" s="16">
        <v>1.6666666666666701</v>
      </c>
      <c r="AM75" s="16">
        <v>30</v>
      </c>
      <c r="AN75" s="16">
        <v>15</v>
      </c>
      <c r="AO75" s="16">
        <v>5</v>
      </c>
      <c r="AP75" s="16">
        <v>16.6666666666667</v>
      </c>
      <c r="AQ75" s="16">
        <v>5</v>
      </c>
      <c r="AR75" s="16">
        <v>20</v>
      </c>
      <c r="AS75" s="16">
        <v>0</v>
      </c>
      <c r="AT75" s="16">
        <v>0</v>
      </c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BX75"/>
  <sheetViews>
    <sheetView view="pageBreakPreview" zoomScaleNormal="77" zoomScaleSheetLayoutView="100" workbookViewId="0">
      <pane xSplit="1" ySplit="7" topLeftCell="AG25" activePane="bottomRight" state="frozen"/>
      <selection activeCell="Z38" sqref="Z38"/>
      <selection pane="topRight" activeCell="Z38" sqref="Z38"/>
      <selection pane="bottomLeft" activeCell="Z38" sqref="Z38"/>
      <selection pane="bottomRight" activeCell="A75" sqref="A75"/>
    </sheetView>
  </sheetViews>
  <sheetFormatPr defaultColWidth="11.453125" defaultRowHeight="14"/>
  <cols>
    <col min="1" max="1" width="15.6328125" style="12" bestFit="1" customWidth="1"/>
    <col min="2" max="6" width="15.453125" style="12" bestFit="1" customWidth="1"/>
    <col min="7" max="7" width="17.6328125" style="12" bestFit="1" customWidth="1"/>
    <col min="8" max="8" width="15.453125" style="12" bestFit="1" customWidth="1"/>
    <col min="9" max="12" width="15" style="12" customWidth="1"/>
    <col min="13" max="35" width="13.6328125" style="12" customWidth="1"/>
    <col min="36" max="36" width="4.6328125" style="12" customWidth="1"/>
    <col min="37" max="48" width="13.6328125" style="12" customWidth="1"/>
    <col min="49" max="62" width="11.453125" style="12"/>
    <col min="63" max="63" width="5.6328125" style="12" customWidth="1"/>
    <col min="64" max="16384" width="11.453125" style="12"/>
  </cols>
  <sheetData>
    <row r="1" spans="1:76">
      <c r="A1" s="12" t="s">
        <v>63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>
      <c r="A3" s="71" t="s">
        <v>3</v>
      </c>
      <c r="B3" s="276" t="s">
        <v>64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>
      <c r="A6" s="57"/>
      <c r="B6" s="12" t="s">
        <v>2</v>
      </c>
      <c r="M6" s="12" t="s">
        <v>3</v>
      </c>
      <c r="X6" s="12" t="s">
        <v>45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65</v>
      </c>
      <c r="C7" s="51" t="s">
        <v>66</v>
      </c>
      <c r="D7" s="51" t="s">
        <v>67</v>
      </c>
      <c r="E7" s="51" t="s">
        <v>68</v>
      </c>
      <c r="F7" s="51" t="s">
        <v>69</v>
      </c>
      <c r="G7" s="51" t="s">
        <v>70</v>
      </c>
      <c r="H7" s="51" t="s">
        <v>71</v>
      </c>
      <c r="I7" s="51" t="s">
        <v>72</v>
      </c>
      <c r="J7" s="51" t="s">
        <v>73</v>
      </c>
      <c r="K7" s="51" t="s">
        <v>74</v>
      </c>
      <c r="L7" s="51" t="s">
        <v>60</v>
      </c>
      <c r="M7" s="51" t="s">
        <v>65</v>
      </c>
      <c r="N7" s="51" t="s">
        <v>66</v>
      </c>
      <c r="O7" s="51" t="s">
        <v>67</v>
      </c>
      <c r="P7" s="51" t="s">
        <v>68</v>
      </c>
      <c r="Q7" s="51" t="s">
        <v>69</v>
      </c>
      <c r="R7" s="51" t="s">
        <v>70</v>
      </c>
      <c r="S7" s="51" t="s">
        <v>71</v>
      </c>
      <c r="T7" s="51" t="s">
        <v>72</v>
      </c>
      <c r="U7" s="51" t="s">
        <v>73</v>
      </c>
      <c r="V7" s="51" t="s">
        <v>74</v>
      </c>
      <c r="W7" s="51" t="s">
        <v>60</v>
      </c>
      <c r="X7" s="51" t="s">
        <v>65</v>
      </c>
      <c r="Y7" s="51" t="s">
        <v>66</v>
      </c>
      <c r="Z7" s="51" t="s">
        <v>67</v>
      </c>
      <c r="AA7" s="51" t="s">
        <v>68</v>
      </c>
      <c r="AB7" s="51" t="s">
        <v>69</v>
      </c>
      <c r="AC7" s="51" t="s">
        <v>70</v>
      </c>
      <c r="AD7" s="51" t="s">
        <v>71</v>
      </c>
      <c r="AE7" s="51" t="s">
        <v>72</v>
      </c>
      <c r="AF7" s="51" t="s">
        <v>73</v>
      </c>
      <c r="AG7" s="51" t="s">
        <v>74</v>
      </c>
      <c r="AH7" s="51" t="s">
        <v>60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82" t="s">
        <v>75</v>
      </c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198"/>
      <c r="BJ8" s="198"/>
      <c r="BK8" s="198"/>
      <c r="BL8" s="198"/>
      <c r="BW8" s="12"/>
      <c r="BX8" s="12"/>
    </row>
    <row r="9" spans="1:76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82" t="s">
        <v>76</v>
      </c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198"/>
      <c r="BJ9" s="198"/>
      <c r="BK9" s="198"/>
      <c r="BL9" s="198"/>
    </row>
    <row r="10" spans="1:76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199" t="s">
        <v>27</v>
      </c>
      <c r="AL10" s="200"/>
      <c r="AM10" s="200"/>
      <c r="AN10" s="200"/>
      <c r="AO10" s="200"/>
      <c r="AP10" s="200"/>
      <c r="AQ10" s="200"/>
      <c r="AR10" s="200"/>
      <c r="AS10" s="199" t="s">
        <v>28</v>
      </c>
      <c r="AT10" s="200"/>
      <c r="AU10" s="200"/>
      <c r="AV10" s="200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77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78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336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189">
        <v>20</v>
      </c>
      <c r="O57" s="16">
        <v>-10</v>
      </c>
      <c r="P57" s="16">
        <v>-30</v>
      </c>
      <c r="Q57" s="16">
        <v>0</v>
      </c>
      <c r="R57" s="189">
        <v>40</v>
      </c>
      <c r="S57" s="16">
        <v>-10</v>
      </c>
      <c r="T57" s="16">
        <v>-20</v>
      </c>
      <c r="U57" s="16">
        <v>-20</v>
      </c>
      <c r="V57" s="189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  <row r="72" spans="1:34">
      <c r="A72" s="43">
        <v>45352</v>
      </c>
      <c r="B72" s="76">
        <v>68.421052631578902</v>
      </c>
      <c r="C72" s="76">
        <v>68.421052631578902</v>
      </c>
      <c r="D72" s="76">
        <v>36.842105263157897</v>
      </c>
      <c r="E72" s="76">
        <v>-42.105263157894704</v>
      </c>
      <c r="F72" s="76">
        <v>-21.052631578947402</v>
      </c>
      <c r="G72" s="76">
        <v>26.315789473684198</v>
      </c>
      <c r="H72" s="76">
        <v>36.842105263157897</v>
      </c>
      <c r="I72" s="76">
        <v>10.526315789473701</v>
      </c>
      <c r="J72" s="76">
        <v>-31.578947368421101</v>
      </c>
      <c r="K72" s="76">
        <v>26.315789473684198</v>
      </c>
      <c r="L72" s="76">
        <v>-5.2631578947368398</v>
      </c>
      <c r="M72" s="76">
        <v>0</v>
      </c>
      <c r="N72" s="76">
        <v>0</v>
      </c>
      <c r="O72" s="76">
        <v>20</v>
      </c>
      <c r="P72" s="76">
        <v>-20</v>
      </c>
      <c r="Q72" s="76">
        <v>-40</v>
      </c>
      <c r="R72" s="76">
        <v>-20</v>
      </c>
      <c r="S72" s="76">
        <v>40</v>
      </c>
      <c r="T72" s="76">
        <v>-60</v>
      </c>
      <c r="U72" s="76">
        <v>-20</v>
      </c>
      <c r="V72" s="76">
        <v>60</v>
      </c>
      <c r="W72" s="76">
        <v>0</v>
      </c>
      <c r="X72" s="76">
        <v>75</v>
      </c>
      <c r="Y72" s="76">
        <v>75</v>
      </c>
      <c r="Z72" s="76">
        <v>50</v>
      </c>
      <c r="AA72" s="76">
        <v>-25</v>
      </c>
      <c r="AB72" s="76">
        <v>0</v>
      </c>
      <c r="AC72" s="76">
        <v>50</v>
      </c>
      <c r="AD72" s="76">
        <v>25</v>
      </c>
      <c r="AE72" s="76">
        <v>-25</v>
      </c>
      <c r="AF72" s="76">
        <v>0</v>
      </c>
      <c r="AG72" s="76">
        <v>75</v>
      </c>
      <c r="AH72" s="76">
        <v>0</v>
      </c>
    </row>
    <row r="73" spans="1:34">
      <c r="A73" s="43">
        <v>45444</v>
      </c>
      <c r="B73" s="76">
        <v>47.619047619047599</v>
      </c>
      <c r="C73" s="76">
        <v>42.857142857142897</v>
      </c>
      <c r="D73" s="76">
        <v>4.7619047619047601</v>
      </c>
      <c r="E73" s="76">
        <v>-38.095238095238102</v>
      </c>
      <c r="F73" s="76">
        <v>-33.3333333333333</v>
      </c>
      <c r="G73" s="76">
        <v>28.571428571428598</v>
      </c>
      <c r="H73" s="76">
        <v>42.857142857142897</v>
      </c>
      <c r="I73" s="76">
        <v>19.047619047618998</v>
      </c>
      <c r="J73" s="76">
        <v>-28.571428571428598</v>
      </c>
      <c r="K73" s="76">
        <v>28.571428571428598</v>
      </c>
      <c r="L73" s="76">
        <v>-4.7619047619047601</v>
      </c>
      <c r="M73" s="76">
        <v>0</v>
      </c>
      <c r="N73" s="76">
        <v>0</v>
      </c>
      <c r="O73" s="76">
        <v>0</v>
      </c>
      <c r="P73" s="76">
        <v>-25</v>
      </c>
      <c r="Q73" s="76">
        <v>-75</v>
      </c>
      <c r="R73" s="76">
        <v>0</v>
      </c>
      <c r="S73" s="76">
        <v>0</v>
      </c>
      <c r="T73" s="76">
        <v>-50</v>
      </c>
      <c r="U73" s="76">
        <v>-50</v>
      </c>
      <c r="V73" s="76">
        <v>0</v>
      </c>
      <c r="W73" s="76">
        <v>0</v>
      </c>
      <c r="X73" s="76">
        <v>100</v>
      </c>
      <c r="Y73" s="76">
        <v>66.6666666666667</v>
      </c>
      <c r="Z73" s="76">
        <v>33.3333333333333</v>
      </c>
      <c r="AA73" s="76">
        <v>-33.3333333333333</v>
      </c>
      <c r="AB73" s="76">
        <v>0</v>
      </c>
      <c r="AC73" s="76">
        <v>66.6666666666667</v>
      </c>
      <c r="AD73" s="76">
        <v>33.3333333333333</v>
      </c>
      <c r="AE73" s="76">
        <v>0</v>
      </c>
      <c r="AF73" s="76">
        <v>0</v>
      </c>
      <c r="AG73" s="76">
        <v>0</v>
      </c>
      <c r="AH73" s="76">
        <v>0</v>
      </c>
    </row>
    <row r="74" spans="1:34">
      <c r="A74" s="43">
        <v>45536</v>
      </c>
      <c r="B74" s="76">
        <v>77.7777777777778</v>
      </c>
      <c r="C74" s="76">
        <v>50</v>
      </c>
      <c r="D74" s="76">
        <v>33.3333333333333</v>
      </c>
      <c r="E74" s="76">
        <v>-27.7777777777778</v>
      </c>
      <c r="F74" s="76">
        <v>-11.1111111111111</v>
      </c>
      <c r="G74" s="76">
        <v>27.7777777777778</v>
      </c>
      <c r="H74" s="76">
        <v>38.8888888888889</v>
      </c>
      <c r="I74" s="76">
        <v>16.6666666666667</v>
      </c>
      <c r="J74" s="76">
        <v>-5.5555555555555598</v>
      </c>
      <c r="K74" s="76">
        <v>22.2222222222222</v>
      </c>
      <c r="L74" s="76">
        <v>-5.5555555555555598</v>
      </c>
      <c r="M74" s="76">
        <v>20</v>
      </c>
      <c r="N74" s="76">
        <v>20</v>
      </c>
      <c r="O74" s="76">
        <v>20</v>
      </c>
      <c r="P74" s="76">
        <v>20</v>
      </c>
      <c r="Q74" s="76">
        <v>-60</v>
      </c>
      <c r="R74" s="76">
        <v>0</v>
      </c>
      <c r="S74" s="76">
        <v>0</v>
      </c>
      <c r="T74" s="76">
        <v>-40</v>
      </c>
      <c r="U74" s="76">
        <v>-60</v>
      </c>
      <c r="V74" s="76">
        <v>0</v>
      </c>
      <c r="W74" s="76">
        <v>0</v>
      </c>
      <c r="X74" s="76">
        <v>66.6666666666667</v>
      </c>
      <c r="Y74" s="76">
        <v>33.3333333333333</v>
      </c>
      <c r="Z74" s="76">
        <v>-33.3333333333333</v>
      </c>
      <c r="AA74" s="76">
        <v>33.3333333333333</v>
      </c>
      <c r="AB74" s="76">
        <v>33.3333333333333</v>
      </c>
      <c r="AC74" s="76">
        <v>-33.3333333333333</v>
      </c>
      <c r="AD74" s="76">
        <v>33.3333333333333</v>
      </c>
      <c r="AE74" s="76">
        <v>0</v>
      </c>
      <c r="AF74" s="76">
        <v>33.3333333333333</v>
      </c>
      <c r="AG74" s="76">
        <v>33.3333333333333</v>
      </c>
      <c r="AH74" s="76">
        <v>0</v>
      </c>
    </row>
    <row r="75" spans="1:34">
      <c r="A75" s="43">
        <v>45627</v>
      </c>
      <c r="B75" s="16">
        <v>56.000000000000007</v>
      </c>
      <c r="C75" s="16">
        <v>48</v>
      </c>
      <c r="D75" s="16">
        <v>40</v>
      </c>
      <c r="E75" s="16">
        <v>-28.000000000000004</v>
      </c>
      <c r="F75" s="16">
        <v>4</v>
      </c>
      <c r="G75" s="16">
        <v>40</v>
      </c>
      <c r="H75" s="16">
        <v>44</v>
      </c>
      <c r="I75" s="16">
        <v>20</v>
      </c>
      <c r="J75" s="16">
        <v>-12</v>
      </c>
      <c r="K75" s="16">
        <v>32</v>
      </c>
      <c r="L75" s="16">
        <v>-4</v>
      </c>
      <c r="M75" s="16">
        <v>33.3333333333333</v>
      </c>
      <c r="N75" s="16">
        <v>55.5555555555556</v>
      </c>
      <c r="O75" s="16">
        <v>55.5555555555556</v>
      </c>
      <c r="P75" s="16">
        <v>22.2222222222222</v>
      </c>
      <c r="Q75" s="16">
        <v>-22.2222222222222</v>
      </c>
      <c r="R75" s="16">
        <v>44.4444444444444</v>
      </c>
      <c r="S75" s="16">
        <v>11.1111111111111</v>
      </c>
      <c r="T75" s="16">
        <v>-11.1111111111111</v>
      </c>
      <c r="U75" s="16">
        <v>0</v>
      </c>
      <c r="V75" s="16">
        <v>22.2222222222222</v>
      </c>
      <c r="W75" s="16">
        <v>-11.1111111111111</v>
      </c>
      <c r="X75" s="16">
        <v>50</v>
      </c>
      <c r="Y75" s="16">
        <v>75</v>
      </c>
      <c r="Z75" s="16">
        <v>75</v>
      </c>
      <c r="AA75" s="16">
        <v>-50</v>
      </c>
      <c r="AB75" s="16">
        <v>-25</v>
      </c>
      <c r="AC75" s="16">
        <v>0</v>
      </c>
      <c r="AD75" s="16">
        <v>25</v>
      </c>
      <c r="AE75" s="16">
        <v>25</v>
      </c>
      <c r="AF75" s="16">
        <v>-50</v>
      </c>
      <c r="AG75" s="16">
        <v>75</v>
      </c>
      <c r="AH75" s="1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U60"/>
  <sheetViews>
    <sheetView view="pageBreakPreview" topLeftCell="F34" zoomScale="106" zoomScaleNormal="80" zoomScaleSheetLayoutView="106" workbookViewId="0">
      <selection activeCell="F58" sqref="F58"/>
    </sheetView>
  </sheetViews>
  <sheetFormatPr defaultColWidth="11.453125" defaultRowHeight="14"/>
  <cols>
    <col min="1" max="1" width="11.6328125" style="12" customWidth="1"/>
    <col min="2" max="5" width="11.54296875" style="12" bestFit="1" customWidth="1"/>
    <col min="6" max="6" width="11.453125" style="12"/>
    <col min="7" max="8" width="11.54296875" style="12" bestFit="1" customWidth="1"/>
    <col min="9" max="9" width="10.453125" style="12" bestFit="1" customWidth="1"/>
    <col min="10" max="10" width="11.54296875" style="12" bestFit="1" customWidth="1"/>
    <col min="11" max="12" width="11.453125" style="12"/>
    <col min="13" max="15" width="11.54296875" style="12" bestFit="1" customWidth="1"/>
    <col min="16" max="19" width="11.453125" style="12"/>
    <col min="20" max="20" width="2.453125" style="12" customWidth="1"/>
    <col min="21" max="16384" width="11.453125" style="12"/>
  </cols>
  <sheetData>
    <row r="1" spans="1:21">
      <c r="A1" s="12" t="s">
        <v>79</v>
      </c>
    </row>
    <row r="2" spans="1:21" ht="15" customHeight="1">
      <c r="A2" s="12" t="s">
        <v>80</v>
      </c>
    </row>
    <row r="3" spans="1:21">
      <c r="A3" s="12" t="s">
        <v>3</v>
      </c>
      <c r="B3" s="13" t="s">
        <v>81</v>
      </c>
    </row>
    <row r="4" spans="1:21">
      <c r="A4" s="12" t="s">
        <v>5</v>
      </c>
    </row>
    <row r="5" spans="1:21">
      <c r="A5" s="12">
        <v>100</v>
      </c>
      <c r="B5" s="288"/>
      <c r="C5" s="288"/>
      <c r="D5" s="288"/>
      <c r="E5" s="288"/>
      <c r="F5" s="288"/>
      <c r="G5" s="288"/>
      <c r="H5" s="288"/>
      <c r="I5" s="288"/>
      <c r="K5" s="193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>
      <c r="B6" s="13" t="s">
        <v>82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>
      <c r="B7" s="73" t="s">
        <v>83</v>
      </c>
      <c r="C7" s="54"/>
      <c r="D7" s="54"/>
      <c r="F7" s="73" t="s">
        <v>84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94" t="s">
        <v>40</v>
      </c>
      <c r="M8" s="2"/>
      <c r="N8" s="2"/>
      <c r="O8" s="2"/>
      <c r="P8" s="2"/>
      <c r="Q8" s="2"/>
      <c r="R8" s="2"/>
      <c r="S8" s="2"/>
      <c r="T8" s="2"/>
      <c r="U8" s="2"/>
    </row>
    <row r="9" spans="1:21">
      <c r="A9" s="44" t="s">
        <v>86</v>
      </c>
      <c r="B9" s="48">
        <v>-40</v>
      </c>
      <c r="C9" s="48">
        <v>-66.6666666666667</v>
      </c>
      <c r="D9" s="48">
        <v>50</v>
      </c>
      <c r="E9" s="48"/>
      <c r="F9" s="48">
        <v>-33.3333333333333</v>
      </c>
      <c r="G9" s="48">
        <v>-80</v>
      </c>
      <c r="H9" s="48">
        <v>0</v>
      </c>
      <c r="I9" s="67"/>
      <c r="K9" s="2"/>
      <c r="L9" s="194" t="s">
        <v>87</v>
      </c>
      <c r="M9" s="2"/>
      <c r="N9" s="2"/>
      <c r="O9" s="2"/>
      <c r="P9" s="2"/>
      <c r="Q9" s="2"/>
      <c r="R9" s="2"/>
      <c r="S9" s="2"/>
      <c r="T9" s="2"/>
      <c r="U9" s="2"/>
    </row>
    <row r="10" spans="1:21">
      <c r="A10" s="44" t="s">
        <v>88</v>
      </c>
      <c r="B10" s="48">
        <v>-24</v>
      </c>
      <c r="C10" s="48">
        <v>-22.2222222222222</v>
      </c>
      <c r="D10" s="48">
        <v>25</v>
      </c>
      <c r="E10" s="48"/>
      <c r="F10" s="48">
        <v>11.1111111111111</v>
      </c>
      <c r="G10" s="48">
        <v>-40</v>
      </c>
      <c r="H10" s="48">
        <v>33.3333333333333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>
      <c r="A11" s="44" t="s">
        <v>89</v>
      </c>
      <c r="B11" s="48">
        <v>24</v>
      </c>
      <c r="C11" s="48">
        <v>0</v>
      </c>
      <c r="D11" s="48">
        <v>-50</v>
      </c>
      <c r="E11" s="48"/>
      <c r="F11" s="48">
        <v>38.8888888888889</v>
      </c>
      <c r="G11" s="48">
        <v>20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>
      <c r="A12" s="44" t="s">
        <v>90</v>
      </c>
      <c r="B12" s="48">
        <v>44</v>
      </c>
      <c r="C12" s="48">
        <v>55.5555555555556</v>
      </c>
      <c r="D12" s="48">
        <v>-50</v>
      </c>
      <c r="E12" s="48"/>
      <c r="F12" s="48">
        <v>66.6666666666667</v>
      </c>
      <c r="G12" s="48">
        <v>40</v>
      </c>
      <c r="H12" s="48">
        <v>-33.3333333333333</v>
      </c>
      <c r="I12" s="68"/>
      <c r="K12" s="2"/>
      <c r="L12" s="195"/>
      <c r="M12" s="2"/>
      <c r="N12" s="2"/>
      <c r="O12" s="2"/>
      <c r="P12" s="2"/>
      <c r="Q12" s="2"/>
      <c r="R12" s="2"/>
      <c r="S12" s="2"/>
      <c r="T12" s="2"/>
      <c r="U12" s="2"/>
    </row>
    <row r="13" spans="1:2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>
      <c r="B14" s="48">
        <f t="shared" ref="B14:D17" si="0">+B9-F9</f>
        <v>-6.6666666666666998</v>
      </c>
      <c r="C14" s="48">
        <f t="shared" si="0"/>
        <v>13.3333333333333</v>
      </c>
      <c r="D14" s="48">
        <f t="shared" si="0"/>
        <v>50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>
      <c r="B15" s="48">
        <f t="shared" si="0"/>
        <v>-35.1111111111111</v>
      </c>
      <c r="C15" s="48">
        <f t="shared" si="0"/>
        <v>17.7777777777778</v>
      </c>
      <c r="D15" s="48">
        <f t="shared" si="0"/>
        <v>-8.3333333333333002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B16" s="48">
        <f t="shared" si="0"/>
        <v>-14.8888888888889</v>
      </c>
      <c r="C16" s="48">
        <f t="shared" si="0"/>
        <v>-20</v>
      </c>
      <c r="D16" s="48">
        <f t="shared" si="0"/>
        <v>-50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>
      <c r="B17" s="48">
        <f t="shared" si="0"/>
        <v>-22.6666666666667</v>
      </c>
      <c r="C17" s="48">
        <f t="shared" si="0"/>
        <v>15.5555555555556</v>
      </c>
      <c r="D17" s="48">
        <f t="shared" si="0"/>
        <v>-16.6666666666667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>
      <c r="K55" s="2"/>
      <c r="L55" s="196" t="s">
        <v>319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>
      <c r="K58" s="2"/>
      <c r="L58" s="1" t="s">
        <v>336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T87"/>
  <sheetViews>
    <sheetView view="pageBreakPreview" zoomScaleNormal="80" zoomScaleSheetLayoutView="100" workbookViewId="0">
      <pane xSplit="1" ySplit="5" topLeftCell="B60" activePane="bottomRight" state="frozen"/>
      <selection pane="topRight" activeCell="B1" sqref="B1"/>
      <selection pane="bottomLeft" activeCell="A6" sqref="A6"/>
      <selection pane="bottomRight" activeCell="B73" sqref="B73"/>
    </sheetView>
  </sheetViews>
  <sheetFormatPr defaultColWidth="11.453125" defaultRowHeight="14"/>
  <cols>
    <col min="1" max="1" width="11.453125" style="198"/>
    <col min="2" max="2" width="17.36328125" style="198" customWidth="1"/>
    <col min="3" max="3" width="16" style="198" customWidth="1"/>
    <col min="4" max="4" width="15.6328125" style="198" customWidth="1"/>
    <col min="5" max="7" width="15.54296875" style="198" customWidth="1"/>
    <col min="8" max="8" width="3.54296875" style="198" customWidth="1"/>
    <col min="9" max="16384" width="11.453125" style="198"/>
  </cols>
  <sheetData>
    <row r="1" spans="1:27">
      <c r="A1" s="198" t="s">
        <v>91</v>
      </c>
    </row>
    <row r="2" spans="1:27">
      <c r="B2" s="198" t="s">
        <v>1</v>
      </c>
    </row>
    <row r="3" spans="1:27">
      <c r="A3" s="199" t="s">
        <v>2</v>
      </c>
      <c r="B3" s="201"/>
    </row>
    <row r="4" spans="1:27">
      <c r="F4" s="202"/>
      <c r="G4" s="202"/>
      <c r="H4" s="202"/>
    </row>
    <row r="5" spans="1:27">
      <c r="A5" s="198" t="s">
        <v>12</v>
      </c>
      <c r="B5" s="203" t="s">
        <v>92</v>
      </c>
      <c r="C5" s="203" t="s">
        <v>9</v>
      </c>
      <c r="D5" s="203" t="s">
        <v>10</v>
      </c>
      <c r="E5" s="203" t="s">
        <v>24</v>
      </c>
      <c r="F5" s="202"/>
      <c r="G5" s="202"/>
      <c r="H5" s="202"/>
    </row>
    <row r="6" spans="1:27">
      <c r="A6" s="204">
        <v>39508</v>
      </c>
      <c r="B6" s="205">
        <v>0</v>
      </c>
      <c r="C6" s="205">
        <v>-16.666666666666664</v>
      </c>
      <c r="D6" s="205">
        <v>0</v>
      </c>
      <c r="E6" s="205">
        <v>-33.333333333333329</v>
      </c>
      <c r="F6" s="202"/>
      <c r="G6" s="202"/>
      <c r="H6" s="202"/>
      <c r="I6" s="283" t="s">
        <v>93</v>
      </c>
    </row>
    <row r="7" spans="1:27">
      <c r="A7" s="204">
        <v>39630</v>
      </c>
      <c r="B7" s="205">
        <v>-35.714285714285715</v>
      </c>
      <c r="C7" s="205">
        <v>-64.285714285714292</v>
      </c>
      <c r="D7" s="205">
        <v>0</v>
      </c>
      <c r="E7" s="205">
        <v>-14.285714285714285</v>
      </c>
      <c r="F7" s="202"/>
      <c r="G7" s="202"/>
      <c r="H7" s="202"/>
      <c r="I7" s="262" t="s">
        <v>94</v>
      </c>
    </row>
    <row r="8" spans="1:27">
      <c r="A8" s="204">
        <v>39722</v>
      </c>
      <c r="B8" s="205">
        <v>-78.571428571428569</v>
      </c>
      <c r="C8" s="205">
        <v>-71.428571428571431</v>
      </c>
      <c r="D8" s="205">
        <v>-21.428571428571427</v>
      </c>
      <c r="E8" s="205">
        <v>-35.714285714285715</v>
      </c>
      <c r="F8" s="202"/>
      <c r="G8" s="202"/>
      <c r="H8" s="202"/>
    </row>
    <row r="9" spans="1:27" s="2" customFormat="1">
      <c r="A9" s="10">
        <v>39783</v>
      </c>
      <c r="B9" s="212">
        <v>-80</v>
      </c>
      <c r="C9" s="212">
        <v>-73.333333333333329</v>
      </c>
      <c r="D9" s="212">
        <v>-20</v>
      </c>
      <c r="E9" s="212">
        <v>-40</v>
      </c>
      <c r="F9" s="213"/>
      <c r="G9" s="213"/>
      <c r="H9" s="213"/>
      <c r="I9" s="2" t="s">
        <v>95</v>
      </c>
      <c r="S9" s="198" t="s">
        <v>96</v>
      </c>
    </row>
    <row r="10" spans="1:27">
      <c r="A10" s="204">
        <v>39873</v>
      </c>
      <c r="B10" s="205">
        <v>-77.777777777777786</v>
      </c>
      <c r="C10" s="205">
        <v>-50</v>
      </c>
      <c r="D10" s="205">
        <v>-27.777777777777779</v>
      </c>
      <c r="E10" s="205">
        <v>-55.555555555555557</v>
      </c>
      <c r="F10" s="202"/>
      <c r="G10" s="202"/>
      <c r="H10" s="202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</row>
    <row r="11" spans="1:27">
      <c r="A11" s="204">
        <v>39965</v>
      </c>
      <c r="B11" s="205">
        <v>-52.631578947368418</v>
      </c>
      <c r="C11" s="205">
        <v>-52.631578947368418</v>
      </c>
      <c r="D11" s="205">
        <v>-10.526315789473683</v>
      </c>
      <c r="E11" s="205">
        <v>-36.84210526315789</v>
      </c>
      <c r="F11" s="202"/>
      <c r="G11" s="202"/>
      <c r="H11" s="202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</row>
    <row r="12" spans="1:27">
      <c r="A12" s="204">
        <v>40057</v>
      </c>
      <c r="B12" s="205">
        <v>-50</v>
      </c>
      <c r="C12" s="205">
        <v>-27.777777777777779</v>
      </c>
      <c r="D12" s="205">
        <v>-11.111111111111111</v>
      </c>
      <c r="E12" s="205">
        <v>-44.444444444444443</v>
      </c>
      <c r="F12" s="202"/>
      <c r="G12" s="202"/>
      <c r="H12" s="202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</row>
    <row r="13" spans="1:27">
      <c r="A13" s="204">
        <v>40148</v>
      </c>
      <c r="B13" s="205">
        <v>-41.17647058823529</v>
      </c>
      <c r="C13" s="205">
        <v>-35.294117647058826</v>
      </c>
      <c r="D13" s="205">
        <v>0</v>
      </c>
      <c r="E13" s="205">
        <v>-29.411764705882355</v>
      </c>
      <c r="F13" s="202"/>
      <c r="G13" s="202"/>
      <c r="H13" s="202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</row>
    <row r="14" spans="1:27">
      <c r="A14" s="204">
        <v>40238</v>
      </c>
      <c r="B14" s="205">
        <v>-33.333333333333329</v>
      </c>
      <c r="C14" s="205">
        <v>-22.222222222222221</v>
      </c>
      <c r="D14" s="205">
        <v>-11.111111111111111</v>
      </c>
      <c r="E14" s="205">
        <v>-16.666666666666664</v>
      </c>
      <c r="F14" s="202"/>
      <c r="G14" s="202"/>
      <c r="H14" s="202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</row>
    <row r="15" spans="1:27">
      <c r="A15" s="204">
        <v>40330</v>
      </c>
      <c r="B15" s="205">
        <v>0</v>
      </c>
      <c r="C15" s="205">
        <v>-11.111111111111111</v>
      </c>
      <c r="D15" s="205">
        <v>0</v>
      </c>
      <c r="E15" s="205">
        <v>-27.777777777777779</v>
      </c>
      <c r="F15" s="202"/>
      <c r="G15" s="202"/>
      <c r="H15" s="202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</row>
    <row r="16" spans="1:27">
      <c r="A16" s="204">
        <v>40422</v>
      </c>
      <c r="B16" s="205">
        <v>15.789473684210526</v>
      </c>
      <c r="C16" s="205">
        <v>0</v>
      </c>
      <c r="D16" s="205">
        <v>0</v>
      </c>
      <c r="E16" s="205">
        <v>-21.052631578947366</v>
      </c>
      <c r="F16" s="202"/>
      <c r="G16" s="202"/>
      <c r="H16" s="202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</row>
    <row r="17" spans="1:27">
      <c r="A17" s="204">
        <v>40513</v>
      </c>
      <c r="B17" s="205">
        <v>17.647058823529413</v>
      </c>
      <c r="C17" s="205">
        <v>11.76470588235294</v>
      </c>
      <c r="D17" s="205">
        <v>5.8823529411764701</v>
      </c>
      <c r="E17" s="205">
        <v>-23.52941176470588</v>
      </c>
      <c r="F17" s="202"/>
      <c r="G17" s="202"/>
      <c r="H17" s="202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</row>
    <row r="18" spans="1:27">
      <c r="A18" s="204">
        <v>40603</v>
      </c>
      <c r="B18" s="205">
        <v>5.2631578947368416</v>
      </c>
      <c r="C18" s="205">
        <v>5.2631578947368416</v>
      </c>
      <c r="D18" s="205">
        <v>5.2631578947368416</v>
      </c>
      <c r="E18" s="205">
        <v>10.526315789473683</v>
      </c>
      <c r="F18" s="202"/>
      <c r="G18" s="202"/>
      <c r="H18" s="202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</row>
    <row r="19" spans="1:27">
      <c r="A19" s="204">
        <v>40695</v>
      </c>
      <c r="B19" s="205">
        <v>-16.666666666666664</v>
      </c>
      <c r="C19" s="205">
        <v>-11.111111111111111</v>
      </c>
      <c r="D19" s="205">
        <v>11.111111111111111</v>
      </c>
      <c r="E19" s="205">
        <v>-5.5555555555555554</v>
      </c>
      <c r="F19" s="202"/>
      <c r="G19" s="202"/>
      <c r="H19" s="202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</row>
    <row r="20" spans="1:27">
      <c r="A20" s="204">
        <v>40787</v>
      </c>
      <c r="B20" s="205">
        <v>-4.7619047619047619</v>
      </c>
      <c r="C20" s="205">
        <v>-4.7619047619047619</v>
      </c>
      <c r="D20" s="205">
        <v>9.5238095238095237</v>
      </c>
      <c r="E20" s="205">
        <v>-14.285714285714285</v>
      </c>
      <c r="F20" s="202"/>
      <c r="G20" s="202"/>
      <c r="H20" s="202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</row>
    <row r="21" spans="1:27">
      <c r="A21" s="204">
        <v>40878</v>
      </c>
      <c r="B21" s="205">
        <v>-23.809523809523807</v>
      </c>
      <c r="C21" s="205">
        <v>-14.285714285714285</v>
      </c>
      <c r="D21" s="205">
        <v>9.5238095238095237</v>
      </c>
      <c r="E21" s="205">
        <v>-9.5238095238095237</v>
      </c>
      <c r="F21" s="202"/>
      <c r="G21" s="202"/>
      <c r="H21" s="202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</row>
    <row r="22" spans="1:27">
      <c r="A22" s="204">
        <v>40969</v>
      </c>
      <c r="B22" s="205">
        <v>-38.888888888888893</v>
      </c>
      <c r="C22" s="205">
        <v>-23.809523809523807</v>
      </c>
      <c r="D22" s="205">
        <v>21.428571428571427</v>
      </c>
      <c r="E22" s="205">
        <v>-23.076923076923077</v>
      </c>
      <c r="F22" s="202"/>
      <c r="G22" s="202"/>
      <c r="H22" s="202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</row>
    <row r="23" spans="1:27">
      <c r="A23" s="204">
        <v>41061</v>
      </c>
      <c r="B23" s="205">
        <v>-52.631578947368418</v>
      </c>
      <c r="C23" s="205">
        <v>-30</v>
      </c>
      <c r="D23" s="205">
        <v>-14.285714285714285</v>
      </c>
      <c r="E23" s="205">
        <v>-45.454545454545453</v>
      </c>
      <c r="F23" s="202"/>
      <c r="G23" s="202"/>
      <c r="H23" s="202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</row>
    <row r="24" spans="1:27">
      <c r="A24" s="204">
        <v>41153</v>
      </c>
      <c r="B24" s="205">
        <v>-50</v>
      </c>
      <c r="C24" s="205">
        <v>-25</v>
      </c>
      <c r="D24" s="205">
        <v>0</v>
      </c>
      <c r="E24" s="205">
        <v>-20</v>
      </c>
      <c r="F24" s="202"/>
      <c r="G24" s="202"/>
      <c r="H24" s="202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</row>
    <row r="25" spans="1:27">
      <c r="A25" s="204">
        <v>41244</v>
      </c>
      <c r="B25" s="205">
        <v>-45.454545454545453</v>
      </c>
      <c r="C25" s="205">
        <v>-40.909090909090914</v>
      </c>
      <c r="D25" s="205">
        <v>-7.1428571428571423</v>
      </c>
      <c r="E25" s="205">
        <v>-41.666666666666671</v>
      </c>
      <c r="F25" s="202"/>
      <c r="G25" s="202"/>
      <c r="H25" s="207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</row>
    <row r="26" spans="1:27">
      <c r="A26" s="204">
        <v>41334</v>
      </c>
      <c r="B26" s="205">
        <v>-47.368421052631575</v>
      </c>
      <c r="C26" s="205">
        <v>-40</v>
      </c>
      <c r="D26" s="205">
        <v>-7.6923076923076925</v>
      </c>
      <c r="E26" s="205">
        <v>-36.363636363636367</v>
      </c>
      <c r="F26" s="202"/>
      <c r="G26" s="202"/>
      <c r="H26" s="207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</row>
    <row r="27" spans="1:27">
      <c r="A27" s="204">
        <v>41426</v>
      </c>
      <c r="B27" s="205">
        <v>-37.5</v>
      </c>
      <c r="C27" s="205">
        <v>-44.444444444444443</v>
      </c>
      <c r="D27" s="205">
        <v>18.181818181818183</v>
      </c>
      <c r="E27" s="205">
        <v>-44.444444444444443</v>
      </c>
      <c r="F27" s="202"/>
      <c r="G27" s="202"/>
      <c r="H27" s="207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</row>
    <row r="28" spans="1:27">
      <c r="A28" s="204">
        <v>41518</v>
      </c>
      <c r="B28" s="205">
        <v>-21.052631578947366</v>
      </c>
      <c r="C28" s="205">
        <v>-31.578947368421101</v>
      </c>
      <c r="D28" s="205">
        <v>0</v>
      </c>
      <c r="E28" s="205">
        <v>-33.333333333333329</v>
      </c>
      <c r="F28" s="202"/>
      <c r="G28" s="202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</row>
    <row r="29" spans="1:27">
      <c r="A29" s="204">
        <v>41609</v>
      </c>
      <c r="B29" s="205">
        <v>-12.5</v>
      </c>
      <c r="C29" s="208">
        <v>-29.411764705882348</v>
      </c>
      <c r="D29" s="205">
        <v>0</v>
      </c>
      <c r="E29" s="205">
        <v>-42.857142857142854</v>
      </c>
      <c r="F29" s="202"/>
      <c r="G29" s="202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</row>
    <row r="30" spans="1:27">
      <c r="A30" s="204">
        <v>41699</v>
      </c>
      <c r="B30" s="208">
        <v>11.76470588235294</v>
      </c>
      <c r="C30" s="205">
        <v>-26.315789473684209</v>
      </c>
      <c r="D30" s="205">
        <v>11.111111111111111</v>
      </c>
      <c r="E30" s="205">
        <v>-33.333333333333329</v>
      </c>
      <c r="F30" s="202"/>
      <c r="G30" s="202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</row>
    <row r="31" spans="1:27">
      <c r="A31" s="204">
        <v>41791</v>
      </c>
      <c r="B31" s="208">
        <v>-17.647058823529413</v>
      </c>
      <c r="C31" s="208">
        <v>-23.52941176470588</v>
      </c>
      <c r="D31" s="208">
        <v>0</v>
      </c>
      <c r="E31" s="208">
        <v>-22.222222222222221</v>
      </c>
      <c r="F31" s="202"/>
      <c r="G31" s="202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</row>
    <row r="32" spans="1:27" s="2" customFormat="1">
      <c r="A32" s="10">
        <v>41883</v>
      </c>
      <c r="B32" s="214">
        <v>-21.428571428571427</v>
      </c>
      <c r="C32" s="214">
        <v>-31.25</v>
      </c>
      <c r="D32" s="214">
        <v>0</v>
      </c>
      <c r="E32" s="214">
        <v>-25</v>
      </c>
      <c r="F32" s="213"/>
      <c r="G32" s="213"/>
      <c r="I32" s="2" t="s">
        <v>21</v>
      </c>
      <c r="S32" s="2" t="s">
        <v>22</v>
      </c>
    </row>
    <row r="33" spans="1:27">
      <c r="A33" s="204">
        <v>41974</v>
      </c>
      <c r="B33" s="208">
        <v>0</v>
      </c>
      <c r="C33" s="208">
        <v>7.6923076923076925</v>
      </c>
      <c r="D33" s="208">
        <v>-11.111111111111111</v>
      </c>
      <c r="E33" s="208">
        <v>-28.571428571428569</v>
      </c>
      <c r="F33" s="202"/>
      <c r="G33" s="202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</row>
    <row r="34" spans="1:27">
      <c r="A34" s="204">
        <v>42064</v>
      </c>
      <c r="B34" s="208">
        <v>-23.076923076923077</v>
      </c>
      <c r="C34" s="208">
        <v>-38.461538461538467</v>
      </c>
      <c r="D34" s="208">
        <v>-28.571428571428569</v>
      </c>
      <c r="E34" s="208">
        <v>-16.666666666666664</v>
      </c>
      <c r="F34" s="202"/>
      <c r="G34" s="202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6"/>
      <c r="AA34" s="206"/>
    </row>
    <row r="35" spans="1:27">
      <c r="A35" s="204">
        <v>42156</v>
      </c>
      <c r="B35" s="208">
        <v>-46.666666666666664</v>
      </c>
      <c r="C35" s="208">
        <v>-37.5</v>
      </c>
      <c r="D35" s="208">
        <v>-27.27272727272727</v>
      </c>
      <c r="E35" s="208">
        <v>-55.555555555555557</v>
      </c>
      <c r="F35" s="202"/>
      <c r="G35" s="202"/>
      <c r="I35" s="206"/>
      <c r="J35" s="206"/>
      <c r="K35" s="206"/>
      <c r="L35" s="206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</row>
    <row r="36" spans="1:27">
      <c r="A36" s="204">
        <v>42248</v>
      </c>
      <c r="B36" s="208">
        <v>-66.666666666666657</v>
      </c>
      <c r="C36" s="208">
        <v>-57.142857142857139</v>
      </c>
      <c r="D36" s="208">
        <v>-22.222222222222221</v>
      </c>
      <c r="E36" s="208">
        <v>-75</v>
      </c>
      <c r="F36" s="202"/>
      <c r="G36" s="202"/>
      <c r="I36" s="20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</row>
    <row r="37" spans="1:27">
      <c r="A37" s="204">
        <v>42339</v>
      </c>
      <c r="B37" s="208">
        <v>-46.153846153846153</v>
      </c>
      <c r="C37" s="208">
        <v>-66.666666666666657</v>
      </c>
      <c r="D37" s="208">
        <v>-20</v>
      </c>
      <c r="E37" s="208">
        <v>-62.5</v>
      </c>
      <c r="F37" s="202"/>
      <c r="G37" s="202"/>
      <c r="I37" s="206"/>
      <c r="J37" s="206"/>
      <c r="K37" s="206"/>
      <c r="L37" s="206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206"/>
    </row>
    <row r="38" spans="1:27">
      <c r="A38" s="204">
        <v>42430</v>
      </c>
      <c r="B38" s="208">
        <v>-38.461538461538467</v>
      </c>
      <c r="C38" s="208">
        <v>-53.333333333333336</v>
      </c>
      <c r="D38" s="208">
        <v>-14.285714285714285</v>
      </c>
      <c r="E38" s="208">
        <v>-33.333333333333329</v>
      </c>
      <c r="F38" s="202"/>
      <c r="G38" s="202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206"/>
      <c r="AA38" s="206"/>
    </row>
    <row r="39" spans="1:27">
      <c r="A39" s="204">
        <v>42522</v>
      </c>
      <c r="B39" s="208">
        <v>-53.333333333333336</v>
      </c>
      <c r="C39" s="208">
        <v>-53.333333333333336</v>
      </c>
      <c r="D39" s="208">
        <v>-28.571428571428569</v>
      </c>
      <c r="E39" s="208">
        <v>-44.444444444444443</v>
      </c>
      <c r="F39" s="202"/>
      <c r="G39" s="202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</row>
    <row r="40" spans="1:27">
      <c r="A40" s="204">
        <v>42614</v>
      </c>
      <c r="B40" s="208">
        <v>-46.153846153846153</v>
      </c>
      <c r="C40" s="208">
        <v>-64.285714285714292</v>
      </c>
      <c r="D40" s="208">
        <v>0</v>
      </c>
      <c r="E40" s="208">
        <v>-14.285714285714285</v>
      </c>
      <c r="F40" s="202"/>
      <c r="G40" s="202"/>
      <c r="I40" s="206"/>
      <c r="J40" s="206"/>
      <c r="K40" s="206"/>
      <c r="L40" s="206"/>
      <c r="M40" s="206"/>
      <c r="N40" s="206"/>
      <c r="O40" s="206"/>
      <c r="P40" s="206"/>
      <c r="Q40" s="206"/>
      <c r="R40" s="206"/>
      <c r="S40" s="206"/>
      <c r="T40" s="206"/>
      <c r="U40" s="206"/>
      <c r="V40" s="206"/>
      <c r="W40" s="206"/>
      <c r="X40" s="206"/>
      <c r="Y40" s="206"/>
      <c r="Z40" s="206"/>
      <c r="AA40" s="206"/>
    </row>
    <row r="41" spans="1:27">
      <c r="A41" s="204">
        <v>42705</v>
      </c>
      <c r="B41" s="208">
        <v>-42.857142857142854</v>
      </c>
      <c r="C41" s="208">
        <v>-33.333333333333329</v>
      </c>
      <c r="D41" s="208">
        <v>0</v>
      </c>
      <c r="E41" s="208">
        <v>-33.333333333333329</v>
      </c>
      <c r="F41" s="202"/>
      <c r="G41" s="202"/>
      <c r="I41" s="206"/>
      <c r="J41" s="206"/>
      <c r="K41" s="206"/>
      <c r="L41" s="206"/>
      <c r="M41" s="206"/>
      <c r="N41" s="206"/>
      <c r="O41" s="206"/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206"/>
      <c r="AA41" s="206"/>
    </row>
    <row r="42" spans="1:27">
      <c r="A42" s="204">
        <v>42795</v>
      </c>
      <c r="B42" s="208">
        <v>-23.076923076923077</v>
      </c>
      <c r="C42" s="208">
        <v>-33.333333333333329</v>
      </c>
      <c r="D42" s="208">
        <v>-25</v>
      </c>
      <c r="E42" s="208">
        <v>-30</v>
      </c>
      <c r="F42" s="202"/>
      <c r="G42" s="202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</row>
    <row r="43" spans="1:27">
      <c r="A43" s="204">
        <v>42887</v>
      </c>
      <c r="B43" s="208">
        <v>-69.230769230769226</v>
      </c>
      <c r="C43" s="208">
        <v>-50</v>
      </c>
      <c r="D43" s="208">
        <v>11.111111111111111</v>
      </c>
      <c r="E43" s="208">
        <v>-11.111111111111111</v>
      </c>
      <c r="F43" s="202"/>
      <c r="G43" s="202"/>
      <c r="I43" s="206"/>
      <c r="J43" s="206"/>
      <c r="K43" s="206"/>
      <c r="L43" s="206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  <c r="AA43" s="206"/>
    </row>
    <row r="44" spans="1:27">
      <c r="A44" s="204">
        <v>42979</v>
      </c>
      <c r="B44" s="208">
        <v>-69.230769230769226</v>
      </c>
      <c r="C44" s="208">
        <v>-31.25</v>
      </c>
      <c r="D44" s="208">
        <v>-22.222222222222221</v>
      </c>
      <c r="E44" s="208">
        <v>-60</v>
      </c>
      <c r="F44" s="202"/>
      <c r="G44" s="202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</row>
    <row r="45" spans="1:27">
      <c r="A45" s="204">
        <v>43070</v>
      </c>
      <c r="B45" s="208">
        <v>-77.777777777777786</v>
      </c>
      <c r="C45" s="208">
        <v>-60</v>
      </c>
      <c r="D45" s="208">
        <v>-75</v>
      </c>
      <c r="E45" s="208">
        <v>-25</v>
      </c>
      <c r="I45" s="206"/>
      <c r="J45" s="206"/>
      <c r="K45" s="206"/>
      <c r="L45" s="206"/>
      <c r="M45" s="206"/>
      <c r="N45" s="206"/>
      <c r="O45" s="206"/>
      <c r="P45" s="206"/>
      <c r="Q45" s="206"/>
      <c r="R45" s="206"/>
      <c r="S45" s="206"/>
      <c r="T45" s="206"/>
      <c r="U45" s="206"/>
      <c r="V45" s="206"/>
      <c r="W45" s="206"/>
      <c r="X45" s="206"/>
      <c r="Y45" s="206"/>
      <c r="Z45" s="206"/>
      <c r="AA45" s="206"/>
    </row>
    <row r="46" spans="1:27">
      <c r="A46" s="204">
        <v>43160</v>
      </c>
      <c r="B46" s="208">
        <v>-25</v>
      </c>
      <c r="C46" s="208">
        <v>-28.571428571428569</v>
      </c>
      <c r="D46" s="208">
        <v>-14.285714285714285</v>
      </c>
      <c r="E46" s="208">
        <v>-11.111111111111111</v>
      </c>
      <c r="I46" s="206"/>
      <c r="J46" s="206"/>
      <c r="K46" s="206"/>
      <c r="L46" s="206"/>
      <c r="M46" s="206"/>
      <c r="N46" s="206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206"/>
    </row>
    <row r="47" spans="1:27">
      <c r="A47" s="204">
        <v>43252</v>
      </c>
      <c r="B47" s="208">
        <v>-11.111111111111111</v>
      </c>
      <c r="C47" s="208">
        <v>-40</v>
      </c>
      <c r="D47" s="208">
        <v>-50</v>
      </c>
      <c r="E47" s="208">
        <v>-33.333333333333329</v>
      </c>
      <c r="I47" s="206"/>
      <c r="J47" s="206"/>
      <c r="K47" s="206"/>
      <c r="L47" s="206"/>
      <c r="M47" s="206"/>
      <c r="N47" s="206"/>
      <c r="O47" s="206"/>
      <c r="P47" s="206"/>
      <c r="Q47" s="206"/>
      <c r="R47" s="206"/>
      <c r="S47" s="206"/>
      <c r="T47" s="206"/>
      <c r="U47" s="206"/>
      <c r="V47" s="206"/>
      <c r="W47" s="206"/>
      <c r="X47" s="206"/>
      <c r="Y47" s="206"/>
      <c r="Z47" s="206"/>
      <c r="AA47" s="206"/>
    </row>
    <row r="48" spans="1:27">
      <c r="A48" s="204">
        <v>43344</v>
      </c>
      <c r="B48" s="208">
        <v>-12.5</v>
      </c>
      <c r="C48" s="208">
        <v>-30.76923076923077</v>
      </c>
      <c r="D48" s="208">
        <v>-16.666666666666664</v>
      </c>
      <c r="E48" s="208">
        <v>-33.333333333333329</v>
      </c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</row>
    <row r="49" spans="1:46">
      <c r="A49" s="204">
        <v>43435</v>
      </c>
      <c r="B49" s="208">
        <v>0</v>
      </c>
      <c r="C49" s="208">
        <v>0</v>
      </c>
      <c r="D49" s="208">
        <v>-20</v>
      </c>
      <c r="E49" s="208">
        <v>14.285714285714285</v>
      </c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</row>
    <row r="50" spans="1:46">
      <c r="A50" s="204">
        <v>43525</v>
      </c>
      <c r="B50" s="208">
        <v>15.384615384615385</v>
      </c>
      <c r="C50" s="208">
        <v>13.333333333333334</v>
      </c>
      <c r="D50" s="208">
        <v>33.333333333333329</v>
      </c>
      <c r="E50" s="208">
        <v>25</v>
      </c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</row>
    <row r="51" spans="1:46">
      <c r="A51" s="204">
        <v>43617</v>
      </c>
      <c r="B51" s="208">
        <v>-16.666666666666664</v>
      </c>
      <c r="C51" s="208">
        <v>-27.27272727272727</v>
      </c>
      <c r="D51" s="208">
        <v>0</v>
      </c>
      <c r="E51" s="208">
        <v>-33.333333333333329</v>
      </c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</row>
    <row r="52" spans="1:46">
      <c r="A52" s="204">
        <v>43709</v>
      </c>
      <c r="B52" s="208">
        <v>0</v>
      </c>
      <c r="C52" s="208">
        <v>0</v>
      </c>
      <c r="D52" s="208">
        <v>25</v>
      </c>
      <c r="E52" s="208">
        <v>0</v>
      </c>
      <c r="I52" s="206"/>
      <c r="J52" s="206"/>
      <c r="K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</row>
    <row r="53" spans="1:46">
      <c r="A53" s="204">
        <v>43800</v>
      </c>
      <c r="B53" s="208">
        <v>-8.3333333333333304</v>
      </c>
      <c r="C53" s="208">
        <v>9.0909090909090917</v>
      </c>
      <c r="D53" s="208">
        <v>16.66666666666665</v>
      </c>
      <c r="E53" s="208">
        <v>0</v>
      </c>
      <c r="F53" s="208"/>
      <c r="G53" s="208"/>
      <c r="I53" s="206"/>
      <c r="J53" s="206"/>
      <c r="K53" s="206"/>
      <c r="L53" s="206"/>
      <c r="M53" s="206"/>
      <c r="N53" s="206"/>
      <c r="O53" s="206"/>
      <c r="P53" s="206"/>
      <c r="Q53" s="206"/>
      <c r="R53" s="206"/>
      <c r="S53" s="206"/>
      <c r="T53" s="206"/>
      <c r="U53" s="206"/>
      <c r="V53" s="206"/>
      <c r="W53" s="206"/>
      <c r="X53" s="206"/>
      <c r="Y53" s="206"/>
      <c r="Z53" s="206"/>
      <c r="AA53" s="206"/>
    </row>
    <row r="54" spans="1:46">
      <c r="A54" s="209">
        <v>43891</v>
      </c>
      <c r="B54" s="210">
        <v>-14.285714285714334</v>
      </c>
      <c r="C54" s="210">
        <v>-35.714285714285701</v>
      </c>
      <c r="D54" s="210">
        <v>14.28571428571429</v>
      </c>
      <c r="E54" s="210">
        <v>-28.571428571428605</v>
      </c>
      <c r="F54" s="208"/>
      <c r="G54" s="208"/>
      <c r="H54" s="211"/>
      <c r="I54" s="206"/>
      <c r="J54" s="206"/>
      <c r="K54" s="206"/>
      <c r="L54" s="206"/>
      <c r="M54" s="206"/>
      <c r="N54" s="206"/>
      <c r="O54" s="206"/>
      <c r="P54" s="206"/>
      <c r="Q54" s="206"/>
      <c r="R54" s="206"/>
      <c r="S54" s="206"/>
      <c r="T54" s="206"/>
      <c r="U54" s="206"/>
      <c r="V54" s="206"/>
      <c r="W54" s="206"/>
      <c r="X54" s="206"/>
      <c r="Y54" s="206"/>
      <c r="Z54" s="206"/>
      <c r="AA54" s="206"/>
      <c r="AD54" s="211"/>
      <c r="AE54" s="211"/>
      <c r="AF54" s="211"/>
      <c r="AG54" s="211"/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</row>
    <row r="55" spans="1:46">
      <c r="A55" s="204">
        <v>43983</v>
      </c>
      <c r="B55" s="208">
        <v>-66.6666666666667</v>
      </c>
      <c r="C55" s="208">
        <v>-62.5</v>
      </c>
      <c r="D55" s="208">
        <v>0</v>
      </c>
      <c r="E55" s="208">
        <v>-60.000000000000007</v>
      </c>
    </row>
    <row r="56" spans="1:46" ht="15.5">
      <c r="A56" s="204">
        <v>44075</v>
      </c>
      <c r="B56" s="208">
        <v>-50</v>
      </c>
      <c r="C56" s="208">
        <v>-63.636363636363605</v>
      </c>
      <c r="D56" s="208">
        <v>20</v>
      </c>
      <c r="E56" s="208">
        <v>16.666666666666604</v>
      </c>
      <c r="J56" s="277" t="s">
        <v>335</v>
      </c>
    </row>
    <row r="57" spans="1:46">
      <c r="A57" s="204">
        <v>44166</v>
      </c>
      <c r="B57" s="208">
        <v>-8.3333333333333304</v>
      </c>
      <c r="C57" s="208">
        <v>-41.666666666666636</v>
      </c>
      <c r="D57" s="208">
        <v>33.3333333333333</v>
      </c>
      <c r="E57" s="208">
        <v>0</v>
      </c>
    </row>
    <row r="58" spans="1:46">
      <c r="A58" s="204">
        <v>44256</v>
      </c>
      <c r="B58" s="208">
        <v>9.0909090909090988</v>
      </c>
      <c r="C58" s="208">
        <v>-8.3333333333333393</v>
      </c>
      <c r="D58" s="208">
        <v>16.6666666666667</v>
      </c>
      <c r="E58" s="210">
        <v>-42.857142857142897</v>
      </c>
    </row>
    <row r="59" spans="1:46">
      <c r="A59" s="204">
        <v>44348</v>
      </c>
      <c r="B59" s="208">
        <v>21.428571428571459</v>
      </c>
      <c r="C59" s="208">
        <v>-6.6666666666666305</v>
      </c>
      <c r="D59" s="208">
        <v>25</v>
      </c>
      <c r="E59" s="210">
        <v>0</v>
      </c>
    </row>
    <row r="60" spans="1:46">
      <c r="A60" s="204">
        <v>44440</v>
      </c>
      <c r="B60" s="208">
        <v>15.789473684210561</v>
      </c>
      <c r="C60" s="208">
        <v>-5.2631578947368611</v>
      </c>
      <c r="D60" s="208">
        <v>20</v>
      </c>
      <c r="E60" s="208">
        <v>-40</v>
      </c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</row>
    <row r="61" spans="1:46">
      <c r="A61" s="204">
        <v>44531</v>
      </c>
      <c r="B61" s="208">
        <v>-5.8823529411764994</v>
      </c>
      <c r="C61" s="208">
        <v>0</v>
      </c>
      <c r="D61" s="208">
        <v>11.1111111111111</v>
      </c>
      <c r="E61" s="208">
        <v>-33.3333333333333</v>
      </c>
    </row>
    <row r="62" spans="1:46">
      <c r="A62" s="204">
        <v>44621</v>
      </c>
      <c r="B62" s="208">
        <v>6.25</v>
      </c>
      <c r="C62" s="208">
        <v>6.25</v>
      </c>
      <c r="D62" s="208">
        <v>0</v>
      </c>
      <c r="E62" s="208">
        <v>14.285714285714299</v>
      </c>
    </row>
    <row r="63" spans="1:46">
      <c r="A63" s="204">
        <v>44713</v>
      </c>
      <c r="B63" s="208">
        <v>-35.714285714285701</v>
      </c>
      <c r="C63" s="208">
        <v>-21.428571428571399</v>
      </c>
      <c r="D63" s="208">
        <v>0</v>
      </c>
      <c r="E63" s="208">
        <v>-16.6666666666666</v>
      </c>
    </row>
    <row r="64" spans="1:46">
      <c r="A64" s="204">
        <v>44805</v>
      </c>
      <c r="B64" s="208">
        <v>-42.857142857142797</v>
      </c>
      <c r="C64" s="208">
        <v>-50</v>
      </c>
      <c r="D64" s="208">
        <v>-10</v>
      </c>
      <c r="E64" s="208">
        <v>-40</v>
      </c>
    </row>
    <row r="65" spans="1:5">
      <c r="A65" s="204">
        <v>44896</v>
      </c>
      <c r="B65" s="208">
        <v>-82.352941176470594</v>
      </c>
      <c r="C65" s="208">
        <v>-50</v>
      </c>
      <c r="D65" s="208">
        <v>-18.181818181818198</v>
      </c>
      <c r="E65" s="208">
        <v>-50</v>
      </c>
    </row>
    <row r="66" spans="1:5">
      <c r="A66" s="204">
        <v>44986</v>
      </c>
      <c r="B66" s="208">
        <v>-88.235294117647101</v>
      </c>
      <c r="C66" s="208">
        <v>-76.470588235294102</v>
      </c>
      <c r="D66" s="208">
        <v>-50</v>
      </c>
      <c r="E66" s="208">
        <v>-37.5</v>
      </c>
    </row>
    <row r="67" spans="1:5">
      <c r="A67" s="204">
        <v>45078</v>
      </c>
      <c r="B67" s="208">
        <v>-85</v>
      </c>
      <c r="C67" s="208">
        <v>-76.190476190476218</v>
      </c>
      <c r="D67" s="208">
        <v>-28.571428571428598</v>
      </c>
      <c r="E67" s="208">
        <v>-54.545454545454589</v>
      </c>
    </row>
    <row r="68" spans="1:5">
      <c r="A68" s="204">
        <v>45170</v>
      </c>
      <c r="B68" s="208">
        <v>-82.352941176470594</v>
      </c>
      <c r="C68" s="208">
        <v>-68.75</v>
      </c>
      <c r="D68" s="208">
        <v>-11.1111111111111</v>
      </c>
      <c r="E68" s="208">
        <v>-25</v>
      </c>
    </row>
    <row r="69" spans="1:5">
      <c r="A69" s="204">
        <v>45261</v>
      </c>
      <c r="B69" s="208">
        <v>-61.111111111111107</v>
      </c>
      <c r="C69" s="208">
        <v>-56.25</v>
      </c>
      <c r="D69" s="208">
        <v>-11.1111111111111</v>
      </c>
      <c r="E69" s="208">
        <v>-50</v>
      </c>
    </row>
    <row r="70" spans="1:5">
      <c r="A70" s="204">
        <v>45352</v>
      </c>
      <c r="B70" s="208">
        <v>-42.105263157894754</v>
      </c>
      <c r="C70" s="208">
        <v>-41.176470588235325</v>
      </c>
      <c r="D70" s="208">
        <v>-33.3333333333333</v>
      </c>
      <c r="E70" s="208">
        <v>-37.5</v>
      </c>
    </row>
    <row r="71" spans="1:5">
      <c r="A71" s="204">
        <v>45444</v>
      </c>
      <c r="B71" s="208">
        <v>-35</v>
      </c>
      <c r="C71" s="208">
        <v>-42.105263157894804</v>
      </c>
      <c r="D71" s="208">
        <v>-9.0909090909091095</v>
      </c>
      <c r="E71" s="208">
        <v>-44.4444444444444</v>
      </c>
    </row>
    <row r="72" spans="1:5">
      <c r="A72" s="204">
        <v>45536</v>
      </c>
      <c r="B72" s="208">
        <v>0</v>
      </c>
      <c r="C72" s="208">
        <v>-41.176470588235297</v>
      </c>
      <c r="D72" s="208">
        <v>-18.181818181818208</v>
      </c>
      <c r="E72" s="208">
        <v>-33.3333333333333</v>
      </c>
    </row>
    <row r="73" spans="1:5">
      <c r="A73" s="204">
        <v>45627</v>
      </c>
      <c r="B73" s="208">
        <v>-14.285714285714279</v>
      </c>
      <c r="C73" s="208">
        <v>-29.166666666666668</v>
      </c>
      <c r="D73" s="208">
        <v>0</v>
      </c>
      <c r="E73" s="208">
        <v>-30.000000000000004</v>
      </c>
    </row>
    <row r="85" spans="2:6" ht="14.5">
      <c r="B85" s="273"/>
      <c r="C85" s="273"/>
      <c r="D85" s="273"/>
      <c r="E85" s="273"/>
      <c r="F85" s="273"/>
    </row>
    <row r="87" spans="2:6">
      <c r="C87" s="285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B98"/>
  <sheetViews>
    <sheetView showGridLines="0" view="pageBreakPreview" topLeftCell="A2" zoomScale="80" zoomScaleNormal="80" zoomScaleSheetLayoutView="80" workbookViewId="0">
      <pane xSplit="1" ySplit="6" topLeftCell="D50" activePane="bottomRight" state="frozen"/>
      <selection activeCell="A2" sqref="A2"/>
      <selection pane="topRight" activeCell="B2" sqref="B2"/>
      <selection pane="bottomLeft" activeCell="A8" sqref="A8"/>
      <selection pane="bottomRight" activeCell="E74" sqref="E74"/>
    </sheetView>
  </sheetViews>
  <sheetFormatPr defaultColWidth="11.453125" defaultRowHeight="14"/>
  <cols>
    <col min="1" max="4" width="19.6328125" style="12" customWidth="1"/>
    <col min="5" max="5" width="22.6328125" style="12" customWidth="1"/>
    <col min="6" max="6" width="17.632812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0" width="13.6328125" style="12" bestFit="1" customWidth="1"/>
    <col min="11" max="26" width="11.453125" style="12"/>
    <col min="27" max="27" width="20" style="12" bestFit="1" customWidth="1"/>
    <col min="28" max="28" width="22.6328125" style="12" customWidth="1"/>
    <col min="29" max="16384" width="11.453125" style="12"/>
  </cols>
  <sheetData>
    <row r="1" spans="1:28">
      <c r="A1" s="43" t="s">
        <v>110</v>
      </c>
    </row>
    <row r="2" spans="1:28">
      <c r="A2" s="14"/>
      <c r="B2" s="14" t="s">
        <v>1</v>
      </c>
      <c r="C2" s="186"/>
      <c r="D2" s="186"/>
      <c r="E2" s="186"/>
      <c r="F2" s="186"/>
      <c r="G2" s="186"/>
    </row>
    <row r="3" spans="1:28">
      <c r="A3" s="43" t="s">
        <v>2</v>
      </c>
      <c r="B3" s="185" t="s">
        <v>111</v>
      </c>
      <c r="C3" s="13" t="s">
        <v>112</v>
      </c>
    </row>
    <row r="4" spans="1:28">
      <c r="AA4" s="287"/>
      <c r="AB4" s="287"/>
    </row>
    <row r="5" spans="1:28">
      <c r="A5" s="81" t="s">
        <v>113</v>
      </c>
      <c r="C5" s="163"/>
      <c r="D5" s="163"/>
      <c r="E5" s="163"/>
      <c r="F5" s="163"/>
      <c r="G5" s="163"/>
      <c r="AA5" s="180"/>
      <c r="AB5" s="180"/>
    </row>
    <row r="6" spans="1:28">
      <c r="B6" s="287" t="s">
        <v>101</v>
      </c>
      <c r="C6" s="287"/>
      <c r="D6" s="287"/>
      <c r="E6" s="287" t="s">
        <v>102</v>
      </c>
      <c r="F6" s="287"/>
      <c r="G6" s="287"/>
      <c r="Z6" s="45"/>
      <c r="AA6" s="52"/>
      <c r="AB6" s="53"/>
    </row>
    <row r="7" spans="1:28">
      <c r="A7" s="12" t="s">
        <v>12</v>
      </c>
      <c r="B7" s="183" t="s">
        <v>103</v>
      </c>
      <c r="C7" s="183" t="s">
        <v>104</v>
      </c>
      <c r="D7" s="183" t="s">
        <v>105</v>
      </c>
      <c r="E7" s="183" t="s">
        <v>103</v>
      </c>
      <c r="F7" s="183" t="s">
        <v>104</v>
      </c>
      <c r="G7" s="183" t="s">
        <v>105</v>
      </c>
      <c r="H7" s="13" t="s">
        <v>114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>
      <c r="A8" s="43">
        <v>39539</v>
      </c>
      <c r="B8" s="181">
        <v>0.42857139999999999</v>
      </c>
      <c r="C8" s="181">
        <v>0.28571429999999998</v>
      </c>
      <c r="D8" s="181">
        <v>0.28571429999999998</v>
      </c>
      <c r="E8" s="14"/>
      <c r="F8" s="14"/>
      <c r="G8" s="14"/>
      <c r="H8" s="134">
        <f t="shared" ref="H8:H54" si="0">+SUM(B8:D8)</f>
        <v>1</v>
      </c>
      <c r="J8" s="2"/>
      <c r="K8" s="8" t="s">
        <v>106</v>
      </c>
      <c r="L8" s="2"/>
      <c r="M8" s="215"/>
      <c r="N8" s="216"/>
      <c r="O8" s="216"/>
      <c r="P8" s="216"/>
      <c r="Q8" s="216"/>
      <c r="R8" s="216"/>
      <c r="S8" s="232"/>
      <c r="T8" s="2"/>
      <c r="U8" s="2"/>
      <c r="V8" s="2"/>
      <c r="W8" s="2"/>
      <c r="Z8" s="45"/>
      <c r="AA8" s="52"/>
      <c r="AB8" s="53"/>
    </row>
    <row r="9" spans="1:28">
      <c r="A9" s="43">
        <v>39630</v>
      </c>
      <c r="B9" s="181">
        <v>0.46666669999999999</v>
      </c>
      <c r="C9" s="181">
        <v>0.4</v>
      </c>
      <c r="D9" s="181">
        <v>0.13333329999999999</v>
      </c>
      <c r="E9" s="181">
        <v>0.57142859999999995</v>
      </c>
      <c r="F9" s="181">
        <v>0.28571429999999998</v>
      </c>
      <c r="G9" s="181">
        <v>0.14285709999999999</v>
      </c>
      <c r="H9" s="134">
        <f t="shared" si="0"/>
        <v>1</v>
      </c>
      <c r="J9" s="2"/>
      <c r="K9" s="8" t="s">
        <v>116</v>
      </c>
      <c r="L9" s="2"/>
      <c r="M9" s="215"/>
      <c r="N9" s="217"/>
      <c r="O9" s="217"/>
      <c r="P9" s="217"/>
      <c r="Q9" s="216"/>
      <c r="R9" s="216"/>
      <c r="S9" s="216"/>
      <c r="T9" s="2"/>
      <c r="U9" s="2"/>
      <c r="V9" s="2"/>
      <c r="W9" s="2"/>
      <c r="Z9" s="45"/>
      <c r="AA9" s="52"/>
      <c r="AB9" s="53"/>
    </row>
    <row r="10" spans="1:28">
      <c r="A10" s="43">
        <v>39722</v>
      </c>
      <c r="B10" s="181">
        <v>0.58823530000000002</v>
      </c>
      <c r="C10" s="181">
        <v>0.41176469999999998</v>
      </c>
      <c r="D10" s="181">
        <v>0</v>
      </c>
      <c r="E10" s="181">
        <v>0.53333339999999996</v>
      </c>
      <c r="F10" s="181">
        <v>0.3333333</v>
      </c>
      <c r="G10" s="181">
        <v>0.13333329999999999</v>
      </c>
      <c r="H10" s="134">
        <f t="shared" si="0"/>
        <v>1</v>
      </c>
      <c r="J10" s="2"/>
      <c r="K10" s="2"/>
      <c r="L10" s="2"/>
      <c r="M10" s="215"/>
      <c r="N10" s="217"/>
      <c r="O10" s="217"/>
      <c r="P10" s="217"/>
      <c r="Q10" s="217"/>
      <c r="R10" s="217"/>
      <c r="S10" s="217"/>
      <c r="T10" s="2"/>
      <c r="U10" s="2"/>
      <c r="V10" s="2"/>
      <c r="W10" s="2"/>
      <c r="Z10" s="45"/>
      <c r="AA10" s="52"/>
      <c r="AB10" s="53"/>
    </row>
    <row r="11" spans="1:28">
      <c r="A11" s="43">
        <v>39783</v>
      </c>
      <c r="B11" s="181">
        <v>0.78599999999999992</v>
      </c>
      <c r="C11" s="181">
        <v>0.214</v>
      </c>
      <c r="D11" s="181">
        <v>0</v>
      </c>
      <c r="E11" s="181">
        <v>0.70588240000000002</v>
      </c>
      <c r="F11" s="181">
        <v>0.29411769999999998</v>
      </c>
      <c r="G11" s="181">
        <v>0</v>
      </c>
      <c r="H11" s="134">
        <f t="shared" si="0"/>
        <v>0.99999999999999989</v>
      </c>
      <c r="J11" s="2"/>
      <c r="K11" s="2"/>
      <c r="L11" s="2"/>
      <c r="M11" s="215"/>
      <c r="N11" s="217"/>
      <c r="O11" s="217"/>
      <c r="P11" s="217"/>
      <c r="Q11" s="217"/>
      <c r="R11" s="217"/>
      <c r="S11" s="217"/>
      <c r="T11" s="2"/>
      <c r="U11" s="2"/>
      <c r="V11" s="2"/>
      <c r="W11" s="2"/>
      <c r="Z11" s="45"/>
      <c r="AA11" s="52"/>
      <c r="AB11" s="53"/>
    </row>
    <row r="12" spans="1:28">
      <c r="A12" s="43">
        <v>39873</v>
      </c>
      <c r="B12" s="181">
        <v>0.77800000000000002</v>
      </c>
      <c r="C12" s="181">
        <v>0.222</v>
      </c>
      <c r="D12" s="181">
        <v>0</v>
      </c>
      <c r="E12" s="181">
        <v>0.64300000000000002</v>
      </c>
      <c r="F12" s="181">
        <v>0.35700000000000004</v>
      </c>
      <c r="G12" s="181">
        <v>0</v>
      </c>
      <c r="H12" s="134">
        <f t="shared" si="0"/>
        <v>1</v>
      </c>
      <c r="J12" s="2"/>
      <c r="K12" s="2"/>
      <c r="L12" s="2"/>
      <c r="M12" s="215"/>
      <c r="N12" s="217"/>
      <c r="O12" s="217"/>
      <c r="P12" s="217"/>
      <c r="Q12" s="217"/>
      <c r="R12" s="217"/>
      <c r="S12" s="217"/>
      <c r="T12" s="2"/>
      <c r="U12" s="2"/>
      <c r="V12" s="2"/>
      <c r="W12" s="2"/>
      <c r="Z12" s="45"/>
      <c r="AA12" s="52"/>
      <c r="AB12" s="53"/>
    </row>
    <row r="13" spans="1:28">
      <c r="A13" s="43">
        <v>39965</v>
      </c>
      <c r="B13" s="181">
        <v>0.52600000000000002</v>
      </c>
      <c r="C13" s="181">
        <v>0.47399999999999998</v>
      </c>
      <c r="D13" s="181">
        <v>0</v>
      </c>
      <c r="E13" s="181">
        <v>0.5</v>
      </c>
      <c r="F13" s="181">
        <v>0.5</v>
      </c>
      <c r="G13" s="181">
        <v>0</v>
      </c>
      <c r="H13" s="134">
        <f t="shared" si="0"/>
        <v>1</v>
      </c>
      <c r="J13" s="2"/>
      <c r="K13" s="2"/>
      <c r="L13" s="2"/>
      <c r="M13" s="199"/>
      <c r="N13" s="218"/>
      <c r="O13" s="218"/>
      <c r="P13" s="218"/>
      <c r="Q13" s="217"/>
      <c r="R13" s="217"/>
      <c r="S13" s="217"/>
      <c r="T13" s="2"/>
      <c r="U13" s="2"/>
      <c r="V13" s="2"/>
      <c r="W13" s="2"/>
      <c r="Z13" s="45"/>
      <c r="AA13" s="52"/>
      <c r="AB13" s="53"/>
    </row>
    <row r="14" spans="1:28">
      <c r="A14" s="43">
        <v>40057</v>
      </c>
      <c r="B14" s="181">
        <v>0.55500000000000005</v>
      </c>
      <c r="C14" s="181">
        <v>0.38900000000000001</v>
      </c>
      <c r="D14" s="181">
        <v>5.5999999999999994E-2</v>
      </c>
      <c r="E14" s="181">
        <v>0.21100000000000002</v>
      </c>
      <c r="F14" s="181">
        <v>0.78900000000000003</v>
      </c>
      <c r="G14" s="181">
        <v>0</v>
      </c>
      <c r="H14" s="134">
        <f t="shared" si="0"/>
        <v>1</v>
      </c>
      <c r="J14" s="2"/>
      <c r="K14" s="2"/>
      <c r="L14" s="2"/>
      <c r="M14" s="199"/>
      <c r="N14" s="218"/>
      <c r="O14" s="218"/>
      <c r="P14" s="218"/>
      <c r="Q14" s="218"/>
      <c r="R14" s="218"/>
      <c r="S14" s="218"/>
      <c r="T14" s="2"/>
      <c r="U14" s="2"/>
      <c r="V14" s="2"/>
      <c r="W14" s="2"/>
      <c r="Z14" s="45"/>
      <c r="AA14" s="52"/>
      <c r="AB14" s="53"/>
    </row>
    <row r="15" spans="1:28">
      <c r="A15" s="43">
        <v>40148</v>
      </c>
      <c r="B15" s="181">
        <v>0.41200000000000003</v>
      </c>
      <c r="C15" s="181">
        <v>0.58799999999999997</v>
      </c>
      <c r="D15" s="181">
        <v>0</v>
      </c>
      <c r="E15" s="181">
        <v>0.38900000000000001</v>
      </c>
      <c r="F15" s="181">
        <v>0.61099999999999999</v>
      </c>
      <c r="G15" s="181">
        <v>0</v>
      </c>
      <c r="H15" s="134">
        <f t="shared" si="0"/>
        <v>1</v>
      </c>
      <c r="J15" s="2"/>
      <c r="K15" s="2"/>
      <c r="L15" s="2"/>
      <c r="M15" s="199"/>
      <c r="N15" s="218"/>
      <c r="O15" s="218"/>
      <c r="P15" s="218"/>
      <c r="Q15" s="218"/>
      <c r="R15" s="218"/>
      <c r="S15" s="218"/>
      <c r="T15" s="2"/>
      <c r="U15" s="2"/>
      <c r="V15" s="2"/>
      <c r="W15" s="2"/>
      <c r="Z15" s="45"/>
      <c r="AA15" s="52"/>
      <c r="AB15" s="53"/>
    </row>
    <row r="16" spans="1:28">
      <c r="A16" s="43">
        <v>40238</v>
      </c>
      <c r="B16" s="181">
        <v>0.33299999999999996</v>
      </c>
      <c r="C16" s="181">
        <v>0.66700000000000004</v>
      </c>
      <c r="D16" s="181">
        <v>0</v>
      </c>
      <c r="E16" s="181">
        <v>0.17600000000000002</v>
      </c>
      <c r="F16" s="181">
        <v>0.76500000000000001</v>
      </c>
      <c r="G16" s="181">
        <v>5.9000000000000004E-2</v>
      </c>
      <c r="H16" s="134">
        <f t="shared" si="0"/>
        <v>1</v>
      </c>
      <c r="J16" s="2"/>
      <c r="K16" s="2"/>
      <c r="L16" s="2"/>
      <c r="M16" s="199"/>
      <c r="N16" s="219"/>
      <c r="O16" s="219"/>
      <c r="P16" s="219"/>
      <c r="Q16" s="219"/>
      <c r="R16" s="219"/>
      <c r="S16" s="219"/>
      <c r="T16" s="2"/>
      <c r="U16" s="2"/>
      <c r="V16" s="2"/>
      <c r="W16" s="2"/>
      <c r="Z16" s="45"/>
      <c r="AA16" s="52"/>
      <c r="AB16" s="53"/>
    </row>
    <row r="17" spans="1:28">
      <c r="A17" s="43">
        <v>40330</v>
      </c>
      <c r="B17" s="181">
        <v>0.16699999999999998</v>
      </c>
      <c r="C17" s="181">
        <v>0.66600000000000004</v>
      </c>
      <c r="D17" s="181">
        <v>0.16699999999999998</v>
      </c>
      <c r="E17" s="181">
        <v>0.27800000000000002</v>
      </c>
      <c r="F17" s="181">
        <v>0.66700000000000004</v>
      </c>
      <c r="G17" s="181">
        <v>5.5999999999999994E-2</v>
      </c>
      <c r="H17" s="134">
        <f t="shared" si="0"/>
        <v>1</v>
      </c>
      <c r="J17" s="2"/>
      <c r="K17" s="2"/>
      <c r="L17" s="2"/>
      <c r="M17" s="215"/>
      <c r="N17" s="220"/>
      <c r="O17" s="220"/>
      <c r="P17" s="220"/>
      <c r="Q17" s="220"/>
      <c r="R17" s="220"/>
      <c r="S17" s="220"/>
      <c r="T17" s="2"/>
      <c r="U17" s="2"/>
      <c r="V17" s="2"/>
      <c r="W17" s="2"/>
      <c r="Z17" s="45"/>
      <c r="AB17" s="53"/>
    </row>
    <row r="18" spans="1:28">
      <c r="A18" s="43">
        <v>40422</v>
      </c>
      <c r="B18" s="181">
        <v>5.2631578947368418E-2</v>
      </c>
      <c r="C18" s="181">
        <v>0.73684210526315785</v>
      </c>
      <c r="D18" s="181">
        <v>0.21052631578947367</v>
      </c>
      <c r="E18" s="181">
        <v>0.22299999999999998</v>
      </c>
      <c r="F18" s="181">
        <v>0.66700000000000004</v>
      </c>
      <c r="G18" s="181">
        <v>0.111</v>
      </c>
      <c r="H18" s="134">
        <f t="shared" si="0"/>
        <v>1</v>
      </c>
      <c r="J18" s="2"/>
      <c r="K18" s="2"/>
      <c r="L18" s="2"/>
      <c r="M18" s="221"/>
      <c r="N18" s="2"/>
      <c r="O18" s="2"/>
      <c r="P18" s="2"/>
      <c r="Q18" s="2"/>
      <c r="R18" s="222"/>
      <c r="S18" s="229"/>
      <c r="T18" s="2"/>
      <c r="U18" s="2"/>
      <c r="V18" s="2"/>
      <c r="W18" s="2"/>
      <c r="Z18" s="45"/>
      <c r="AB18" s="53"/>
    </row>
    <row r="19" spans="1:28">
      <c r="A19" s="43">
        <v>40513</v>
      </c>
      <c r="B19" s="181">
        <v>5.9000000000000004E-2</v>
      </c>
      <c r="C19" s="181">
        <v>0.70599999999999996</v>
      </c>
      <c r="D19" s="181">
        <v>0.23499999999999999</v>
      </c>
      <c r="E19" s="181">
        <v>0.10526315789473684</v>
      </c>
      <c r="F19" s="181">
        <v>0.84210526315789469</v>
      </c>
      <c r="G19" s="181">
        <v>5.2631578947368418E-2</v>
      </c>
      <c r="H19" s="134">
        <f t="shared" si="0"/>
        <v>1</v>
      </c>
      <c r="J19" s="2"/>
      <c r="K19" s="2"/>
      <c r="L19" s="2"/>
      <c r="M19" s="221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>
      <c r="A20" s="43">
        <v>40603</v>
      </c>
      <c r="B20" s="181">
        <v>0.15789473684210525</v>
      </c>
      <c r="C20" s="181">
        <v>0.63157894736842102</v>
      </c>
      <c r="D20" s="181">
        <v>0.21052631578947367</v>
      </c>
      <c r="E20" s="181">
        <v>0.17647058823529413</v>
      </c>
      <c r="F20" s="181">
        <v>0.70588235294117652</v>
      </c>
      <c r="G20" s="181">
        <v>0.11764705882352941</v>
      </c>
      <c r="H20" s="134">
        <f t="shared" si="0"/>
        <v>1</v>
      </c>
      <c r="J20" s="2"/>
      <c r="K20" s="2"/>
      <c r="L20" s="2"/>
      <c r="M20" s="223"/>
      <c r="N20" s="224"/>
      <c r="O20" s="224"/>
      <c r="P20" s="224"/>
      <c r="Q20" s="225"/>
      <c r="R20" s="225"/>
      <c r="S20" s="225"/>
      <c r="T20" s="2"/>
      <c r="U20" s="2"/>
      <c r="V20" s="2"/>
      <c r="W20" s="2"/>
    </row>
    <row r="21" spans="1:28">
      <c r="A21" s="43">
        <v>40695</v>
      </c>
      <c r="B21" s="181">
        <v>0.33333333333333331</v>
      </c>
      <c r="C21" s="181">
        <v>0.5</v>
      </c>
      <c r="D21" s="181">
        <v>0.16666666666666666</v>
      </c>
      <c r="E21" s="181">
        <v>0.15789473684210525</v>
      </c>
      <c r="F21" s="181">
        <v>0.73684210526315785</v>
      </c>
      <c r="G21" s="181">
        <v>0.10526315789473684</v>
      </c>
      <c r="H21" s="134">
        <f t="shared" si="0"/>
        <v>0.99999999999999989</v>
      </c>
      <c r="J21" s="2"/>
      <c r="K21" s="2"/>
      <c r="L21" s="2"/>
      <c r="M21" s="223"/>
      <c r="N21" s="226"/>
      <c r="O21" s="226"/>
      <c r="P21" s="226"/>
      <c r="Q21" s="226"/>
      <c r="R21" s="226"/>
      <c r="S21" s="226"/>
      <c r="T21" s="2"/>
      <c r="U21" s="2"/>
      <c r="V21" s="2"/>
      <c r="W21" s="2"/>
      <c r="AA21" s="287"/>
      <c r="AB21" s="287"/>
    </row>
    <row r="22" spans="1:28">
      <c r="A22" s="43">
        <v>40787</v>
      </c>
      <c r="B22" s="181">
        <v>0.33333333333333331</v>
      </c>
      <c r="C22" s="181">
        <v>0.47619047619047616</v>
      </c>
      <c r="D22" s="181">
        <v>0.19047619047619047</v>
      </c>
      <c r="E22" s="181">
        <v>0.3888888888888889</v>
      </c>
      <c r="F22" s="181">
        <v>0.61111111111111116</v>
      </c>
      <c r="G22" s="181">
        <v>0</v>
      </c>
      <c r="H22" s="134">
        <f t="shared" si="0"/>
        <v>1</v>
      </c>
      <c r="J22" s="2"/>
      <c r="K22" s="2"/>
      <c r="L22" s="2"/>
      <c r="M22" s="227"/>
      <c r="N22" s="228"/>
      <c r="O22" s="228"/>
      <c r="P22" s="228"/>
      <c r="Q22" s="2"/>
      <c r="R22" s="229"/>
      <c r="S22" s="229"/>
      <c r="T22" s="2"/>
      <c r="U22" s="2"/>
      <c r="V22" s="2"/>
      <c r="W22" s="2"/>
      <c r="AA22" s="180"/>
      <c r="AB22" s="180"/>
    </row>
    <row r="23" spans="1:28">
      <c r="A23" s="43">
        <v>40878</v>
      </c>
      <c r="B23" s="181">
        <v>0.42857142857142855</v>
      </c>
      <c r="C23" s="181">
        <v>0.38095238095238093</v>
      </c>
      <c r="D23" s="181">
        <v>0.19047619047619047</v>
      </c>
      <c r="E23" s="181">
        <v>0.38095238095238093</v>
      </c>
      <c r="F23" s="181">
        <v>0.5714285714285714</v>
      </c>
      <c r="G23" s="181">
        <v>4.7619047619047616E-2</v>
      </c>
      <c r="H23" s="134">
        <f t="shared" si="0"/>
        <v>1</v>
      </c>
      <c r="J23" s="2"/>
      <c r="K23" s="2"/>
      <c r="L23" s="2"/>
      <c r="M23" s="227"/>
      <c r="N23" s="228"/>
      <c r="O23" s="228"/>
      <c r="P23" s="228"/>
      <c r="Q23" s="228"/>
      <c r="R23" s="228"/>
      <c r="S23" s="228"/>
      <c r="T23" s="2"/>
      <c r="U23" s="2"/>
      <c r="V23" s="2"/>
      <c r="W23" s="2"/>
      <c r="Z23" s="45"/>
      <c r="AA23" s="52"/>
      <c r="AB23" s="53"/>
    </row>
    <row r="24" spans="1:28">
      <c r="A24" s="43">
        <v>40969</v>
      </c>
      <c r="B24" s="181">
        <v>0.42857142857142855</v>
      </c>
      <c r="C24" s="181">
        <v>0.33333333333333331</v>
      </c>
      <c r="D24" s="181">
        <v>9.5238095238095233E-2</v>
      </c>
      <c r="E24" s="181">
        <v>0.47619047619047616</v>
      </c>
      <c r="F24" s="181">
        <v>4.7619047619047616E-2</v>
      </c>
      <c r="G24" s="181">
        <v>0.47619047619047616</v>
      </c>
      <c r="H24" s="134">
        <f t="shared" si="0"/>
        <v>0.8571428571428571</v>
      </c>
      <c r="J24" s="2"/>
      <c r="K24" s="2"/>
      <c r="L24" s="2"/>
      <c r="M24" s="227"/>
      <c r="N24" s="228"/>
      <c r="O24" s="228"/>
      <c r="P24" s="228"/>
      <c r="Q24" s="228"/>
      <c r="R24" s="228"/>
      <c r="S24" s="228"/>
      <c r="T24" s="2"/>
      <c r="U24" s="2"/>
      <c r="V24" s="2"/>
      <c r="W24" s="2"/>
      <c r="Z24" s="45"/>
      <c r="AA24" s="52"/>
      <c r="AB24" s="53"/>
    </row>
    <row r="25" spans="1:28">
      <c r="A25" s="89">
        <v>41061</v>
      </c>
      <c r="B25" s="181">
        <v>0.55555555555555547</v>
      </c>
      <c r="C25" s="181">
        <v>0.38888888888888884</v>
      </c>
      <c r="D25" s="181">
        <v>5.5555555555555559E-2</v>
      </c>
      <c r="E25" s="181">
        <v>0.5554445554445554</v>
      </c>
      <c r="F25" s="181">
        <v>0.38861138861138855</v>
      </c>
      <c r="G25" s="181">
        <v>5.594405594405593E-2</v>
      </c>
      <c r="H25" s="134">
        <f t="shared" si="0"/>
        <v>0.99999999999999989</v>
      </c>
      <c r="J25" s="2"/>
      <c r="K25" s="2"/>
      <c r="L25" s="2"/>
      <c r="M25" s="227"/>
      <c r="N25" s="228"/>
      <c r="O25" s="228"/>
      <c r="P25" s="228"/>
      <c r="Q25" s="228"/>
      <c r="R25" s="228"/>
      <c r="S25" s="228"/>
      <c r="T25" s="2"/>
      <c r="U25" s="2"/>
      <c r="V25" s="2"/>
      <c r="W25" s="2"/>
      <c r="Z25" s="45"/>
      <c r="AA25" s="52"/>
      <c r="AB25" s="53"/>
    </row>
    <row r="26" spans="1:28">
      <c r="A26" s="89">
        <v>41153</v>
      </c>
      <c r="B26" s="181">
        <v>0.49931224209078406</v>
      </c>
      <c r="C26" s="181">
        <v>0.501</v>
      </c>
      <c r="D26" s="181">
        <v>0</v>
      </c>
      <c r="E26" s="181">
        <v>0.47052947052947053</v>
      </c>
      <c r="F26" s="181">
        <v>0.41158841158841158</v>
      </c>
      <c r="G26" s="181">
        <v>0.11788211788211787</v>
      </c>
      <c r="H26" s="134">
        <f t="shared" si="0"/>
        <v>1.000312242090784</v>
      </c>
      <c r="J26" s="2"/>
      <c r="K26" s="2"/>
      <c r="L26" s="2"/>
      <c r="M26" s="227"/>
      <c r="N26" s="228"/>
      <c r="O26" s="228"/>
      <c r="P26" s="228"/>
      <c r="Q26" s="228"/>
      <c r="R26" s="228"/>
      <c r="S26" s="228"/>
      <c r="T26" s="2"/>
      <c r="U26" s="2"/>
      <c r="V26" s="2"/>
      <c r="W26" s="2"/>
      <c r="Z26" s="45"/>
      <c r="AA26" s="52"/>
      <c r="AB26" s="53"/>
    </row>
    <row r="27" spans="1:28">
      <c r="A27" s="89">
        <v>41244</v>
      </c>
      <c r="B27" s="181">
        <v>0.60855949895615868</v>
      </c>
      <c r="C27" s="181">
        <v>0.26096033402922758</v>
      </c>
      <c r="D27" s="181">
        <v>0.13048016701461379</v>
      </c>
      <c r="E27" s="181">
        <v>0.54602510460251041</v>
      </c>
      <c r="F27" s="181">
        <v>0.36401673640167359</v>
      </c>
      <c r="G27" s="181">
        <v>8.9958158995815884E-2</v>
      </c>
      <c r="H27" s="134">
        <f t="shared" si="0"/>
        <v>1</v>
      </c>
      <c r="J27" s="2"/>
      <c r="K27" s="2"/>
      <c r="L27" s="2"/>
      <c r="M27" s="227"/>
      <c r="N27" s="228"/>
      <c r="O27" s="228"/>
      <c r="P27" s="228"/>
      <c r="Q27" s="228"/>
      <c r="R27" s="228"/>
      <c r="S27" s="228"/>
      <c r="T27" s="2"/>
      <c r="U27" s="2"/>
      <c r="V27" s="2"/>
      <c r="W27" s="2"/>
      <c r="Z27" s="45"/>
      <c r="AA27" s="52"/>
      <c r="AB27" s="53"/>
    </row>
    <row r="28" spans="1:28">
      <c r="A28" s="89">
        <v>41334</v>
      </c>
      <c r="B28" s="181">
        <v>0.6</v>
      </c>
      <c r="C28" s="181">
        <v>0.3</v>
      </c>
      <c r="D28" s="181">
        <v>0.1</v>
      </c>
      <c r="E28" s="181">
        <v>0.45</v>
      </c>
      <c r="F28" s="181">
        <v>0.5</v>
      </c>
      <c r="G28" s="181">
        <v>0.05</v>
      </c>
      <c r="H28" s="134">
        <f t="shared" si="0"/>
        <v>0.99999999999999989</v>
      </c>
      <c r="J28" s="2"/>
      <c r="K28" s="2"/>
      <c r="L28" s="2"/>
      <c r="M28" s="227"/>
      <c r="N28" s="228"/>
      <c r="O28" s="228"/>
      <c r="P28" s="228"/>
      <c r="Q28" s="228"/>
      <c r="R28" s="228"/>
      <c r="S28" s="228"/>
      <c r="T28" s="2"/>
      <c r="U28" s="2"/>
      <c r="V28" s="2"/>
      <c r="W28" s="2"/>
      <c r="Z28" s="45"/>
      <c r="AA28" s="52"/>
      <c r="AB28" s="53"/>
    </row>
    <row r="29" spans="1:28">
      <c r="A29" s="89">
        <v>41426</v>
      </c>
      <c r="B29" s="182">
        <v>0.4375</v>
      </c>
      <c r="C29" s="182">
        <v>0.5</v>
      </c>
      <c r="D29" s="182">
        <v>6.25E-2</v>
      </c>
      <c r="E29" s="182">
        <v>0.3125</v>
      </c>
      <c r="F29" s="182">
        <v>0.6875</v>
      </c>
      <c r="G29" s="182">
        <v>0</v>
      </c>
      <c r="H29" s="134">
        <f t="shared" si="0"/>
        <v>1</v>
      </c>
      <c r="J29" s="2"/>
      <c r="K29" s="2"/>
      <c r="L29" s="222"/>
      <c r="M29" s="227"/>
      <c r="N29" s="228"/>
      <c r="O29" s="228"/>
      <c r="P29" s="228"/>
      <c r="Q29" s="228"/>
      <c r="R29" s="228"/>
      <c r="S29" s="228"/>
      <c r="T29" s="2"/>
      <c r="U29" s="2"/>
      <c r="V29" s="2"/>
      <c r="W29" s="2"/>
      <c r="Z29" s="45"/>
      <c r="AA29" s="52"/>
      <c r="AB29" s="53"/>
    </row>
    <row r="30" spans="1:28">
      <c r="A30" s="89">
        <v>41518</v>
      </c>
      <c r="B30" s="182">
        <v>0.36842105263157893</v>
      </c>
      <c r="C30" s="182">
        <v>0.47368421052631576</v>
      </c>
      <c r="D30" s="182">
        <v>0.15789473684210525</v>
      </c>
      <c r="E30" s="182">
        <v>0.31578947368421051</v>
      </c>
      <c r="F30" s="182">
        <v>0.57894736842105265</v>
      </c>
      <c r="G30" s="182">
        <v>0.10526315789473684</v>
      </c>
      <c r="H30" s="134">
        <f t="shared" si="0"/>
        <v>1</v>
      </c>
      <c r="J30" s="2"/>
      <c r="K30" s="2"/>
      <c r="L30" s="222"/>
      <c r="M30" s="227"/>
      <c r="N30" s="228"/>
      <c r="O30" s="228"/>
      <c r="P30" s="228"/>
      <c r="Q30" s="228"/>
      <c r="R30" s="228"/>
      <c r="S30" s="228"/>
      <c r="T30" s="2"/>
      <c r="U30" s="2"/>
      <c r="V30" s="2"/>
      <c r="W30" s="2"/>
      <c r="Z30" s="45"/>
      <c r="AA30" s="52"/>
      <c r="AB30" s="53"/>
    </row>
    <row r="31" spans="1:28">
      <c r="A31" s="89">
        <v>41609</v>
      </c>
      <c r="B31" s="182">
        <v>0.3125</v>
      </c>
      <c r="C31" s="182">
        <v>0.5</v>
      </c>
      <c r="D31" s="182">
        <v>0.1875</v>
      </c>
      <c r="E31" s="182">
        <v>0.1875</v>
      </c>
      <c r="F31" s="182">
        <v>0.625</v>
      </c>
      <c r="G31" s="182">
        <v>0.1875</v>
      </c>
      <c r="H31" s="134">
        <f t="shared" si="0"/>
        <v>1</v>
      </c>
      <c r="J31" s="2"/>
      <c r="K31" s="2"/>
      <c r="L31" s="222"/>
      <c r="M31" s="199"/>
      <c r="N31" s="230"/>
      <c r="O31" s="230"/>
      <c r="P31" s="230"/>
      <c r="Q31" s="228"/>
      <c r="R31" s="228"/>
      <c r="S31" s="228"/>
      <c r="T31" s="2"/>
      <c r="U31" s="2"/>
      <c r="V31" s="2"/>
      <c r="W31" s="2"/>
      <c r="Z31" s="45"/>
      <c r="AA31" s="52"/>
      <c r="AB31" s="53"/>
    </row>
    <row r="32" spans="1:28">
      <c r="A32" s="89">
        <v>41699</v>
      </c>
      <c r="B32" s="182">
        <v>0.11764705882352941</v>
      </c>
      <c r="C32" s="182">
        <v>0.6470588235294118</v>
      </c>
      <c r="D32" s="182">
        <v>0.23529411764705882</v>
      </c>
      <c r="E32" s="182">
        <v>0.11764705882352941</v>
      </c>
      <c r="F32" s="182">
        <v>0.70588235294117652</v>
      </c>
      <c r="G32" s="182">
        <v>0.17647058823529413</v>
      </c>
      <c r="H32" s="134">
        <f t="shared" si="0"/>
        <v>1</v>
      </c>
      <c r="J32" s="2"/>
      <c r="K32" s="2"/>
      <c r="L32" s="2"/>
      <c r="M32" s="227"/>
      <c r="N32" s="230"/>
      <c r="O32" s="230"/>
      <c r="P32" s="230"/>
      <c r="Q32" s="230"/>
      <c r="R32" s="230"/>
      <c r="S32" s="230"/>
      <c r="T32" s="2"/>
      <c r="U32" s="2"/>
      <c r="V32" s="2"/>
      <c r="W32" s="2"/>
      <c r="Z32" s="45"/>
      <c r="AA32" s="52"/>
      <c r="AB32" s="53"/>
    </row>
    <row r="33" spans="1:28">
      <c r="A33" s="89">
        <v>41791</v>
      </c>
      <c r="B33" s="182">
        <v>0.29411764705882354</v>
      </c>
      <c r="C33" s="182">
        <v>0.58823529411764708</v>
      </c>
      <c r="D33" s="182">
        <v>0.11764705882352941</v>
      </c>
      <c r="E33" s="182">
        <v>0.23529411764705882</v>
      </c>
      <c r="F33" s="182">
        <v>0.76470588235294112</v>
      </c>
      <c r="G33" s="182">
        <v>0</v>
      </c>
      <c r="H33" s="134">
        <f t="shared" si="0"/>
        <v>1</v>
      </c>
      <c r="J33" s="2"/>
      <c r="K33" s="2"/>
      <c r="L33" s="2"/>
      <c r="M33" s="217"/>
      <c r="N33" s="217"/>
      <c r="O33" s="217"/>
      <c r="P33" s="217"/>
      <c r="Q33" s="217"/>
      <c r="R33" s="217"/>
      <c r="S33" s="217"/>
      <c r="T33" s="2"/>
      <c r="U33" s="2"/>
      <c r="V33" s="2"/>
      <c r="W33" s="2"/>
      <c r="Z33" s="45"/>
      <c r="AA33" s="52"/>
      <c r="AB33" s="53"/>
    </row>
    <row r="34" spans="1:28">
      <c r="A34" s="89">
        <v>41883</v>
      </c>
      <c r="B34" s="182">
        <v>0.2857142857142857</v>
      </c>
      <c r="C34" s="182">
        <v>0.6428571428571429</v>
      </c>
      <c r="D34" s="182">
        <v>7.1428571428571425E-2</v>
      </c>
      <c r="E34" s="182">
        <v>0.21428571428571427</v>
      </c>
      <c r="F34" s="182">
        <v>0.7142857142857143</v>
      </c>
      <c r="G34" s="182">
        <v>7.1428571428571425E-2</v>
      </c>
      <c r="H34" s="134">
        <f t="shared" si="0"/>
        <v>1</v>
      </c>
      <c r="J34" s="2"/>
      <c r="K34" s="2"/>
      <c r="L34" s="2"/>
      <c r="M34" s="217"/>
      <c r="N34" s="217"/>
      <c r="O34" s="217"/>
      <c r="P34" s="217"/>
      <c r="Q34" s="217"/>
      <c r="R34" s="217"/>
      <c r="S34" s="217"/>
      <c r="T34" s="2"/>
      <c r="U34" s="2"/>
      <c r="V34" s="2"/>
      <c r="W34" s="2"/>
      <c r="Z34" s="45"/>
      <c r="AA34" s="52"/>
      <c r="AB34" s="53"/>
    </row>
    <row r="35" spans="1:28">
      <c r="A35" s="89">
        <v>41974</v>
      </c>
      <c r="B35" s="182">
        <v>0.25</v>
      </c>
      <c r="C35" s="182">
        <v>0.5</v>
      </c>
      <c r="D35" s="182">
        <v>0.25</v>
      </c>
      <c r="E35" s="182">
        <v>0.25</v>
      </c>
      <c r="F35" s="182">
        <v>0.66666666666666663</v>
      </c>
      <c r="G35" s="182">
        <v>8.3333333333333329E-2</v>
      </c>
      <c r="H35" s="134">
        <f t="shared" si="0"/>
        <v>1</v>
      </c>
      <c r="J35" s="2"/>
      <c r="K35" s="2"/>
      <c r="L35" s="2"/>
      <c r="M35" s="217"/>
      <c r="N35" s="217"/>
      <c r="O35" s="217"/>
      <c r="P35" s="217"/>
      <c r="Q35" s="217"/>
      <c r="R35" s="217"/>
      <c r="S35" s="217"/>
      <c r="T35" s="2"/>
      <c r="U35" s="2"/>
      <c r="V35" s="2"/>
      <c r="W35" s="2"/>
      <c r="Z35" s="45"/>
      <c r="AA35" s="52"/>
      <c r="AB35" s="53"/>
    </row>
    <row r="36" spans="1:28">
      <c r="A36" s="89">
        <v>42064</v>
      </c>
      <c r="B36" s="182">
        <v>0.30769230769230771</v>
      </c>
      <c r="C36" s="182">
        <v>0.61538461538461542</v>
      </c>
      <c r="D36" s="182">
        <v>7.6923076923076927E-2</v>
      </c>
      <c r="E36" s="182">
        <v>0.46153846153846156</v>
      </c>
      <c r="F36" s="182">
        <v>0.53846153846153844</v>
      </c>
      <c r="G36" s="182">
        <v>0</v>
      </c>
      <c r="H36" s="134">
        <f t="shared" si="0"/>
        <v>1</v>
      </c>
      <c r="J36" s="2"/>
      <c r="K36" s="2"/>
      <c r="L36" s="2"/>
      <c r="M36" s="217"/>
      <c r="N36" s="217"/>
      <c r="O36" s="217"/>
      <c r="P36" s="217"/>
      <c r="Q36" s="217"/>
      <c r="R36" s="217"/>
      <c r="S36" s="217"/>
      <c r="T36" s="2"/>
      <c r="U36" s="2"/>
      <c r="V36" s="2"/>
      <c r="W36" s="2"/>
      <c r="Z36" s="45"/>
      <c r="AA36" s="52"/>
      <c r="AB36" s="53"/>
    </row>
    <row r="37" spans="1:28">
      <c r="A37" s="89">
        <v>42156</v>
      </c>
      <c r="B37" s="182">
        <v>0.46666666666666667</v>
      </c>
      <c r="C37" s="182">
        <v>0.53333333333333333</v>
      </c>
      <c r="D37" s="182">
        <v>0</v>
      </c>
      <c r="E37" s="91">
        <v>0.53333333333333333</v>
      </c>
      <c r="F37" s="91">
        <v>0.46666666666666667</v>
      </c>
      <c r="G37" s="91">
        <v>0</v>
      </c>
      <c r="H37" s="134">
        <f t="shared" si="0"/>
        <v>1</v>
      </c>
      <c r="J37" s="2"/>
      <c r="K37" s="2" t="s">
        <v>109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4">
        <f t="shared" si="0"/>
        <v>1</v>
      </c>
      <c r="J38" s="2"/>
      <c r="K38" s="1" t="s">
        <v>334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4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4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4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4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4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4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4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4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187">
        <v>0.5</v>
      </c>
      <c r="F47" s="187">
        <v>0.5</v>
      </c>
      <c r="G47" s="187">
        <v>0</v>
      </c>
      <c r="H47" s="134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187">
        <v>0.33333333333333331</v>
      </c>
      <c r="F48" s="187">
        <v>0.58333333333333337</v>
      </c>
      <c r="G48" s="187">
        <v>8.3333333333333329E-2</v>
      </c>
      <c r="H48" s="134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4">
        <f t="shared" si="0"/>
        <v>1</v>
      </c>
      <c r="I49" s="134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4">
        <f t="shared" si="0"/>
        <v>1</v>
      </c>
      <c r="I50" s="134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4">
        <f t="shared" si="0"/>
        <v>1</v>
      </c>
      <c r="I51" s="134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4">
        <f t="shared" si="0"/>
        <v>1</v>
      </c>
      <c r="I52" s="134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4">
        <f t="shared" si="0"/>
        <v>0.99999999999999989</v>
      </c>
      <c r="I53" s="134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4">
        <f t="shared" si="0"/>
        <v>1</v>
      </c>
      <c r="I54" s="134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4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4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4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4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4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4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4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4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4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4">
        <f t="shared" ref="H64:H66" si="2">+SUM(E64:G64)</f>
        <v>1</v>
      </c>
      <c r="AA64" s="287"/>
      <c r="AB64" s="287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4">
        <f t="shared" si="2"/>
        <v>0.99999999999999978</v>
      </c>
      <c r="AA65" s="180"/>
      <c r="AB65" s="180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4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4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4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4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4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4">
        <f t="shared" si="3"/>
        <v>1</v>
      </c>
      <c r="Z71" s="45"/>
      <c r="AA71" s="52"/>
      <c r="AB71" s="53"/>
    </row>
    <row r="72" spans="1:28">
      <c r="A72" s="89">
        <v>45352</v>
      </c>
      <c r="B72" s="91">
        <v>0.47368421052631604</v>
      </c>
      <c r="C72" s="91">
        <v>0.47368421052631599</v>
      </c>
      <c r="D72" s="91">
        <v>5.2631578947368397E-2</v>
      </c>
      <c r="E72" s="91">
        <v>0.47368421052631543</v>
      </c>
      <c r="F72" s="91">
        <v>0.47368421052631599</v>
      </c>
      <c r="G72" s="91">
        <v>5.2631578947368397E-2</v>
      </c>
      <c r="H72" s="134">
        <f>+SUM(E72:G72)</f>
        <v>0.99999999999999978</v>
      </c>
      <c r="Z72" s="45"/>
      <c r="AA72" s="52"/>
      <c r="AB72" s="53"/>
    </row>
    <row r="73" spans="1:28">
      <c r="A73" s="89">
        <v>45444</v>
      </c>
      <c r="B73" s="91">
        <v>0.45</v>
      </c>
      <c r="C73" s="91">
        <v>0.45</v>
      </c>
      <c r="D73" s="91">
        <v>0.1</v>
      </c>
      <c r="E73" s="91">
        <v>0.4</v>
      </c>
      <c r="F73" s="91">
        <v>0.45</v>
      </c>
      <c r="G73" s="91">
        <v>0.15000000000000002</v>
      </c>
      <c r="H73" s="134">
        <f t="shared" ref="H73:H74" si="4">+SUM(E73:G73)</f>
        <v>1</v>
      </c>
      <c r="Z73" s="45"/>
      <c r="AA73" s="52"/>
      <c r="AB73" s="53"/>
    </row>
    <row r="74" spans="1:28">
      <c r="A74" s="89">
        <v>45536</v>
      </c>
      <c r="B74" s="91">
        <v>0.23529411764705899</v>
      </c>
      <c r="C74" s="91">
        <v>0.52941176470588203</v>
      </c>
      <c r="D74" s="91">
        <v>0.23529411764705899</v>
      </c>
      <c r="E74" s="91">
        <v>0.11764705882352899</v>
      </c>
      <c r="F74" s="91">
        <v>0.64705882352941202</v>
      </c>
      <c r="G74" s="91">
        <v>0.23529411764705899</v>
      </c>
      <c r="H74" s="134">
        <f t="shared" si="4"/>
        <v>1</v>
      </c>
      <c r="Z74" s="45"/>
      <c r="AA74" s="52"/>
      <c r="AB74" s="53"/>
    </row>
    <row r="75" spans="1:28">
      <c r="A75" s="89">
        <v>45627</v>
      </c>
      <c r="B75" s="91">
        <v>0.238095238095238</v>
      </c>
      <c r="C75" s="91">
        <v>0.66666666666666696</v>
      </c>
      <c r="D75" s="91">
        <v>9.5238095238095205E-2</v>
      </c>
      <c r="E75" s="91">
        <v>0.238095238095238</v>
      </c>
      <c r="F75" s="91">
        <v>0.42857142857142799</v>
      </c>
      <c r="G75" s="91">
        <v>0.33333333333333298</v>
      </c>
      <c r="H75" s="134">
        <f>+SUM(E75:G75)</f>
        <v>0.99999999999999889</v>
      </c>
      <c r="Z75" s="45"/>
      <c r="AA75" s="52"/>
      <c r="AB75" s="53"/>
    </row>
    <row r="76" spans="1:28">
      <c r="A76" s="89">
        <v>45717</v>
      </c>
      <c r="B76" s="91">
        <v>0.238095238095238</v>
      </c>
      <c r="C76" s="91">
        <v>0.42857142857142799</v>
      </c>
      <c r="D76" s="91">
        <v>0.33333333333333298</v>
      </c>
      <c r="G76" s="134"/>
      <c r="Z76" s="45"/>
      <c r="AA76" s="52"/>
      <c r="AB76" s="53"/>
    </row>
    <row r="77" spans="1:28">
      <c r="D77" s="134"/>
      <c r="G77" s="134"/>
      <c r="Z77" s="45"/>
      <c r="AB77" s="53"/>
    </row>
    <row r="78" spans="1:28">
      <c r="D78" s="134"/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F80" s="134"/>
      <c r="H80" s="90"/>
      <c r="I80" s="90"/>
      <c r="J80" s="90"/>
      <c r="K80" s="90"/>
      <c r="L80" s="90"/>
      <c r="AA80" s="287"/>
      <c r="AB80" s="287"/>
    </row>
    <row r="81" spans="1:28">
      <c r="H81" s="90"/>
      <c r="I81" s="90"/>
      <c r="J81" s="90"/>
      <c r="K81" s="90"/>
      <c r="L81" s="90"/>
      <c r="AA81" s="180"/>
      <c r="AB81" s="180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23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G20.</vt:lpstr>
      <vt:lpstr>G20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'G1'!Print_Area</vt:lpstr>
      <vt:lpstr>'G10'!Print_Area</vt:lpstr>
      <vt:lpstr>'G11'!Print_Area</vt:lpstr>
      <vt:lpstr>'G12'!Print_Area</vt:lpstr>
      <vt:lpstr>'G13'!Print_Area</vt:lpstr>
      <vt:lpstr>'G14'!Print_Area</vt:lpstr>
      <vt:lpstr>'G15'!Print_Area</vt:lpstr>
      <vt:lpstr>'G16'!Print_Area</vt:lpstr>
      <vt:lpstr>'G17'!Print_Area</vt:lpstr>
      <vt:lpstr>'G18'!Print_Area</vt:lpstr>
      <vt:lpstr>'G19'!Print_Area</vt:lpstr>
      <vt:lpstr>'G2'!Print_Area</vt:lpstr>
      <vt:lpstr>'G20'!Print_Area</vt:lpstr>
      <vt:lpstr>'G3'!Print_Area</vt:lpstr>
      <vt:lpstr>'G4'!Print_Area</vt:lpstr>
      <vt:lpstr>'G5'!Print_Area</vt:lpstr>
      <vt:lpstr>'G6'!Print_Area</vt:lpstr>
      <vt:lpstr>'G7'!Print_Area</vt:lpstr>
      <vt:lpstr>G7A!Print_Area</vt:lpstr>
      <vt:lpstr>G7B!Print_Area</vt:lpstr>
      <vt:lpstr>G7C!Print_Area</vt:lpstr>
      <vt:lpstr>'G8'!Print_Area</vt:lpstr>
      <vt:lpstr>'G9'!Print_Area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Bermudez Cespedes Juan Pablo</cp:lastModifiedBy>
  <cp:revision/>
  <dcterms:created xsi:type="dcterms:W3CDTF">2012-12-26T13:53:08Z</dcterms:created>
  <dcterms:modified xsi:type="dcterms:W3CDTF">2025-01-24T21:39:15Z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