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ofimat4\sgmr\DEFI\ENCUESTA MICROCREDITO\202106\Diagramación\"/>
    </mc:Choice>
  </mc:AlternateContent>
  <xr:revisionPtr revIDLastSave="0" documentId="13_ncr:1_{25FEDCA4-92A0-45A2-A4A8-95BC71E0256C}" xr6:coauthVersionLast="46" xr6:coauthVersionMax="46" xr10:uidLastSave="{00000000-0000-0000-0000-000000000000}"/>
  <bookViews>
    <workbookView xWindow="-120" yWindow="-120" windowWidth="21840" windowHeight="13140" activeTab="9" xr2:uid="{00000000-000D-0000-FFFF-FFFF00000000}"/>
  </bookViews>
  <sheets>
    <sheet name="G1" sheetId="65" r:id="rId1"/>
    <sheet name="G2" sheetId="58" r:id="rId2"/>
    <sheet name="G3" sheetId="57" r:id="rId3"/>
    <sheet name="G4" sheetId="60" r:id="rId4"/>
    <sheet name="G5" sheetId="61" r:id="rId5"/>
    <sheet name="G6" sheetId="54" r:id="rId6"/>
    <sheet name="G7" sheetId="66" r:id="rId7"/>
    <sheet name="G8" sheetId="67" r:id="rId8"/>
    <sheet name="G9" sheetId="70" r:id="rId9"/>
    <sheet name="G10" sheetId="68" r:id="rId10"/>
    <sheet name="G11" sheetId="71" r:id="rId11"/>
    <sheet name="G12" sheetId="72" r:id="rId12"/>
    <sheet name="Tabla entidades" sheetId="55" r:id="rId13"/>
  </sheets>
  <externalReferences>
    <externalReference r:id="rId14"/>
    <externalReference r:id="rId15"/>
  </externalReferences>
  <definedNames>
    <definedName name="_xlnm._FilterDatabase" localSheetId="1" hidden="1">'G2'!$A$6:$AK$21</definedName>
    <definedName name="_xlnm._FilterDatabase" localSheetId="2" hidden="1">'G3'!$A$6:$AK$20</definedName>
    <definedName name="_xlnm._FilterDatabase" localSheetId="4" hidden="1">'G5'!$A$5:$AK$13</definedName>
    <definedName name="_xlnm._FilterDatabase" localSheetId="5" hidden="1">'G6'!$A$6:$AE$16</definedName>
    <definedName name="_xlnm._FilterDatabase" localSheetId="12" hidden="1">'Tabla entidades'!$B$4:$F$49</definedName>
    <definedName name="_xlchart.v1.0" hidden="1">'G9'!$A$2</definedName>
    <definedName name="_xlchart.v1.1" hidden="1">'G9'!$A$3:$A$30</definedName>
    <definedName name="_xlchart.v1.10" hidden="1">'G9'!$F$2</definedName>
    <definedName name="_xlchart.v1.11" hidden="1">'G9'!$F$3:$F$31</definedName>
    <definedName name="_xlchart.v1.12" hidden="1">'G9'!$G$2</definedName>
    <definedName name="_xlchart.v1.13" hidden="1">'G9'!$G$5:$G$31</definedName>
    <definedName name="_xlchart.v1.14" hidden="1">'G9'!$H$2</definedName>
    <definedName name="_xlchart.v1.15" hidden="1">'G9'!$H$3:$H$22</definedName>
    <definedName name="_xlchart.v1.16" hidden="1">'G9'!$I$2</definedName>
    <definedName name="_xlchart.v1.17" hidden="1">'G9'!$I$3:$I$22</definedName>
    <definedName name="_xlchart.v1.18" hidden="1">'G9'!$J$2</definedName>
    <definedName name="_xlchart.v1.19" hidden="1">'G9'!$J$3:$J$22</definedName>
    <definedName name="_xlchart.v1.2" hidden="1">'G9'!$B$2</definedName>
    <definedName name="_xlchart.v1.20" hidden="1">'G9'!$K$2</definedName>
    <definedName name="_xlchart.v1.21" hidden="1">'G9'!$K$3:$K$20</definedName>
    <definedName name="_xlchart.v1.22" hidden="1">'G9'!$L$2</definedName>
    <definedName name="_xlchart.v1.23" hidden="1">'G9'!$L$3:$L$20</definedName>
    <definedName name="_xlchart.v1.24" hidden="1">'G9'!$M$2</definedName>
    <definedName name="_xlchart.v1.25" hidden="1">'G9'!$M$3:$M$21</definedName>
    <definedName name="_xlchart.v1.26" hidden="1">'G9'!$N$2</definedName>
    <definedName name="_xlchart.v1.27" hidden="1">'G9'!$N$3:$N$26</definedName>
    <definedName name="_xlchart.v1.28" hidden="1">'G9'!$O$2</definedName>
    <definedName name="_xlchart.v1.29" hidden="1">'G9'!$O$3:$O$26</definedName>
    <definedName name="_xlchart.v1.3" hidden="1">'G9'!$B$3:$B$30</definedName>
    <definedName name="_xlchart.v1.30" hidden="1">'G9'!$P$2</definedName>
    <definedName name="_xlchart.v1.31" hidden="1">'G9'!$P$3:$P$26</definedName>
    <definedName name="_xlchart.v1.32" hidden="1">'G10'!$A$2</definedName>
    <definedName name="_xlchart.v1.33" hidden="1">'G10'!$A$3:$A$22</definedName>
    <definedName name="_xlchart.v1.34" hidden="1">'G10'!$B$2</definedName>
    <definedName name="_xlchart.v1.35" hidden="1">'G10'!$B$3:$B$22</definedName>
    <definedName name="_xlchart.v1.36" hidden="1">'G10'!$C$2</definedName>
    <definedName name="_xlchart.v1.37" hidden="1">'G10'!$C$3:$C$22</definedName>
    <definedName name="_xlchart.v1.4" hidden="1">'G9'!$C$2</definedName>
    <definedName name="_xlchart.v1.5" hidden="1">'G9'!$C$3:$C$30</definedName>
    <definedName name="_xlchart.v1.6" hidden="1">'G9'!$D$2</definedName>
    <definedName name="_xlchart.v1.7" hidden="1">'G9'!$D$3:$D$30</definedName>
    <definedName name="_xlchart.v1.8" hidden="1">'G9'!$E$2</definedName>
    <definedName name="_xlchart.v1.9" hidden="1">'G9'!$E$3:$E$31</definedName>
    <definedName name="_xlnm.Print_Area" localSheetId="9">'G10'!$E$2:$M$22</definedName>
    <definedName name="_xlnm.Print_Area" localSheetId="10">'G11'!$T$2:$U$21</definedName>
    <definedName name="_xlnm.Print_Area" localSheetId="1">'G2'!$C$26:$R$66</definedName>
    <definedName name="_xlnm.Print_Area" localSheetId="2">'G3'!$B$22:$P$62</definedName>
    <definedName name="_xlnm.Print_Area" localSheetId="3">'G4'!$M$1:$W$32</definedName>
    <definedName name="_xlnm.Print_Area" localSheetId="4">'G5'!$C$16:$P$41</definedName>
    <definedName name="_xlnm.Print_Area" localSheetId="5">'G6'!$B$21:$O$54</definedName>
    <definedName name="_xlnm.Print_Area" localSheetId="6">'G7'!$H$2:$P$22</definedName>
    <definedName name="_xlnm.Print_Area" localSheetId="7">'G8'!$D$13:$M$41</definedName>
    <definedName name="_xlnm.Print_Area" localSheetId="8">'G9'!$Q$3:$AA$22</definedName>
    <definedName name="_xlnm.Print_Area" localSheetId="12">'Tabla entidades'!$A$1:$J$54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" i="72" l="1"/>
  <c r="L6" i="72"/>
  <c r="K6" i="72"/>
  <c r="P6" i="72"/>
  <c r="Q6" i="72"/>
  <c r="R6" i="72"/>
  <c r="N6" i="72"/>
  <c r="O6" i="72"/>
  <c r="J6" i="72"/>
  <c r="J5" i="72"/>
  <c r="J4" i="72"/>
  <c r="J3" i="72"/>
  <c r="J2" i="72"/>
  <c r="C24" i="68" l="1"/>
  <c r="A24" i="68"/>
  <c r="B24" i="68"/>
  <c r="M27" i="70" l="1"/>
  <c r="P27" i="70"/>
  <c r="D42" i="60" l="1"/>
  <c r="AK15" i="57" l="1"/>
  <c r="AK8" i="57"/>
  <c r="AK7" i="57"/>
  <c r="AK9" i="57"/>
  <c r="AK10" i="57"/>
  <c r="AK11" i="57"/>
  <c r="AK12" i="57"/>
  <c r="AK13" i="57"/>
  <c r="AK14" i="57"/>
  <c r="AK16" i="57"/>
  <c r="AK17" i="57"/>
  <c r="AK18" i="57"/>
  <c r="AK19" i="57"/>
  <c r="AK8" i="61" l="1"/>
  <c r="AK12" i="61"/>
  <c r="AK7" i="61"/>
  <c r="AK9" i="61"/>
  <c r="AK6" i="61"/>
  <c r="AK13" i="61"/>
  <c r="AK11" i="61"/>
  <c r="AK10" i="61"/>
  <c r="AK9" i="58" l="1"/>
  <c r="AK16" i="58"/>
  <c r="AK18" i="58"/>
  <c r="AK11" i="58"/>
  <c r="AK12" i="58"/>
  <c r="AK14" i="58"/>
  <c r="AK8" i="58"/>
  <c r="AK20" i="58"/>
  <c r="AK15" i="58"/>
  <c r="AK13" i="58"/>
  <c r="AK19" i="58"/>
  <c r="AK21" i="58"/>
  <c r="AK17" i="58"/>
  <c r="AK10" i="58"/>
  <c r="AK7" i="58"/>
  <c r="F36" i="65"/>
  <c r="E36" i="65"/>
  <c r="R26" i="71"/>
  <c r="Q26" i="71"/>
  <c r="P26" i="71"/>
  <c r="F35" i="65"/>
  <c r="E35" i="65"/>
  <c r="O26" i="71" l="1"/>
  <c r="N26" i="71"/>
  <c r="M26" i="71"/>
  <c r="L26" i="71" l="1"/>
  <c r="K26" i="71"/>
  <c r="J26" i="71"/>
  <c r="I26" i="71"/>
  <c r="H26" i="71"/>
  <c r="G26" i="71"/>
  <c r="F26" i="71"/>
  <c r="E26" i="71"/>
  <c r="D26" i="71"/>
  <c r="C26" i="71"/>
  <c r="B26" i="71"/>
  <c r="A26" i="71"/>
  <c r="J32" i="70"/>
  <c r="I32" i="70"/>
  <c r="H32" i="70"/>
  <c r="G32" i="70"/>
  <c r="F32" i="70"/>
  <c r="E32" i="70"/>
  <c r="D32" i="70"/>
  <c r="C32" i="70"/>
  <c r="B32" i="70"/>
  <c r="A32" i="70"/>
  <c r="F20" i="66" l="1"/>
  <c r="F19" i="66"/>
  <c r="F18" i="66"/>
  <c r="F17" i="66"/>
  <c r="F16" i="66"/>
  <c r="F15" i="66"/>
  <c r="F14" i="66"/>
  <c r="F13" i="66"/>
  <c r="F12" i="66"/>
  <c r="F11" i="66"/>
  <c r="F10" i="66"/>
  <c r="F9" i="66"/>
  <c r="F8" i="66"/>
  <c r="F7" i="66"/>
  <c r="F6" i="66"/>
  <c r="F5" i="66"/>
  <c r="F4" i="66"/>
  <c r="F3" i="66"/>
  <c r="AD6" i="61" l="1"/>
  <c r="AD7" i="61"/>
  <c r="AD9" i="61"/>
  <c r="AD8" i="61"/>
  <c r="AD12" i="61"/>
  <c r="AD11" i="61"/>
  <c r="AD13" i="61"/>
  <c r="Y7" i="54"/>
  <c r="Y11" i="54"/>
  <c r="Y8" i="54"/>
  <c r="Y9" i="54"/>
  <c r="Y12" i="54"/>
  <c r="Y14" i="54"/>
  <c r="Y10" i="54"/>
  <c r="Y13" i="54"/>
  <c r="Y15" i="54"/>
  <c r="Y16" i="54"/>
  <c r="AB21" i="58" l="1"/>
  <c r="AB20" i="58"/>
  <c r="AB17" i="58"/>
  <c r="AB19" i="58"/>
  <c r="AB18" i="58"/>
  <c r="AB14" i="58"/>
  <c r="AB16" i="58"/>
  <c r="AB12" i="58"/>
  <c r="AB13" i="58"/>
  <c r="AB15" i="58"/>
  <c r="AB11" i="58"/>
  <c r="AB8" i="58"/>
  <c r="AB7" i="58"/>
  <c r="AB10" i="58"/>
  <c r="AB9" i="5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Yanquen Briñez Eduardo</author>
  </authors>
  <commentList>
    <comment ref="G19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Estos valores corresponden a las expectativas de los intermediarios tres meses hacia adelante, estas no se cambian. Los valores que cambian son aquellos de la tabla izquierda.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Segovia Baquero Santiago David</author>
  </authors>
  <commentList>
    <comment ref="B17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Segovia Baquero Santiago David:</t>
        </r>
        <r>
          <rPr>
            <sz val="9"/>
            <color indexed="81"/>
            <rFont val="Tahoma"/>
            <family val="2"/>
          </rPr>
          <t xml:space="preserve">
Anteriormente Bancompartir.</t>
        </r>
      </text>
    </comment>
    <comment ref="B34" authorId="0" shapeId="0" xr:uid="{00000000-0006-0000-0C00-000002000000}">
      <text>
        <r>
          <rPr>
            <b/>
            <sz val="9"/>
            <color indexed="81"/>
            <rFont val="Tahoma"/>
            <family val="2"/>
          </rPr>
          <t>Segovia Baquero Santiago David:</t>
        </r>
        <r>
          <rPr>
            <sz val="9"/>
            <color indexed="81"/>
            <rFont val="Tahoma"/>
            <family val="2"/>
          </rPr>
          <t xml:space="preserve">
Por favor eliminar esta fila</t>
        </r>
      </text>
    </comment>
    <comment ref="B49" authorId="0" shapeId="0" xr:uid="{00000000-0006-0000-0C00-000003000000}">
      <text>
        <r>
          <rPr>
            <b/>
            <sz val="9"/>
            <color indexed="81"/>
            <rFont val="Tahoma"/>
            <family val="2"/>
          </rPr>
          <t>Segovia Baquero Santiago David:</t>
        </r>
        <r>
          <rPr>
            <sz val="9"/>
            <color indexed="81"/>
            <rFont val="Tahoma"/>
            <family val="2"/>
          </rPr>
          <t xml:space="preserve">
Por favor eliminar esta fila</t>
        </r>
      </text>
    </comment>
  </commentList>
</comments>
</file>

<file path=xl/sharedStrings.xml><?xml version="1.0" encoding="utf-8"?>
<sst xmlns="http://schemas.openxmlformats.org/spreadsheetml/2006/main" count="495" uniqueCount="377">
  <si>
    <t>dic-12</t>
  </si>
  <si>
    <t>mar-13</t>
  </si>
  <si>
    <t>jun-13</t>
  </si>
  <si>
    <t>Gráfico 1</t>
  </si>
  <si>
    <t>Factor</t>
  </si>
  <si>
    <t>Capacidad de pago de los clientes</t>
  </si>
  <si>
    <t>Historial crediticio</t>
  </si>
  <si>
    <t>Ubicación geográfica</t>
  </si>
  <si>
    <t>Medidas adoptadas por los entes reguladores</t>
  </si>
  <si>
    <t>Reestructuración de préstamos con los clientes o asociados</t>
  </si>
  <si>
    <t>Destino del crédito</t>
  </si>
  <si>
    <t>Falta de información financiera de los nuevos clientes o asociados</t>
  </si>
  <si>
    <t>Poca experiencia en su actividad económica</t>
  </si>
  <si>
    <t>Falta de interés por parte de los clientes o asociados en el cumplimiento de sus obligaciones</t>
  </si>
  <si>
    <t>Gráfico 2</t>
  </si>
  <si>
    <t>Factores que impiden otorgar un mayor volumen de microcrédito</t>
  </si>
  <si>
    <t>Menores tasas de fondeo</t>
  </si>
  <si>
    <t>Mayor crecimiento de la economía</t>
  </si>
  <si>
    <t>Menores costos de recaudo de crédito</t>
  </si>
  <si>
    <t>Mejor información sobre la capacidad de pago de los prestatarios</t>
  </si>
  <si>
    <t>Acceso a fondos de redescuento agropecuario</t>
  </si>
  <si>
    <t>Extensión de garantías del sector público a proyectos del sector real</t>
  </si>
  <si>
    <t>Proyectos más rentables</t>
  </si>
  <si>
    <t>Mayores tasas de interés de los préstamos</t>
  </si>
  <si>
    <t>Mayor capital de las entidades de microcrédito</t>
  </si>
  <si>
    <t>Mayor formalización</t>
  </si>
  <si>
    <t>Mayor liquidez del banco central a la economía</t>
  </si>
  <si>
    <t>Mayor capital de las empresas</t>
  </si>
  <si>
    <t>Eventos necesarios para aumentar el microcrédito en la economía</t>
  </si>
  <si>
    <t>Comercio</t>
  </si>
  <si>
    <t>Servicios</t>
  </si>
  <si>
    <t>Personas naturales</t>
  </si>
  <si>
    <t>Industria</t>
  </si>
  <si>
    <t>Otro</t>
  </si>
  <si>
    <t>Comunicaciones</t>
  </si>
  <si>
    <t>Agropecuario</t>
  </si>
  <si>
    <t>Construcción</t>
  </si>
  <si>
    <t>Mercado de microcrédito</t>
  </si>
  <si>
    <t>Aumentaron</t>
  </si>
  <si>
    <t>Disminuyeron</t>
  </si>
  <si>
    <t>Permanecieron igual</t>
  </si>
  <si>
    <t>Gráfico 3</t>
  </si>
  <si>
    <t>Cambios en las exigencias en la asignación de nuevos microcréditos</t>
  </si>
  <si>
    <t>Acceso al microcrédito nuevo, según sector económico</t>
  </si>
  <si>
    <t>Actividad económica del cliente o asocidado</t>
  </si>
  <si>
    <t>Gráfico 4</t>
  </si>
  <si>
    <t>El nivel de deuda del cliente, con su entidad o con otras instituciones, es superior a su capacidad de pago (sobrendeudamiento)</t>
  </si>
  <si>
    <t>Deudas con más de tres entidades</t>
  </si>
  <si>
    <t>Entidades supervisadas</t>
  </si>
  <si>
    <t>Mayor disposición de préstamo por parte de algunas entidades financieras a las entidades de microcrédito</t>
  </si>
  <si>
    <t>Mayores facilidades para la reestructuración de la deuda de las empresas</t>
  </si>
  <si>
    <t>Cambio en la percepción de la demanda por nuevos microcréditos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</si>
  <si>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</si>
  <si>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</si>
  <si>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 xml:space="preserve">9. ¿Cómo han cambiado o cambiarían los estándares de aprobación para asignar nuevos microcréditos? </t>
  </si>
  <si>
    <t>5. ¿Cómo considera el actual acceso de los siguientes sectores económicos al microcrédito nuevo que otorga el mercado? (Asigne valores de 1 a 5, donde 1= acceso bajo al microcrédito y 5= acceso alto  al microcrédito)</t>
  </si>
  <si>
    <t>Answer Options</t>
  </si>
  <si>
    <t>dic-16*</t>
  </si>
  <si>
    <t>mar-16*</t>
  </si>
  <si>
    <t>jun-17*</t>
  </si>
  <si>
    <t>sep-17*</t>
  </si>
  <si>
    <t>Expectativas</t>
  </si>
  <si>
    <t>Disminución de la tasa de interés del microcrédito</t>
  </si>
  <si>
    <t>Consolidación de microcréditos</t>
  </si>
  <si>
    <t>Diferimiento del pago de intereses</t>
  </si>
  <si>
    <t>Capitalización de cuotas atrasadas</t>
  </si>
  <si>
    <t>Períodos de gracia</t>
  </si>
  <si>
    <t>Reducción de la cuota a solo el pago de intereses</t>
  </si>
  <si>
    <t>Condonación parcial del microcrédito</t>
  </si>
  <si>
    <t>Otorgamiento de nuevos microcréditos para cumplir con obligaciones anteriores</t>
  </si>
  <si>
    <t>Reducción en el monto de los pagos</t>
  </si>
  <si>
    <t>Extensión del plazo del microcrédito</t>
  </si>
  <si>
    <t>Gráfico 7</t>
  </si>
  <si>
    <t>ICM ponderado por el saldo</t>
  </si>
  <si>
    <t>Fecha</t>
  </si>
  <si>
    <t>Promedio anual</t>
  </si>
  <si>
    <t>Controlado</t>
  </si>
  <si>
    <t>Afecta las operaciones de la entidad</t>
  </si>
  <si>
    <t>Riesgo de crédito dic-15</t>
  </si>
  <si>
    <t>Sobrendeudamiento dic-15</t>
  </si>
  <si>
    <t>Riesgo de fondeo dic-15</t>
  </si>
  <si>
    <t>Riesgo de tasa de interés dic-15</t>
  </si>
  <si>
    <t>Riesgo de liquidez dic-15</t>
  </si>
  <si>
    <t>Riesgo de crédito mar-16</t>
  </si>
  <si>
    <t>Sobrendeudamiento mar-16</t>
  </si>
  <si>
    <t>Riesgo de fondeo mar-16</t>
  </si>
  <si>
    <t>Riesgo de tasa de interés mar-16</t>
  </si>
  <si>
    <t>Riesgo de liquidez mar-16</t>
  </si>
  <si>
    <t>Riesgo de crédito jun-16</t>
  </si>
  <si>
    <t>Sobrendeudamiento jun-16</t>
  </si>
  <si>
    <t>Riesgo de fondeo jun-16</t>
  </si>
  <si>
    <t>Riesgo de tasa de interés jun-16</t>
  </si>
  <si>
    <t>Riesgo de liquidez jun-16</t>
  </si>
  <si>
    <t>Riesgo de crédito sep-16</t>
  </si>
  <si>
    <t>Sobrendeudamiento sep-16</t>
  </si>
  <si>
    <t>Riesgo de fondeo sep-16</t>
  </si>
  <si>
    <t>Riesgo de tasa de interés sep-16</t>
  </si>
  <si>
    <t>Riesgo de liquidez sep-16</t>
  </si>
  <si>
    <t>Riesgo cibernético sep-16</t>
  </si>
  <si>
    <t>Riesgo de crédito dic-16</t>
  </si>
  <si>
    <t>Sobrendeudamiento dic-16</t>
  </si>
  <si>
    <t>Riesgo de fondeo dic-16</t>
  </si>
  <si>
    <t>Riesgo de tasa de interés dic-16</t>
  </si>
  <si>
    <t>Riesgo de liquidez dic-16</t>
  </si>
  <si>
    <t>Riesgo cibernético dic-16</t>
  </si>
  <si>
    <t>Riesgo de crédito mar-17</t>
  </si>
  <si>
    <t>Sobrendeudamiento mar-17</t>
  </si>
  <si>
    <t>Riesgo de fondeo mar-17</t>
  </si>
  <si>
    <t>Riesgo de tasa de interés mar-17</t>
  </si>
  <si>
    <t>Riesgo de liquidez mar-17</t>
  </si>
  <si>
    <t>Riesgo cibernético mar-17</t>
  </si>
  <si>
    <t>a</t>
  </si>
  <si>
    <t>b</t>
  </si>
  <si>
    <t>c</t>
  </si>
  <si>
    <t>d</t>
  </si>
  <si>
    <t>i</t>
  </si>
  <si>
    <t>e</t>
  </si>
  <si>
    <t>f</t>
  </si>
  <si>
    <t>g</t>
  </si>
  <si>
    <t>h</t>
  </si>
  <si>
    <t>k</t>
  </si>
  <si>
    <t>j</t>
  </si>
  <si>
    <t>l</t>
  </si>
  <si>
    <t>letra</t>
  </si>
  <si>
    <t>o</t>
  </si>
  <si>
    <t>m</t>
  </si>
  <si>
    <t>n</t>
  </si>
  <si>
    <t>dic-17*</t>
  </si>
  <si>
    <t>dic.-13</t>
  </si>
  <si>
    <t>mar.-14</t>
  </si>
  <si>
    <t>jun.-14</t>
  </si>
  <si>
    <t>sep.-14</t>
  </si>
  <si>
    <t>dic.-14</t>
  </si>
  <si>
    <t>mar.-15</t>
  </si>
  <si>
    <t>jun.-15</t>
  </si>
  <si>
    <t>sep.-15</t>
  </si>
  <si>
    <t>dic.-15</t>
  </si>
  <si>
    <t>mar.-16</t>
  </si>
  <si>
    <t>jun.-16</t>
  </si>
  <si>
    <t>sep.-16</t>
  </si>
  <si>
    <t>dic.-16</t>
  </si>
  <si>
    <t>mar.-17</t>
  </si>
  <si>
    <t>jun.-17</t>
  </si>
  <si>
    <t>sep.-17</t>
  </si>
  <si>
    <t>Letra</t>
  </si>
  <si>
    <t>Mercado microcrédito
(promedio último año)</t>
  </si>
  <si>
    <t>Entidades supervisadas
(promedio último año)</t>
  </si>
  <si>
    <t>Riesgo de crédito jun.-17</t>
  </si>
  <si>
    <t>Sobrendeudamiento jun.-17</t>
  </si>
  <si>
    <t>Riesgo de fondeo jun.-17</t>
  </si>
  <si>
    <t>Riesgo de tasa de interés jun.-17</t>
  </si>
  <si>
    <t>Riesgo de liquidez jun.-17</t>
  </si>
  <si>
    <t>Riesgo cibernético jun.-17</t>
  </si>
  <si>
    <t>Riesgo de crédito sep.-17</t>
  </si>
  <si>
    <t>Sobrendeudamiento sep.-17</t>
  </si>
  <si>
    <t>Riesgo de fondeo sep.-17</t>
  </si>
  <si>
    <t>Riesgo de tasa de interés sep.-17</t>
  </si>
  <si>
    <t>Riesgo de liquidez sep.-17</t>
  </si>
  <si>
    <t>Riesgo cibernético sep.-17</t>
  </si>
  <si>
    <t>dic.-17</t>
  </si>
  <si>
    <t>Opcion</t>
  </si>
  <si>
    <t>mar-18*</t>
  </si>
  <si>
    <t>ICM</t>
  </si>
  <si>
    <t>ICM + castigos</t>
  </si>
  <si>
    <t>Riesgo cibernético dic.-17</t>
  </si>
  <si>
    <t>Riesgo de liquidez dic.-17</t>
  </si>
  <si>
    <t>Riesgo de tasa de interés dic.-17</t>
  </si>
  <si>
    <t>Riesgo de fondeo dic.-17</t>
  </si>
  <si>
    <t>Sobrendeudamiento dic.-17</t>
  </si>
  <si>
    <t>Riesgo de crédito dic.-17</t>
  </si>
  <si>
    <t>Tipos de restructuración de créditos durante el último trimestre</t>
  </si>
  <si>
    <t>mar.-18</t>
  </si>
  <si>
    <t>jun-18*</t>
  </si>
  <si>
    <t>Riesgo de crédito mar.-18</t>
  </si>
  <si>
    <t>Sobrendeudamiento mar.-18</t>
  </si>
  <si>
    <t>Riesgo de fondeo mar.-18</t>
  </si>
  <si>
    <t>Riesgo de tasa de interés mar.-18</t>
  </si>
  <si>
    <t>Riesgo de liquidez mar.-18</t>
  </si>
  <si>
    <t>Riesgo cibernético mar.-18</t>
  </si>
  <si>
    <t>jun.-18</t>
  </si>
  <si>
    <t>Riesgo de crédito jun.-18</t>
  </si>
  <si>
    <t>Sobrendeudamiento jun.-18</t>
  </si>
  <si>
    <t>Riesgo de fondeo jun.-18</t>
  </si>
  <si>
    <t>Riesgo de tasa de interés jun.-18</t>
  </si>
  <si>
    <t>Riesgo de liquidez jun.-18</t>
  </si>
  <si>
    <t>Riesgo cibernético jun.-18</t>
  </si>
  <si>
    <t>sep-18*</t>
  </si>
  <si>
    <t>sep.-18</t>
  </si>
  <si>
    <t>Riesgo de crédito sep.-18</t>
  </si>
  <si>
    <t>Sobrendeudamiento sep.-18</t>
  </si>
  <si>
    <t>Riesgo de fondeo sep.-18</t>
  </si>
  <si>
    <t>Riesgo de tasa de interés sep.-18</t>
  </si>
  <si>
    <t>Riesgo de liquidez sep.-18</t>
  </si>
  <si>
    <t>Riesgo cibernético sep.-18</t>
  </si>
  <si>
    <t>Entidad</t>
  </si>
  <si>
    <t>Activos y Finanzas</t>
  </si>
  <si>
    <t>Actuar Atlántico</t>
  </si>
  <si>
    <t>Actuar Quindío</t>
  </si>
  <si>
    <t>Actuar Tolima</t>
  </si>
  <si>
    <t>Bancamía</t>
  </si>
  <si>
    <t>Banco Agrario</t>
  </si>
  <si>
    <t>Banco de Bogotá</t>
  </si>
  <si>
    <t>Banco Caja Social</t>
  </si>
  <si>
    <t>Banco Coopcentral</t>
  </si>
  <si>
    <t>Banco Mundo Mujer</t>
  </si>
  <si>
    <t>Banco W</t>
  </si>
  <si>
    <t>Bancolombia</t>
  </si>
  <si>
    <t>Comerciacoop</t>
  </si>
  <si>
    <t>Confiar</t>
  </si>
  <si>
    <t>Contactar</t>
  </si>
  <si>
    <t>Coofinep</t>
  </si>
  <si>
    <t>Cooperativa de Ahorro y Crédito Congente</t>
  </si>
  <si>
    <t>Cooperativa de Ahorro y Crédito Creafam</t>
  </si>
  <si>
    <t>Cooperativa Financiera de Antioquia</t>
  </si>
  <si>
    <t>Corporación Mi Banca</t>
  </si>
  <si>
    <t>Corporación Microcrédito Aval</t>
  </si>
  <si>
    <t>Corporación Minuto de Dios</t>
  </si>
  <si>
    <t>Corposuma</t>
  </si>
  <si>
    <t>Crediservir</t>
  </si>
  <si>
    <t>Crezcamos</t>
  </si>
  <si>
    <t>Eclof</t>
  </si>
  <si>
    <t>Encumbra</t>
  </si>
  <si>
    <t>Finamiga</t>
  </si>
  <si>
    <t>Financiera Comultrasan</t>
  </si>
  <si>
    <t>Fundación Amanecer</t>
  </si>
  <si>
    <t>Fundación Coomeva</t>
  </si>
  <si>
    <t>Fundación El Alcaraván</t>
  </si>
  <si>
    <t>Fundación Mario Santo Domingo</t>
  </si>
  <si>
    <t>Fundesmag</t>
  </si>
  <si>
    <t>Garantías Comunitarias</t>
  </si>
  <si>
    <t>Interactuar</t>
  </si>
  <si>
    <t>Microempresas de Colombia</t>
  </si>
  <si>
    <t>Microfinanzas y Desarrollo</t>
  </si>
  <si>
    <t>Opportunity International</t>
  </si>
  <si>
    <t>Participó</t>
  </si>
  <si>
    <t>No participó</t>
  </si>
  <si>
    <t>Inactiva</t>
  </si>
  <si>
    <t>Cooperativa de Ahorro y Crédito Crearcoop</t>
  </si>
  <si>
    <t>Tasa de usura</t>
  </si>
  <si>
    <t>dic-18*</t>
  </si>
  <si>
    <t>dic.-18</t>
  </si>
  <si>
    <t>Riesgo de crédito dic.-18</t>
  </si>
  <si>
    <t>Sobrendeudamiento dic.-18</t>
  </si>
  <si>
    <t>Riesgo de fondeo dic.-18</t>
  </si>
  <si>
    <t>Riesgo de tasa de interés dic.-18</t>
  </si>
  <si>
    <t>Riesgo de liquidez dic.-18</t>
  </si>
  <si>
    <t>Riesgo cibernético dic.-18</t>
  </si>
  <si>
    <t>mar-19*</t>
  </si>
  <si>
    <t>mar.-19</t>
  </si>
  <si>
    <t>Riesgo de crédito mar.-19</t>
  </si>
  <si>
    <t>Sobrendeudamiento mar.-19</t>
  </si>
  <si>
    <t>Riesgo de fondeo mar.-19</t>
  </si>
  <si>
    <t>Riesgo de tasa de interés mar.-19</t>
  </si>
  <si>
    <t>Riesgo de liquidez mar.-19</t>
  </si>
  <si>
    <t>Riesgo cibernético mar.-19</t>
  </si>
  <si>
    <t>jun-19*</t>
  </si>
  <si>
    <t>jun.-19</t>
  </si>
  <si>
    <t>sep-19*</t>
  </si>
  <si>
    <t>Riesgo de crédito jun.-19</t>
  </si>
  <si>
    <t>Sobrendeudamiento jun.-19</t>
  </si>
  <si>
    <t>Riesgo de fondeo jun.-19</t>
  </si>
  <si>
    <t>Riesgo de tasa de interés jun.-19</t>
  </si>
  <si>
    <t>Riesgo de liquidez jun.-19</t>
  </si>
  <si>
    <t>Riesgo cibernético jun.-19</t>
  </si>
  <si>
    <t>Fintra</t>
  </si>
  <si>
    <t>sep.-19</t>
  </si>
  <si>
    <t>dic-19*</t>
  </si>
  <si>
    <t>Riesgo de crédito sep.-19</t>
  </si>
  <si>
    <t>Sobrendeudamiento sep.-19</t>
  </si>
  <si>
    <t>Riesgo de fondeo sep.-19</t>
  </si>
  <si>
    <t>Riesgo de tasa de interés sep.-19</t>
  </si>
  <si>
    <t>Riesgo de liquidez sep.-19</t>
  </si>
  <si>
    <t>Riesgo cibernético sep.-19</t>
  </si>
  <si>
    <t>Finanfuturo</t>
  </si>
  <si>
    <t>dic.-19</t>
  </si>
  <si>
    <t>27. Seleccione cuál(es) de los siguientes tipos de restructuración llevó a cabo entre X y X de 20XX</t>
  </si>
  <si>
    <t>Riesgo de crédito dic.-19</t>
  </si>
  <si>
    <t>Sobrendeudamiento dic.-19</t>
  </si>
  <si>
    <t>Riesgo de fondeo dic.-19</t>
  </si>
  <si>
    <t>Riesgo de tasa de interés dic.-19</t>
  </si>
  <si>
    <t>Riesgo de liquidez dic.-19</t>
  </si>
  <si>
    <t>Riesgo cibernético dic.-19</t>
  </si>
  <si>
    <t>Credifinanciera</t>
  </si>
  <si>
    <t>mar-20*</t>
  </si>
  <si>
    <t xml:space="preserve">  Nota: El indicador de percepción de demanda por nuevos microcréditos corresponde al balance ponderado de respuestas de las entidades. utilizando como ponderador </t>
  </si>
  <si>
    <t>mar.-20</t>
  </si>
  <si>
    <t>jun-20*</t>
  </si>
  <si>
    <t>18. Indique cómo se encuentra su entidad frente a los siguientes riesgos:   1: se encuentra perfectamente controlado,  2: se encuentra parcialmente controlado, 3: no tiene impacto, 4: está afectando ligeramente las operaciones de la entidad, 5: está afectando las operaciones de la entidad.</t>
  </si>
  <si>
    <t>Riesgo de crédito mar.-20</t>
  </si>
  <si>
    <t>Sobrendeudamiento mar.-20</t>
  </si>
  <si>
    <t>Riesgo de fondeo mar.-20</t>
  </si>
  <si>
    <t>Riesgo de tasa de interés mar.-20</t>
  </si>
  <si>
    <t>Riesgo de liquidez mar.-20</t>
  </si>
  <si>
    <t>Riesgo cibernético mar.-20</t>
  </si>
  <si>
    <t>jun.-20</t>
  </si>
  <si>
    <t>Riesgo de crédito jun.-20</t>
  </si>
  <si>
    <t>Sobrendeudamiento jun.-20</t>
  </si>
  <si>
    <t>Riesgo de fondeo jun.-20</t>
  </si>
  <si>
    <t>Riesgo de tasa de interés jun.-20</t>
  </si>
  <si>
    <t>Riesgo de liquidez jun.-20</t>
  </si>
  <si>
    <t>Riesgo cibernético jun.-20</t>
  </si>
  <si>
    <t>sep.-20*</t>
  </si>
  <si>
    <t>Gráfico 5</t>
  </si>
  <si>
    <t>Marzo de 2020</t>
  </si>
  <si>
    <t>Abril de 2020</t>
  </si>
  <si>
    <t>Mayo de 2020</t>
  </si>
  <si>
    <t>Junio de 2020</t>
  </si>
  <si>
    <r>
      <rPr>
        <b/>
        <sz val="9"/>
        <color theme="1"/>
        <rFont val="ZapfHumnst BT"/>
        <family val="2"/>
      </rPr>
      <t>Nota:</t>
    </r>
    <r>
      <rPr>
        <sz val="9"/>
        <color theme="1"/>
        <rFont val="ZapfHumnst BT"/>
        <family val="2"/>
      </rPr>
      <t xml:space="preserve"> Las "X" representan el promedio de los datos, mientras que la línea al interior de las cajas la mediana. Las líneas exteriores los cuantiles 25 y 75, mientras que los puntos fuera del gráfico son valores atípicos.</t>
    </r>
  </si>
  <si>
    <t>sep.-20</t>
  </si>
  <si>
    <t>dic-20*</t>
  </si>
  <si>
    <t>Riesgo de crédito sep.-20</t>
  </si>
  <si>
    <t>Sobrendeudamiento sep.-20</t>
  </si>
  <si>
    <t>Riesgo de fondeo sep.-20</t>
  </si>
  <si>
    <t>Riesgo de tasa de interés sep.-20</t>
  </si>
  <si>
    <t>Riesgo de liquidez sep.-20</t>
  </si>
  <si>
    <t>Riesgo cibernético sep.-20</t>
  </si>
  <si>
    <t>Septiembre de 2020</t>
  </si>
  <si>
    <t>Julio de 2020</t>
  </si>
  <si>
    <t>Agosto de 2020</t>
  </si>
  <si>
    <t>Fundación de lamujer (Bucaramanga)</t>
  </si>
  <si>
    <t>Grupo 1</t>
  </si>
  <si>
    <t>Grupo 2</t>
  </si>
  <si>
    <t>Grupo 3</t>
  </si>
  <si>
    <t>dic.-20</t>
  </si>
  <si>
    <t>Riesgo de crédito dic.-20</t>
  </si>
  <si>
    <t>Sobrendeudamiento dic.-20</t>
  </si>
  <si>
    <t>Riesgo de fondeo dic.-20</t>
  </si>
  <si>
    <t>Riesgo de tasa de interés dic.-20</t>
  </si>
  <si>
    <t>Riesgo de liquidez dic.-20</t>
  </si>
  <si>
    <t>Riesgo cibernético dic.-20</t>
  </si>
  <si>
    <t>mar-21*</t>
  </si>
  <si>
    <t>Octubre de 2020</t>
  </si>
  <si>
    <t>Noviembre de 2020</t>
  </si>
  <si>
    <t>Diciembre de 2020</t>
  </si>
  <si>
    <t xml:space="preserve">0.34% 	</t>
  </si>
  <si>
    <t>mar.-21</t>
  </si>
  <si>
    <t>Riesgo de crédito mar.-21</t>
  </si>
  <si>
    <t>Sobrendeudamiento mar.-21</t>
  </si>
  <si>
    <t>Riesgo de fondeo mar.-21</t>
  </si>
  <si>
    <t>Riesgo de tasa de interés mar.-21</t>
  </si>
  <si>
    <t>Riesgo de liquidez mar.-21</t>
  </si>
  <si>
    <t>Riesgo cibernético mar.-21</t>
  </si>
  <si>
    <t>Enero de 2021</t>
  </si>
  <si>
    <t>Febrero de 2021</t>
  </si>
  <si>
    <t>Marzo de 2021</t>
  </si>
  <si>
    <r>
      <t xml:space="preserve">Nota. </t>
    </r>
    <r>
      <rPr>
        <sz val="10"/>
        <color theme="1"/>
        <rFont val="ZapfHumnst BT"/>
        <family val="2"/>
      </rPr>
      <t>Las "X" representan el promedio de los datos, mientras que la línea al interior de las cajas la mediana. Las líneas exteriores los cuantiles 25 y 75, mientras que los puntos fuera del gráfico son valores atípicos.</t>
    </r>
  </si>
  <si>
    <t>jun-21*</t>
  </si>
  <si>
    <r>
      <t xml:space="preserve">  Fuente: </t>
    </r>
    <r>
      <rPr>
        <sz val="10"/>
        <color theme="1"/>
        <rFont val="ZapfHumnst BT"/>
        <family val="2"/>
      </rPr>
      <t>Encuesta sobre la situación actual del microcrédito en Colombia, junio de 2021.</t>
    </r>
  </si>
  <si>
    <t>Riesgo de crédito jun.-21</t>
  </si>
  <si>
    <t>Sobrendeudamiento jun.-21</t>
  </si>
  <si>
    <t>Riesgo de fondeo jun.-21</t>
  </si>
  <si>
    <t>Riesgo de tasa de interés jun.-21</t>
  </si>
  <si>
    <t>Riesgo de liquidez jun.-21</t>
  </si>
  <si>
    <t>Riesgo cibernético jun.-21</t>
  </si>
  <si>
    <t>Abril de 2021</t>
  </si>
  <si>
    <t>Mayo de 2021</t>
  </si>
  <si>
    <t>Junio de 2021</t>
  </si>
  <si>
    <t>1. Con corte al último día de cada mes indagado, ¿qué porcentaje de la cartera bruta de microcrédito de su entidad estuvo acogida a algún alivio financiero (e.g. períodos de gracia, reducción de cuota o tasa de interés, ampliación de plazo, entre otros)?</t>
  </si>
  <si>
    <t>5. ¿Qué porcentaje de su cartera de microcrédito que se acogió al PAD se encuentra clasificada en cada uno de los grupos expuestos a continuación? (Tenga en cuenta que la sumatoria de los porcentajes que digite debe ser igual al 100%)</t>
  </si>
  <si>
    <t>jun.-21</t>
  </si>
  <si>
    <t xml:space="preserve">  Fuente: Encuesta sobre la situación actual del microcrédito en Colombia, junio de 2020.</t>
  </si>
  <si>
    <r>
      <rPr>
        <b/>
        <sz val="11"/>
        <rFont val="ZapfHumnst BT"/>
        <family val="2"/>
      </rPr>
      <t xml:space="preserve">  Fuente</t>
    </r>
    <r>
      <rPr>
        <sz val="11"/>
        <rFont val="ZapfHumnst BT"/>
        <family val="2"/>
      </rPr>
      <t>: Encuesta sobre la situación actual del microcrédito en Colombia, junio de 2021.</t>
    </r>
  </si>
  <si>
    <t>sep-21*</t>
  </si>
  <si>
    <t>*Expectativas para septiembre de 2021.</t>
  </si>
  <si>
    <t xml:space="preserve">  Fuente: Encuesta sobre la situación actual del microcrédito en Colombia, junio de 2021.</t>
  </si>
  <si>
    <r>
      <t xml:space="preserve">  Fuente: </t>
    </r>
    <r>
      <rPr>
        <sz val="11"/>
        <rFont val="ZapfHumnst BT"/>
        <family val="2"/>
      </rPr>
      <t>Encuesta sobre la situación actual del microcrédito en Colombia, junio de 2021.</t>
    </r>
  </si>
  <si>
    <r>
      <rPr>
        <b/>
        <sz val="10"/>
        <rFont val="ZapfHumnst BT"/>
        <family val="2"/>
      </rPr>
      <t xml:space="preserve">  Fuente: </t>
    </r>
    <r>
      <rPr>
        <i/>
        <sz val="10"/>
        <rFont val="ZapfHumnst BT"/>
        <family val="2"/>
      </rPr>
      <t xml:space="preserve">Encuesta sobre la situación actual del microcrédito en Colombia, junio </t>
    </r>
    <r>
      <rPr>
        <sz val="10"/>
        <rFont val="ZapfHumnst BT"/>
        <family val="2"/>
      </rPr>
      <t>de 2021.</t>
    </r>
  </si>
  <si>
    <t>Mibanco</t>
  </si>
  <si>
    <t>Gráfico 7. ICM de la muestra homogénea de entidades</t>
  </si>
  <si>
    <t>Gráfico 8. Estado de las entidades frente a los riesgos que enfrentan</t>
  </si>
  <si>
    <t>Gráfico 9. Representatividad de la cartera aliviada dentro de la cartera total de microcrédito</t>
  </si>
  <si>
    <t>Fuente: Encuesta sobre la situación actual del microcrédito en Colombia, junio de 2021.</t>
  </si>
  <si>
    <t>Gráfico 10</t>
  </si>
  <si>
    <t>Gráfico 11. Indicador de cubrimiento de cartera total de microcrédito (provisiones/cartera)</t>
  </si>
  <si>
    <t>Otros</t>
  </si>
  <si>
    <t>Total (eje derecho)</t>
  </si>
  <si>
    <t>Gráfico 12. Desembolsos de la cartera total de microcrédito y por sector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</si>
</sst>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164" formatCode="_(* #,##0.00_);_(* \(#,##0.00\);_(* &quot;-&quot;??_);_(@_)"/>
    <numFmt numFmtId="165" formatCode="0.0"/>
    <numFmt numFmtId="166" formatCode="0.0%"/>
    <numFmt numFmtId="167" formatCode="_(* #,##0.00_);_(* \(\ #,##0.00\ \);_(* &quot;-&quot;??_);_(\ @_ \)"/>
    <numFmt numFmtId="168" formatCode="_(* #,##0.0_);_(* \(#,##0.0\);_(* &quot;-&quot;??_);_(@_)"/>
    <numFmt numFmtId="169" formatCode="0.00000"/>
    <numFmt numFmtId="170" formatCode="mmm\.\-yy"/>
    <numFmt numFmtId="171" formatCode="0.0000"/>
    <numFmt numFmtId="172" formatCode="_-&quot;$&quot;\ * #,##0.0_-;\-&quot;$&quot;\ * #,##0.0_-;_-&quot;$&quot;\ * &quot;-&quot;_-;_-@_-"/>
  </numFmts>
  <fonts count="56" x14ac:knownFonts="1"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Microsoft Sans Serif"/>
      <family val="2"/>
    </font>
    <font>
      <sz val="10"/>
      <name val="Tahoma"/>
      <family val="2"/>
    </font>
    <font>
      <sz val="10"/>
      <name val="Tahoma"/>
      <family val="2"/>
    </font>
    <font>
      <b/>
      <sz val="10"/>
      <name val="ZapfHumnst BT"/>
      <family val="2"/>
    </font>
    <font>
      <sz val="11"/>
      <name val="ZapfHumnst BT"/>
      <family val="2"/>
    </font>
    <font>
      <sz val="10"/>
      <name val="ZapfHumnst BT"/>
      <family val="2"/>
    </font>
    <font>
      <sz val="11"/>
      <color theme="1"/>
      <name val="Times New Roman"/>
      <family val="2"/>
    </font>
    <font>
      <sz val="10"/>
      <name val="Tahoma"/>
      <family val="2"/>
    </font>
    <font>
      <sz val="10"/>
      <name val="Microsoft Sans Serif"/>
      <family val="2"/>
    </font>
    <font>
      <u/>
      <sz val="10"/>
      <color theme="10"/>
      <name val="Tahoma"/>
      <family val="2"/>
    </font>
    <font>
      <u/>
      <sz val="10"/>
      <color theme="11"/>
      <name val="Tahoma"/>
      <family val="2"/>
    </font>
    <font>
      <sz val="11"/>
      <color rgb="FF000000"/>
      <name val="ZapfHumnst BT"/>
      <family val="2"/>
    </font>
    <font>
      <b/>
      <sz val="11"/>
      <name val="ZapfHumnst BT"/>
      <family val="2"/>
    </font>
    <font>
      <sz val="12"/>
      <color rgb="FF000000"/>
      <name val="ZapfHumnst BT"/>
      <family val="2"/>
    </font>
    <font>
      <sz val="11"/>
      <color theme="1"/>
      <name val="ZapfHumnst BT"/>
      <family val="2"/>
    </font>
    <font>
      <b/>
      <sz val="12"/>
      <name val="ZapfHumnst BT"/>
      <family val="2"/>
    </font>
    <font>
      <sz val="11"/>
      <color rgb="FFFF0000"/>
      <name val="ZapfHumnst BT"/>
      <family val="2"/>
    </font>
    <font>
      <sz val="10"/>
      <name val="Segoe UI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indexed="0"/>
      <name val="ZapfHumnst BT"/>
      <family val="2"/>
    </font>
    <font>
      <b/>
      <sz val="10"/>
      <name val="Microsoft Sans Serif"/>
      <family val="2"/>
    </font>
    <font>
      <sz val="10"/>
      <color theme="1"/>
      <name val="ZapfHumnst BT"/>
      <family val="2"/>
    </font>
    <font>
      <i/>
      <sz val="10"/>
      <name val="ZapfHumnst BT"/>
      <family val="2"/>
    </font>
    <font>
      <b/>
      <sz val="10"/>
      <color theme="1"/>
      <name val="ZapfHumnst BT"/>
      <family val="2"/>
    </font>
    <font>
      <b/>
      <sz val="10"/>
      <name val="Tahoma"/>
      <family val="2"/>
    </font>
    <font>
      <sz val="11"/>
      <name val="Times New Roman"/>
      <family val="1"/>
    </font>
    <font>
      <sz val="8"/>
      <name val="Tahoma"/>
      <family val="2"/>
    </font>
    <font>
      <sz val="11"/>
      <color rgb="FF333333"/>
      <name val="Arial"/>
      <family val="2"/>
    </font>
    <font>
      <sz val="9"/>
      <color theme="1"/>
      <name val="ZapfHumnst BT"/>
      <family val="2"/>
    </font>
    <font>
      <b/>
      <sz val="9"/>
      <color theme="1"/>
      <name val="ZapfHumnst BT"/>
      <family val="2"/>
    </font>
    <font>
      <b/>
      <sz val="12"/>
      <color rgb="FF333333"/>
      <name val="Arial"/>
      <family val="2"/>
    </font>
    <font>
      <b/>
      <sz val="10"/>
      <color theme="1"/>
      <name val="ZapfHumnst BT"/>
      <family val="2"/>
    </font>
    <font>
      <b/>
      <sz val="11"/>
      <color rgb="FF333333"/>
      <name val="Arial"/>
      <family val="2"/>
    </font>
    <font>
      <sz val="9"/>
      <color indexed="81"/>
      <name val="Tahoma"/>
      <family val="2"/>
    </font>
    <font>
      <b/>
      <sz val="11"/>
      <name val="ZapfHumnst BT"/>
    </font>
    <font>
      <b/>
      <sz val="11"/>
      <color rgb="FF000000"/>
      <name val="ZapfHumnst BT"/>
    </font>
    <font>
      <b/>
      <sz val="10"/>
      <name val="ZapfHumnst BT"/>
    </font>
  </fonts>
  <fills count="12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rgb="FFFFFFFF"/>
      </patternFill>
    </fill>
    <fill>
      <patternFill patternType="solid">
        <fgColor rgb="FFFBE8BE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AEAE8"/>
        <bgColor rgb="FFEAEAE8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FBE8BE"/>
      </left>
      <right style="thin">
        <color rgb="FFFBE8BE"/>
      </right>
      <top style="thin">
        <color rgb="FFFBE8BE"/>
      </top>
      <bottom style="thin">
        <color rgb="FFFBE8BE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BE8BE"/>
      </left>
      <right style="thin">
        <color rgb="FFFBE8BE"/>
      </right>
      <top/>
      <bottom/>
      <diagonal/>
    </border>
  </borders>
  <cellStyleXfs count="76">
    <xf numFmtId="0" fontId="0" fillId="0" borderId="0"/>
    <xf numFmtId="167" fontId="17" fillId="0" borderId="0" applyFont="0" applyFill="0" applyBorder="0" applyAlignment="0" applyProtection="0"/>
    <xf numFmtId="0" fontId="18" fillId="0" borderId="0"/>
    <xf numFmtId="0" fontId="17" fillId="0" borderId="0"/>
    <xf numFmtId="0" fontId="18" fillId="0" borderId="0"/>
    <xf numFmtId="0" fontId="17" fillId="0" borderId="0"/>
    <xf numFmtId="9" fontId="17" fillId="0" borderId="0" applyFont="0" applyFill="0" applyBorder="0" applyAlignment="0" applyProtection="0"/>
    <xf numFmtId="0" fontId="19" fillId="0" borderId="0"/>
    <xf numFmtId="9" fontId="17" fillId="0" borderId="0" applyFont="0" applyFill="0" applyBorder="0" applyAlignment="0" applyProtection="0"/>
    <xf numFmtId="0" fontId="20" fillId="0" borderId="0"/>
    <xf numFmtId="0" fontId="16" fillId="0" borderId="0"/>
    <xf numFmtId="0" fontId="17" fillId="0" borderId="0"/>
    <xf numFmtId="0" fontId="17" fillId="0" borderId="0"/>
    <xf numFmtId="0" fontId="15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24" fillId="0" borderId="0"/>
    <xf numFmtId="0" fontId="15" fillId="0" borderId="0"/>
    <xf numFmtId="0" fontId="17" fillId="0" borderId="0"/>
    <xf numFmtId="164" fontId="17" fillId="0" borderId="0" applyFont="0" applyFill="0" applyBorder="0" applyAlignment="0" applyProtection="0"/>
    <xf numFmtId="0" fontId="25" fillId="0" borderId="0"/>
    <xf numFmtId="0" fontId="26" fillId="0" borderId="0"/>
    <xf numFmtId="0" fontId="18" fillId="0" borderId="0"/>
    <xf numFmtId="0" fontId="14" fillId="0" borderId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7" fillId="0" borderId="0"/>
    <xf numFmtId="0" fontId="18" fillId="0" borderId="0"/>
    <xf numFmtId="41" fontId="17" fillId="0" borderId="0" applyFont="0" applyFill="0" applyBorder="0" applyAlignment="0" applyProtection="0"/>
    <xf numFmtId="0" fontId="13" fillId="0" borderId="0"/>
    <xf numFmtId="0" fontId="12" fillId="0" borderId="0"/>
    <xf numFmtId="0" fontId="35" fillId="0" borderId="0"/>
    <xf numFmtId="9" fontId="35" fillId="0" borderId="0" applyFont="0" applyFill="0" applyBorder="0" applyAlignment="0" applyProtection="0"/>
    <xf numFmtId="0" fontId="18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6" fillId="0" borderId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17" fillId="0" borderId="0"/>
  </cellStyleXfs>
  <cellXfs count="203">
    <xf numFmtId="0" fontId="0" fillId="0" borderId="0" xfId="0"/>
    <xf numFmtId="14" fontId="22" fillId="0" borderId="0" xfId="0" applyNumberFormat="1" applyFont="1" applyFill="1" applyBorder="1"/>
    <xf numFmtId="0" fontId="29" fillId="0" borderId="0" xfId="0" applyFont="1" applyAlignment="1">
      <alignment horizontal="left" vertical="center" readingOrder="1"/>
    </xf>
    <xf numFmtId="14" fontId="22" fillId="0" borderId="0" xfId="0" applyNumberFormat="1" applyFont="1"/>
    <xf numFmtId="0" fontId="22" fillId="0" borderId="0" xfId="0" applyFont="1" applyFill="1" applyBorder="1"/>
    <xf numFmtId="0" fontId="22" fillId="0" borderId="0" xfId="0" applyFont="1"/>
    <xf numFmtId="0" fontId="22" fillId="0" borderId="0" xfId="0" applyFont="1" applyBorder="1" applyAlignment="1">
      <alignment wrapText="1"/>
    </xf>
    <xf numFmtId="0" fontId="22" fillId="0" borderId="0" xfId="0" applyFont="1" applyBorder="1"/>
    <xf numFmtId="165" fontId="22" fillId="0" borderId="0" xfId="0" applyNumberFormat="1" applyFont="1" applyFill="1" applyBorder="1"/>
    <xf numFmtId="9" fontId="22" fillId="0" borderId="0" xfId="0" applyNumberFormat="1" applyFont="1" applyFill="1" applyBorder="1"/>
    <xf numFmtId="166" fontId="22" fillId="0" borderId="0" xfId="0" applyNumberFormat="1" applyFont="1"/>
    <xf numFmtId="2" fontId="23" fillId="0" borderId="0" xfId="0" applyNumberFormat="1" applyFont="1"/>
    <xf numFmtId="165" fontId="22" fillId="0" borderId="0" xfId="0" applyNumberFormat="1" applyFont="1"/>
    <xf numFmtId="0" fontId="23" fillId="0" borderId="0" xfId="24" applyFont="1" applyFill="1" applyAlignment="1">
      <alignment wrapText="1"/>
    </xf>
    <xf numFmtId="0" fontId="31" fillId="0" borderId="0" xfId="0" applyFont="1" applyAlignment="1">
      <alignment horizontal="left" vertical="center" readingOrder="1"/>
    </xf>
    <xf numFmtId="14" fontId="30" fillId="0" borderId="0" xfId="0" applyNumberFormat="1" applyFont="1" applyFill="1" applyBorder="1"/>
    <xf numFmtId="0" fontId="23" fillId="0" borderId="0" xfId="5" applyFont="1" applyBorder="1" applyAlignment="1"/>
    <xf numFmtId="165" fontId="22" fillId="0" borderId="0" xfId="0" applyNumberFormat="1" applyFont="1" applyBorder="1"/>
    <xf numFmtId="2" fontId="22" fillId="0" borderId="0" xfId="0" applyNumberFormat="1" applyFont="1" applyBorder="1"/>
    <xf numFmtId="9" fontId="23" fillId="0" borderId="0" xfId="5" applyNumberFormat="1" applyFont="1" applyFill="1" applyBorder="1"/>
    <xf numFmtId="9" fontId="23" fillId="0" borderId="0" xfId="38" applyNumberFormat="1" applyFont="1" applyFill="1" applyBorder="1"/>
    <xf numFmtId="0" fontId="23" fillId="0" borderId="0" xfId="0" applyFont="1" applyBorder="1"/>
    <xf numFmtId="0" fontId="29" fillId="0" borderId="0" xfId="0" applyFont="1" applyBorder="1" applyAlignment="1">
      <alignment horizontal="left" vertical="center" readingOrder="1"/>
    </xf>
    <xf numFmtId="0" fontId="23" fillId="0" borderId="0" xfId="24" applyFont="1" applyFill="1" applyAlignment="1"/>
    <xf numFmtId="0" fontId="22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 vertical="center"/>
    </xf>
    <xf numFmtId="0" fontId="33" fillId="0" borderId="0" xfId="38" applyFont="1" applyFill="1" applyBorder="1" applyAlignment="1">
      <alignment vertical="center" wrapText="1"/>
    </xf>
    <xf numFmtId="17" fontId="23" fillId="0" borderId="0" xfId="0" applyNumberFormat="1" applyFont="1" applyFill="1" applyBorder="1" applyAlignment="1">
      <alignment horizontal="left"/>
    </xf>
    <xf numFmtId="165" fontId="23" fillId="0" borderId="0" xfId="0" applyNumberFormat="1" applyFont="1"/>
    <xf numFmtId="166" fontId="22" fillId="0" borderId="0" xfId="0" applyNumberFormat="1" applyFont="1" applyFill="1" applyBorder="1" applyAlignment="1">
      <alignment horizontal="left" vertical="center"/>
    </xf>
    <xf numFmtId="166" fontId="33" fillId="0" borderId="0" xfId="8" applyNumberFormat="1" applyFont="1" applyFill="1" applyBorder="1" applyAlignment="1">
      <alignment vertical="center" wrapText="1"/>
    </xf>
    <xf numFmtId="0" fontId="34" fillId="0" borderId="0" xfId="0" applyFont="1" applyFill="1" applyAlignment="1">
      <alignment horizontal="left"/>
    </xf>
    <xf numFmtId="0" fontId="34" fillId="0" borderId="0" xfId="0" applyFont="1" applyFill="1" applyBorder="1" applyAlignment="1">
      <alignment horizontal="left"/>
    </xf>
    <xf numFmtId="0" fontId="34" fillId="0" borderId="0" xfId="0" applyFont="1" applyFill="1" applyBorder="1" applyAlignment="1">
      <alignment horizontal="left" wrapText="1"/>
    </xf>
    <xf numFmtId="0" fontId="21" fillId="4" borderId="0" xfId="3" applyFont="1" applyFill="1" applyBorder="1" applyAlignment="1">
      <alignment vertical="top" wrapText="1"/>
    </xf>
    <xf numFmtId="0" fontId="21" fillId="4" borderId="0" xfId="3" applyFont="1" applyFill="1" applyBorder="1" applyAlignment="1">
      <alignment horizontal="center" vertical="top" wrapText="1"/>
    </xf>
    <xf numFmtId="0" fontId="23" fillId="2" borderId="0" xfId="0" applyFont="1" applyFill="1" applyBorder="1" applyAlignment="1">
      <alignment vertical="center"/>
    </xf>
    <xf numFmtId="0" fontId="23" fillId="0" borderId="0" xfId="0" applyFont="1" applyFill="1" applyBorder="1" applyAlignment="1"/>
    <xf numFmtId="14" fontId="22" fillId="0" borderId="0" xfId="0" applyNumberFormat="1" applyFont="1" applyBorder="1"/>
    <xf numFmtId="166" fontId="22" fillId="0" borderId="0" xfId="0" applyNumberFormat="1" applyFont="1" applyBorder="1"/>
    <xf numFmtId="168" fontId="22" fillId="0" borderId="0" xfId="21" applyNumberFormat="1" applyFont="1"/>
    <xf numFmtId="0" fontId="30" fillId="0" borderId="0" xfId="0" applyFont="1" applyBorder="1"/>
    <xf numFmtId="168" fontId="22" fillId="0" borderId="0" xfId="21" applyNumberFormat="1" applyFont="1" applyFill="1" applyBorder="1"/>
    <xf numFmtId="169" fontId="22" fillId="0" borderId="0" xfId="8" applyNumberFormat="1" applyFont="1"/>
    <xf numFmtId="0" fontId="22" fillId="0" borderId="0" xfId="0" applyFont="1" applyBorder="1" applyAlignment="1"/>
    <xf numFmtId="0" fontId="21" fillId="4" borderId="0" xfId="0" applyFont="1" applyFill="1" applyBorder="1" applyAlignment="1">
      <alignment vertical="center" wrapText="1"/>
    </xf>
    <xf numFmtId="0" fontId="38" fillId="5" borderId="0" xfId="24" applyFont="1" applyFill="1" applyBorder="1" applyAlignment="1">
      <alignment vertical="center" wrapText="1"/>
    </xf>
    <xf numFmtId="0" fontId="23" fillId="0" borderId="0" xfId="0" applyFont="1" applyFill="1" applyAlignment="1">
      <alignment vertical="top" wrapText="1"/>
    </xf>
    <xf numFmtId="2" fontId="23" fillId="0" borderId="0" xfId="0" applyNumberFormat="1" applyFont="1" applyAlignment="1">
      <alignment horizontal="center" vertical="center"/>
    </xf>
    <xf numFmtId="0" fontId="30" fillId="0" borderId="0" xfId="0" applyFont="1"/>
    <xf numFmtId="0" fontId="23" fillId="0" borderId="0" xfId="0" applyFont="1" applyFill="1" applyAlignment="1">
      <alignment wrapText="1"/>
    </xf>
    <xf numFmtId="0" fontId="18" fillId="0" borderId="0" xfId="24" applyFill="1"/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vertical="center" wrapText="1"/>
    </xf>
    <xf numFmtId="0" fontId="18" fillId="0" borderId="0" xfId="2"/>
    <xf numFmtId="0" fontId="23" fillId="0" borderId="2" xfId="2" applyFont="1" applyBorder="1"/>
    <xf numFmtId="0" fontId="23" fillId="0" borderId="3" xfId="2" applyFont="1" applyBorder="1"/>
    <xf numFmtId="0" fontId="23" fillId="0" borderId="4" xfId="2" applyFont="1" applyBorder="1"/>
    <xf numFmtId="2" fontId="23" fillId="0" borderId="5" xfId="2" applyNumberFormat="1" applyFont="1" applyBorder="1" applyAlignment="1">
      <alignment horizontal="center" vertical="center"/>
    </xf>
    <xf numFmtId="2" fontId="23" fillId="0" borderId="6" xfId="2" applyNumberFormat="1" applyFont="1" applyBorder="1" applyAlignment="1">
      <alignment horizontal="center" vertical="center"/>
    </xf>
    <xf numFmtId="0" fontId="23" fillId="0" borderId="7" xfId="2" applyFont="1" applyBorder="1"/>
    <xf numFmtId="2" fontId="23" fillId="0" borderId="8" xfId="2" applyNumberFormat="1" applyFont="1" applyBorder="1" applyAlignment="1">
      <alignment horizontal="center" vertical="center"/>
    </xf>
    <xf numFmtId="2" fontId="23" fillId="0" borderId="9" xfId="2" applyNumberFormat="1" applyFont="1" applyBorder="1" applyAlignment="1">
      <alignment horizontal="center" vertical="center"/>
    </xf>
    <xf numFmtId="0" fontId="23" fillId="0" borderId="10" xfId="2" applyFont="1" applyBorder="1"/>
    <xf numFmtId="2" fontId="23" fillId="0" borderId="11" xfId="2" applyNumberFormat="1" applyFont="1" applyBorder="1" applyAlignment="1">
      <alignment horizontal="center" vertical="center"/>
    </xf>
    <xf numFmtId="2" fontId="23" fillId="0" borderId="12" xfId="2" applyNumberFormat="1" applyFont="1" applyBorder="1" applyAlignment="1">
      <alignment horizontal="center" vertical="center"/>
    </xf>
    <xf numFmtId="17" fontId="23" fillId="0" borderId="0" xfId="2" applyNumberFormat="1" applyFont="1"/>
    <xf numFmtId="14" fontId="23" fillId="0" borderId="0" xfId="0" applyNumberFormat="1" applyFont="1"/>
    <xf numFmtId="0" fontId="23" fillId="0" borderId="0" xfId="0" applyFont="1"/>
    <xf numFmtId="165" fontId="23" fillId="0" borderId="0" xfId="0" applyNumberFormat="1" applyFont="1" applyFill="1" applyAlignment="1">
      <alignment vertical="top" wrapText="1"/>
    </xf>
    <xf numFmtId="0" fontId="23" fillId="0" borderId="0" xfId="0" applyFont="1" applyBorder="1" applyAlignment="1"/>
    <xf numFmtId="170" fontId="22" fillId="0" borderId="0" xfId="0" applyNumberFormat="1" applyFont="1" applyFill="1" applyBorder="1"/>
    <xf numFmtId="170" fontId="22" fillId="0" borderId="0" xfId="0" applyNumberFormat="1" applyFont="1"/>
    <xf numFmtId="170" fontId="23" fillId="0" borderId="0" xfId="5" applyNumberFormat="1" applyFont="1" applyBorder="1"/>
    <xf numFmtId="170" fontId="22" fillId="0" borderId="0" xfId="0" applyNumberFormat="1" applyFont="1" applyBorder="1"/>
    <xf numFmtId="170" fontId="23" fillId="0" borderId="0" xfId="0" applyNumberFormat="1" applyFont="1"/>
    <xf numFmtId="170" fontId="22" fillId="0" borderId="0" xfId="0" applyNumberFormat="1" applyFont="1" applyBorder="1" applyAlignment="1"/>
    <xf numFmtId="165" fontId="22" fillId="0" borderId="0" xfId="0" applyNumberFormat="1" applyFont="1" applyBorder="1" applyAlignment="1"/>
    <xf numFmtId="165" fontId="23" fillId="0" borderId="0" xfId="24" applyNumberFormat="1" applyFont="1" applyFill="1" applyBorder="1" applyAlignment="1">
      <alignment wrapText="1"/>
    </xf>
    <xf numFmtId="170" fontId="38" fillId="5" borderId="0" xfId="24" applyNumberFormat="1" applyFont="1" applyFill="1" applyBorder="1" applyAlignment="1">
      <alignment vertical="center" wrapText="1"/>
    </xf>
    <xf numFmtId="170" fontId="21" fillId="0" borderId="0" xfId="0" applyNumberFormat="1" applyFont="1" applyFill="1" applyBorder="1" applyAlignment="1">
      <alignment horizontal="center" vertical="center"/>
    </xf>
    <xf numFmtId="170" fontId="38" fillId="0" borderId="0" xfId="0" applyNumberFormat="1" applyFont="1" applyFill="1" applyAlignment="1">
      <alignment horizontal="center" vertical="center" wrapText="1"/>
    </xf>
    <xf numFmtId="170" fontId="38" fillId="5" borderId="0" xfId="24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/>
    </xf>
    <xf numFmtId="0" fontId="21" fillId="4" borderId="0" xfId="0" applyFont="1" applyFill="1" applyBorder="1" applyAlignment="1">
      <alignment horizontal="center" vertical="center" wrapText="1"/>
    </xf>
    <xf numFmtId="2" fontId="22" fillId="0" borderId="0" xfId="0" applyNumberFormat="1" applyFont="1"/>
    <xf numFmtId="2" fontId="22" fillId="0" borderId="0" xfId="21" applyNumberFormat="1" applyFont="1" applyFill="1" applyBorder="1"/>
    <xf numFmtId="14" fontId="30" fillId="0" borderId="0" xfId="0" applyNumberFormat="1" applyFont="1"/>
    <xf numFmtId="0" fontId="30" fillId="0" borderId="0" xfId="0" applyFont="1" applyBorder="1" applyAlignment="1">
      <alignment horizontal="center" vertical="center" wrapText="1"/>
    </xf>
    <xf numFmtId="17" fontId="37" fillId="0" borderId="0" xfId="0" applyNumberFormat="1" applyFont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2" fillId="0" borderId="13" xfId="0" applyFont="1" applyFill="1" applyBorder="1" applyAlignment="1">
      <alignment vertical="center"/>
    </xf>
    <xf numFmtId="0" fontId="0" fillId="7" borderId="0" xfId="0" applyFill="1"/>
    <xf numFmtId="0" fontId="0" fillId="0" borderId="0" xfId="0" applyFill="1"/>
    <xf numFmtId="0" fontId="22" fillId="8" borderId="13" xfId="0" applyFont="1" applyFill="1" applyBorder="1" applyAlignment="1">
      <alignment vertical="center"/>
    </xf>
    <xf numFmtId="0" fontId="44" fillId="3" borderId="0" xfId="0" applyFont="1" applyFill="1" applyBorder="1" applyAlignment="1">
      <alignment vertical="center"/>
    </xf>
    <xf numFmtId="0" fontId="0" fillId="3" borderId="0" xfId="0" applyFill="1"/>
    <xf numFmtId="0" fontId="0" fillId="3" borderId="14" xfId="0" applyFill="1" applyBorder="1"/>
    <xf numFmtId="0" fontId="0" fillId="3" borderId="0" xfId="0" applyFill="1" applyBorder="1"/>
    <xf numFmtId="0" fontId="23" fillId="3" borderId="0" xfId="0" applyFont="1" applyFill="1"/>
    <xf numFmtId="170" fontId="43" fillId="0" borderId="15" xfId="0" applyNumberFormat="1" applyFont="1" applyFill="1" applyBorder="1" applyAlignment="1">
      <alignment horizontal="center" vertical="center"/>
    </xf>
    <xf numFmtId="17" fontId="32" fillId="0" borderId="0" xfId="63" applyNumberFormat="1" applyFont="1" applyFill="1" applyBorder="1" applyAlignment="1">
      <alignment horizontal="left"/>
    </xf>
    <xf numFmtId="2" fontId="22" fillId="0" borderId="0" xfId="0" applyNumberFormat="1" applyFont="1" applyFill="1"/>
    <xf numFmtId="171" fontId="34" fillId="0" borderId="0" xfId="0" applyNumberFormat="1" applyFont="1" applyBorder="1"/>
    <xf numFmtId="171" fontId="23" fillId="0" borderId="0" xfId="0" applyNumberFormat="1" applyFont="1"/>
    <xf numFmtId="171" fontId="22" fillId="0" borderId="0" xfId="0" applyNumberFormat="1" applyFont="1" applyFill="1" applyBorder="1"/>
    <xf numFmtId="171" fontId="22" fillId="0" borderId="0" xfId="21" applyNumberFormat="1" applyFont="1" applyBorder="1"/>
    <xf numFmtId="171" fontId="22" fillId="0" borderId="0" xfId="0" applyNumberFormat="1" applyFont="1" applyBorder="1"/>
    <xf numFmtId="171" fontId="22" fillId="0" borderId="0" xfId="0" applyNumberFormat="1" applyFont="1" applyBorder="1" applyAlignment="1"/>
    <xf numFmtId="0" fontId="22" fillId="0" borderId="0" xfId="0" applyFont="1" applyAlignment="1">
      <alignment wrapText="1"/>
    </xf>
    <xf numFmtId="170" fontId="23" fillId="0" borderId="0" xfId="0" applyNumberFormat="1" applyFont="1" applyAlignment="1">
      <alignment wrapText="1"/>
    </xf>
    <xf numFmtId="170" fontId="23" fillId="0" borderId="0" xfId="0" applyNumberFormat="1" applyFont="1" applyAlignment="1">
      <alignment horizontal="left" wrapText="1"/>
    </xf>
    <xf numFmtId="170" fontId="21" fillId="0" borderId="0" xfId="0" applyNumberFormat="1" applyFont="1" applyAlignment="1">
      <alignment wrapText="1"/>
    </xf>
    <xf numFmtId="49" fontId="23" fillId="0" borderId="0" xfId="0" applyNumberFormat="1" applyFont="1" applyAlignment="1">
      <alignment wrapText="1"/>
    </xf>
    <xf numFmtId="166" fontId="5" fillId="0" borderId="0" xfId="66" applyNumberFormat="1" applyFont="1"/>
    <xf numFmtId="17" fontId="23" fillId="0" borderId="0" xfId="0" applyNumberFormat="1" applyFont="1" applyAlignment="1">
      <alignment horizontal="left" wrapText="1"/>
    </xf>
    <xf numFmtId="49" fontId="21" fillId="0" borderId="0" xfId="0" applyNumberFormat="1" applyFont="1" applyAlignment="1">
      <alignment wrapText="1"/>
    </xf>
    <xf numFmtId="0" fontId="39" fillId="6" borderId="1" xfId="67" applyFont="1" applyFill="1" applyBorder="1" applyAlignment="1">
      <alignment vertical="center"/>
    </xf>
    <xf numFmtId="0" fontId="5" fillId="0" borderId="1" xfId="67" applyBorder="1"/>
    <xf numFmtId="0" fontId="37" fillId="0" borderId="0" xfId="67" applyFont="1"/>
    <xf numFmtId="0" fontId="37" fillId="0" borderId="0" xfId="67" applyFont="1" applyAlignment="1">
      <alignment horizontal="center" vertical="center"/>
    </xf>
    <xf numFmtId="0" fontId="5" fillId="0" borderId="0" xfId="67"/>
    <xf numFmtId="165" fontId="0" fillId="0" borderId="0" xfId="68" applyNumberFormat="1" applyFont="1" applyAlignment="1">
      <alignment horizontal="center" vertical="center"/>
    </xf>
    <xf numFmtId="165" fontId="5" fillId="0" borderId="0" xfId="67" applyNumberFormat="1" applyAlignment="1">
      <alignment horizontal="center" vertical="center"/>
    </xf>
    <xf numFmtId="165" fontId="5" fillId="0" borderId="0" xfId="67" applyNumberFormat="1"/>
    <xf numFmtId="0" fontId="23" fillId="0" borderId="0" xfId="2" applyFont="1"/>
    <xf numFmtId="2" fontId="23" fillId="0" borderId="0" xfId="2" applyNumberFormat="1" applyFont="1" applyAlignment="1">
      <alignment horizontal="center" vertical="center"/>
    </xf>
    <xf numFmtId="0" fontId="46" fillId="9" borderId="0" xfId="69" applyFont="1" applyFill="1" applyAlignment="1">
      <alignment horizontal="center"/>
    </xf>
    <xf numFmtId="0" fontId="4" fillId="0" borderId="0" xfId="69"/>
    <xf numFmtId="9" fontId="46" fillId="0" borderId="0" xfId="70" applyFont="1"/>
    <xf numFmtId="9" fontId="4" fillId="0" borderId="0" xfId="69" applyNumberFormat="1"/>
    <xf numFmtId="0" fontId="21" fillId="0" borderId="0" xfId="0" applyFont="1" applyFill="1" applyAlignment="1">
      <alignment horizontal="center" vertical="center"/>
    </xf>
    <xf numFmtId="0" fontId="49" fillId="0" borderId="0" xfId="0" applyFont="1"/>
    <xf numFmtId="10" fontId="46" fillId="0" borderId="0" xfId="70" applyNumberFormat="1" applyFont="1"/>
    <xf numFmtId="9" fontId="46" fillId="0" borderId="0" xfId="70" applyNumberFormat="1" applyFont="1"/>
    <xf numFmtId="0" fontId="46" fillId="9" borderId="0" xfId="72" applyFont="1" applyFill="1" applyAlignment="1">
      <alignment horizontal="center"/>
    </xf>
    <xf numFmtId="0" fontId="3" fillId="0" borderId="0" xfId="72"/>
    <xf numFmtId="166" fontId="46" fillId="0" borderId="0" xfId="72" applyNumberFormat="1" applyFont="1"/>
    <xf numFmtId="0" fontId="46" fillId="0" borderId="0" xfId="0" applyFont="1"/>
    <xf numFmtId="10" fontId="46" fillId="0" borderId="0" xfId="0" applyNumberFormat="1" applyFont="1"/>
    <xf numFmtId="9" fontId="46" fillId="0" borderId="0" xfId="0" applyNumberFormat="1" applyFont="1"/>
    <xf numFmtId="166" fontId="46" fillId="0" borderId="0" xfId="73" applyNumberFormat="1" applyFont="1" applyFill="1"/>
    <xf numFmtId="166" fontId="46" fillId="0" borderId="0" xfId="73" applyNumberFormat="1" applyFont="1"/>
    <xf numFmtId="9" fontId="46" fillId="0" borderId="0" xfId="72" applyNumberFormat="1" applyFont="1"/>
    <xf numFmtId="166" fontId="3" fillId="0" borderId="0" xfId="72" applyNumberFormat="1"/>
    <xf numFmtId="17" fontId="0" fillId="10" borderId="0" xfId="0" applyNumberFormat="1" applyFill="1"/>
    <xf numFmtId="0" fontId="40" fillId="0" borderId="0" xfId="69" applyFont="1" applyAlignment="1">
      <alignment wrapText="1"/>
    </xf>
    <xf numFmtId="17" fontId="22" fillId="0" borderId="0" xfId="0" applyNumberFormat="1" applyFont="1" applyBorder="1"/>
    <xf numFmtId="17" fontId="22" fillId="0" borderId="0" xfId="0" applyNumberFormat="1" applyFont="1"/>
    <xf numFmtId="0" fontId="22" fillId="0" borderId="0" xfId="0" applyFont="1" applyFill="1" applyAlignment="1">
      <alignment horizontal="left"/>
    </xf>
    <xf numFmtId="0" fontId="22" fillId="0" borderId="0" xfId="0" applyFont="1" applyFill="1" applyBorder="1" applyAlignment="1">
      <alignment horizontal="left" wrapText="1"/>
    </xf>
    <xf numFmtId="165" fontId="23" fillId="0" borderId="0" xfId="0" applyNumberFormat="1" applyFont="1" applyFill="1"/>
    <xf numFmtId="2" fontId="22" fillId="0" borderId="0" xfId="0" applyNumberFormat="1" applyFont="1" applyFill="1" applyAlignment="1">
      <alignment horizontal="left"/>
    </xf>
    <xf numFmtId="2" fontId="0" fillId="0" borderId="0" xfId="0" applyNumberFormat="1" applyFill="1" applyAlignment="1">
      <alignment horizontal="right"/>
    </xf>
    <xf numFmtId="2" fontId="22" fillId="0" borderId="0" xfId="0" applyNumberFormat="1" applyFont="1" applyFill="1" applyBorder="1" applyAlignment="1">
      <alignment horizontal="left"/>
    </xf>
    <xf numFmtId="164" fontId="33" fillId="0" borderId="0" xfId="21" applyFont="1" applyFill="1" applyBorder="1" applyAlignment="1">
      <alignment vertical="center" wrapText="1"/>
    </xf>
    <xf numFmtId="164" fontId="22" fillId="0" borderId="0" xfId="21" applyFont="1" applyFill="1" applyAlignment="1">
      <alignment horizontal="left"/>
    </xf>
    <xf numFmtId="165" fontId="22" fillId="0" borderId="0" xfId="0" applyNumberFormat="1" applyFont="1" applyFill="1" applyBorder="1" applyAlignment="1">
      <alignment wrapText="1"/>
    </xf>
    <xf numFmtId="2" fontId="23" fillId="0" borderId="0" xfId="0" applyNumberFormat="1" applyFont="1" applyFill="1"/>
    <xf numFmtId="0" fontId="22" fillId="0" borderId="0" xfId="0" applyFont="1" applyFill="1"/>
    <xf numFmtId="14" fontId="22" fillId="0" borderId="0" xfId="0" applyNumberFormat="1" applyFont="1" applyFill="1"/>
    <xf numFmtId="9" fontId="2" fillId="0" borderId="0" xfId="69" applyNumberFormat="1" applyFont="1"/>
    <xf numFmtId="166" fontId="3" fillId="0" borderId="0" xfId="8" applyNumberFormat="1" applyFont="1"/>
    <xf numFmtId="166" fontId="51" fillId="0" borderId="0" xfId="72" applyNumberFormat="1" applyFont="1"/>
    <xf numFmtId="2" fontId="22" fillId="0" borderId="0" xfId="21" applyNumberFormat="1" applyFont="1"/>
    <xf numFmtId="0" fontId="22" fillId="11" borderId="13" xfId="0" applyFont="1" applyFill="1" applyBorder="1" applyAlignment="1">
      <alignment vertical="center"/>
    </xf>
    <xf numFmtId="0" fontId="0" fillId="11" borderId="0" xfId="0" applyFill="1"/>
    <xf numFmtId="14" fontId="53" fillId="0" borderId="0" xfId="0" applyNumberFormat="1" applyFont="1" applyFill="1" applyBorder="1"/>
    <xf numFmtId="0" fontId="54" fillId="0" borderId="0" xfId="0" applyFont="1" applyAlignment="1">
      <alignment horizontal="left" vertical="center" readingOrder="1"/>
    </xf>
    <xf numFmtId="2" fontId="34" fillId="0" borderId="0" xfId="0" applyNumberFormat="1" applyFont="1"/>
    <xf numFmtId="2" fontId="32" fillId="0" borderId="0" xfId="0" applyNumberFormat="1" applyFont="1"/>
    <xf numFmtId="2" fontId="32" fillId="11" borderId="0" xfId="0" applyNumberFormat="1" applyFont="1" applyFill="1"/>
    <xf numFmtId="0" fontId="32" fillId="0" borderId="0" xfId="0" applyFont="1"/>
    <xf numFmtId="166" fontId="53" fillId="0" borderId="0" xfId="0" applyNumberFormat="1" applyFont="1" applyFill="1" applyBorder="1" applyAlignment="1">
      <alignment horizontal="left" vertical="center"/>
    </xf>
    <xf numFmtId="165" fontId="22" fillId="0" borderId="0" xfId="0" applyNumberFormat="1" applyFont="1" applyFill="1" applyAlignment="1">
      <alignment horizontal="left"/>
    </xf>
    <xf numFmtId="0" fontId="54" fillId="0" borderId="0" xfId="0" applyFont="1" applyBorder="1" applyAlignment="1">
      <alignment horizontal="left" vertical="center" readingOrder="1"/>
    </xf>
    <xf numFmtId="14" fontId="53" fillId="0" borderId="0" xfId="0" applyNumberFormat="1" applyFont="1"/>
    <xf numFmtId="2" fontId="55" fillId="0" borderId="0" xfId="2" applyNumberFormat="1" applyFont="1" applyAlignment="1">
      <alignment horizontal="left" vertical="center"/>
    </xf>
    <xf numFmtId="0" fontId="1" fillId="0" borderId="0" xfId="72" applyFont="1"/>
    <xf numFmtId="0" fontId="37" fillId="0" borderId="0" xfId="72" applyFont="1"/>
    <xf numFmtId="0" fontId="37" fillId="0" borderId="0" xfId="69" applyFont="1"/>
    <xf numFmtId="166" fontId="37" fillId="0" borderId="0" xfId="69" applyNumberFormat="1" applyFont="1"/>
    <xf numFmtId="17" fontId="0" fillId="0" borderId="0" xfId="0" applyNumberFormat="1"/>
    <xf numFmtId="42" fontId="0" fillId="0" borderId="0" xfId="0" applyNumberFormat="1"/>
    <xf numFmtId="172" fontId="0" fillId="0" borderId="0" xfId="0" applyNumberFormat="1"/>
    <xf numFmtId="165" fontId="0" fillId="0" borderId="0" xfId="0" applyNumberFormat="1"/>
    <xf numFmtId="0" fontId="43" fillId="0" borderId="0" xfId="0" applyFont="1"/>
    <xf numFmtId="44" fontId="0" fillId="0" borderId="0" xfId="0" applyNumberFormat="1"/>
    <xf numFmtId="14" fontId="22" fillId="0" borderId="0" xfId="0" applyNumberFormat="1" applyFont="1" applyAlignment="1">
      <alignment horizontal="center" wrapText="1"/>
    </xf>
    <xf numFmtId="0" fontId="30" fillId="0" borderId="0" xfId="0" applyFont="1" applyBorder="1" applyAlignment="1">
      <alignment horizontal="center" vertical="center" wrapText="1"/>
    </xf>
    <xf numFmtId="14" fontId="30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wrapText="1"/>
    </xf>
    <xf numFmtId="0" fontId="30" fillId="4" borderId="0" xfId="3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center" vertical="center" wrapText="1"/>
    </xf>
    <xf numFmtId="0" fontId="42" fillId="0" borderId="0" xfId="67" applyFont="1" applyAlignment="1">
      <alignment horizontal="center" vertical="center" wrapText="1"/>
    </xf>
    <xf numFmtId="0" fontId="40" fillId="0" borderId="0" xfId="67" applyFont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47" fillId="0" borderId="0" xfId="72" applyFont="1" applyAlignment="1">
      <alignment horizontal="left" vertical="top" wrapText="1"/>
    </xf>
    <xf numFmtId="0" fontId="50" fillId="0" borderId="0" xfId="69" applyFont="1" applyAlignment="1">
      <alignment horizontal="left" wrapText="1"/>
    </xf>
    <xf numFmtId="0" fontId="21" fillId="0" borderId="0" xfId="0" applyFont="1" applyFill="1" applyAlignment="1">
      <alignment horizontal="center" vertical="center"/>
    </xf>
  </cellXfs>
  <cellStyles count="76"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Millares" xfId="21" builtinId="3"/>
    <cellStyle name="Millares [0] 2" xfId="40" xr:uid="{00000000-0005-0000-0000-00000D000000}"/>
    <cellStyle name="Millares [0] 3" xfId="71" xr:uid="{00000000-0005-0000-0000-00000E000000}"/>
    <cellStyle name="Millares 2" xfId="1" xr:uid="{00000000-0005-0000-0000-00000F000000}"/>
    <cellStyle name="Normal" xfId="0" builtinId="0"/>
    <cellStyle name="Normal 10" xfId="45" xr:uid="{00000000-0005-0000-0000-000011000000}"/>
    <cellStyle name="Normal 11" xfId="50" xr:uid="{00000000-0005-0000-0000-000012000000}"/>
    <cellStyle name="Normal 12" xfId="52" xr:uid="{00000000-0005-0000-0000-000013000000}"/>
    <cellStyle name="Normal 12 2" xfId="54" xr:uid="{00000000-0005-0000-0000-000014000000}"/>
    <cellStyle name="Normal 12 3" xfId="58" xr:uid="{00000000-0005-0000-0000-000015000000}"/>
    <cellStyle name="Normal 12 4" xfId="67" xr:uid="{00000000-0005-0000-0000-000016000000}"/>
    <cellStyle name="Normal 13" xfId="64" xr:uid="{00000000-0005-0000-0000-000017000000}"/>
    <cellStyle name="Normal 13 2" xfId="69" xr:uid="{00000000-0005-0000-0000-000018000000}"/>
    <cellStyle name="Normal 13 2 2" xfId="72" xr:uid="{00000000-0005-0000-0000-000019000000}"/>
    <cellStyle name="Normal 2" xfId="2" xr:uid="{00000000-0005-0000-0000-00001A000000}"/>
    <cellStyle name="Normal 2 2" xfId="14" xr:uid="{00000000-0005-0000-0000-00001B000000}"/>
    <cellStyle name="Normal 2 3" xfId="10" xr:uid="{00000000-0005-0000-0000-00001C000000}"/>
    <cellStyle name="Normal 2 3 2" xfId="19" xr:uid="{00000000-0005-0000-0000-00001D000000}"/>
    <cellStyle name="Normal 2 3 2 2" xfId="41" xr:uid="{00000000-0005-0000-0000-00001E000000}"/>
    <cellStyle name="Normal 2 3 2 2 2" xfId="42" xr:uid="{00000000-0005-0000-0000-00001F000000}"/>
    <cellStyle name="Normal 2 3 2 2 2 2" xfId="55" xr:uid="{00000000-0005-0000-0000-000020000000}"/>
    <cellStyle name="Normal 2 3 2 2 2 3" xfId="59" xr:uid="{00000000-0005-0000-0000-000021000000}"/>
    <cellStyle name="Normal 2 3 2 2 2 4" xfId="63" xr:uid="{00000000-0005-0000-0000-000022000000}"/>
    <cellStyle name="Normal 2 3 3" xfId="13" xr:uid="{00000000-0005-0000-0000-000023000000}"/>
    <cellStyle name="Normal 2 3 4" xfId="25" xr:uid="{00000000-0005-0000-0000-000024000000}"/>
    <cellStyle name="Normal 3" xfId="3" xr:uid="{00000000-0005-0000-0000-000025000000}"/>
    <cellStyle name="Normal 3 2" xfId="4" xr:uid="{00000000-0005-0000-0000-000026000000}"/>
    <cellStyle name="Normal 3 2 2" xfId="75" xr:uid="{00000000-0005-0000-0000-000027000000}"/>
    <cellStyle name="Normal 3 3" xfId="74" xr:uid="{00000000-0005-0000-0000-000028000000}"/>
    <cellStyle name="Normal 4" xfId="5" xr:uid="{00000000-0005-0000-0000-000029000000}"/>
    <cellStyle name="Normal 4 2" xfId="7" xr:uid="{00000000-0005-0000-0000-00002A000000}"/>
    <cellStyle name="Normal 4 2 2" xfId="11" xr:uid="{00000000-0005-0000-0000-00002B000000}"/>
    <cellStyle name="Normal 4 2 3" xfId="24" xr:uid="{00000000-0005-0000-0000-00002C000000}"/>
    <cellStyle name="Normal 4 3" xfId="16" xr:uid="{00000000-0005-0000-0000-00002D000000}"/>
    <cellStyle name="Normal 4 4" xfId="23" xr:uid="{00000000-0005-0000-0000-00002E000000}"/>
    <cellStyle name="Normal 4 4 2" xfId="39" xr:uid="{00000000-0005-0000-0000-00002F000000}"/>
    <cellStyle name="Normal 5" xfId="9" xr:uid="{00000000-0005-0000-0000-000030000000}"/>
    <cellStyle name="Normal 5 2" xfId="20" xr:uid="{00000000-0005-0000-0000-000031000000}"/>
    <cellStyle name="Normal 5 3" xfId="12" xr:uid="{00000000-0005-0000-0000-000032000000}"/>
    <cellStyle name="Normal 6" xfId="15" xr:uid="{00000000-0005-0000-0000-000033000000}"/>
    <cellStyle name="Normal 6 2" xfId="17" xr:uid="{00000000-0005-0000-0000-000034000000}"/>
    <cellStyle name="Normal 7" xfId="18" xr:uid="{00000000-0005-0000-0000-000035000000}"/>
    <cellStyle name="Normal 7 2" xfId="46" xr:uid="{00000000-0005-0000-0000-000036000000}"/>
    <cellStyle name="Normal 7 2 2" xfId="47" xr:uid="{00000000-0005-0000-0000-000037000000}"/>
    <cellStyle name="Normal 7 2 2 2" xfId="56" xr:uid="{00000000-0005-0000-0000-000038000000}"/>
    <cellStyle name="Normal 7 3" xfId="48" xr:uid="{00000000-0005-0000-0000-000039000000}"/>
    <cellStyle name="Normal 8" xfId="22" xr:uid="{00000000-0005-0000-0000-00003A000000}"/>
    <cellStyle name="Normal 8 2" xfId="38" xr:uid="{00000000-0005-0000-0000-00003B000000}"/>
    <cellStyle name="Normal 9" xfId="43" xr:uid="{00000000-0005-0000-0000-00003C000000}"/>
    <cellStyle name="Porcentaje" xfId="8" builtinId="5"/>
    <cellStyle name="Porcentaje 2" xfId="6" xr:uid="{00000000-0005-0000-0000-00003E000000}"/>
    <cellStyle name="Porcentaje 3" xfId="44" xr:uid="{00000000-0005-0000-0000-00003F000000}"/>
    <cellStyle name="Porcentaje 3 2" xfId="49" xr:uid="{00000000-0005-0000-0000-000040000000}"/>
    <cellStyle name="Porcentaje 4" xfId="51" xr:uid="{00000000-0005-0000-0000-000041000000}"/>
    <cellStyle name="Porcentaje 4 2" xfId="57" xr:uid="{00000000-0005-0000-0000-000042000000}"/>
    <cellStyle name="Porcentaje 4 2 2" xfId="60" xr:uid="{00000000-0005-0000-0000-000043000000}"/>
    <cellStyle name="Porcentaje 4 2 3" xfId="62" xr:uid="{00000000-0005-0000-0000-000044000000}"/>
    <cellStyle name="Porcentaje 4 2 3 2" xfId="66" xr:uid="{00000000-0005-0000-0000-000045000000}"/>
    <cellStyle name="Porcentaje 5" xfId="53" xr:uid="{00000000-0005-0000-0000-000046000000}"/>
    <cellStyle name="Porcentaje 5 2" xfId="61" xr:uid="{00000000-0005-0000-0000-000047000000}"/>
    <cellStyle name="Porcentaje 5 3" xfId="68" xr:uid="{00000000-0005-0000-0000-000048000000}"/>
    <cellStyle name="Porcentaje 6" xfId="65" xr:uid="{00000000-0005-0000-0000-000049000000}"/>
    <cellStyle name="Porcentaje 6 2" xfId="73" xr:uid="{00000000-0005-0000-0000-00004A000000}"/>
    <cellStyle name="Porcentaje 7" xfId="70" xr:uid="{00000000-0005-0000-0000-00004B000000}"/>
  </cellStyles>
  <dxfs count="0"/>
  <tableStyles count="0" defaultTableStyle="TableStyleMedium2" defaultPivotStyle="PivotStyleLight16"/>
  <colors>
    <mruColors>
      <color rgb="FF401B5B"/>
      <color rgb="FF8E9295"/>
      <color rgb="FFFBE8BE"/>
      <color rgb="FFEAB200"/>
      <color rgb="FF9E0000"/>
      <color rgb="FFB22C1B"/>
      <color rgb="FFEAB010"/>
      <color rgb="FF7F7F7F"/>
      <color rgb="FFB2504D"/>
      <color rgb="FFB6B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Factores que impiden otorgar un mayor volumen de crédito 
Bancos - II Trimestre 2008</a:t>
            </a:r>
          </a:p>
        </c:rich>
      </c:tx>
      <c:layout>
        <c:manualLayout>
          <c:xMode val="edge"/>
          <c:yMode val="edge"/>
          <c:x val="0.223300970873786"/>
          <c:y val="2.9644268774703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v>Su entidad Jul-08</c:v>
          </c:tx>
          <c:spPr>
            <a:pattFill prst="wdUpDiag">
              <a:fgClr>
                <a:srgbClr val="FF99CC"/>
              </a:fgClr>
              <a:bgClr>
                <a:srgbClr val="FFFFFF"/>
              </a:bgClr>
            </a:pattFill>
            <a:ln w="38100">
              <a:solidFill>
                <a:srgbClr val="FF99CC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0.29761904761904762</c:v>
              </c:pt>
              <c:pt idx="1">
                <c:v>0.19047619047619047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60B-487C-BD0C-F05F2F147F86}"/>
            </c:ext>
          </c:extLst>
        </c:ser>
        <c:ser>
          <c:idx val="3"/>
          <c:order val="1"/>
          <c:tx>
            <c:v>Su entidad Oct-08</c:v>
          </c:tx>
          <c:spPr>
            <a:pattFill prst="openDmnd">
              <a:fgClr>
                <a:srgbClr val="FFFFFF"/>
              </a:fgClr>
              <a:bgClr>
                <a:srgbClr val="9999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0.27949346405228759</c:v>
              </c:pt>
              <c:pt idx="1">
                <c:v>0.17410130718954245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860B-487C-BD0C-F05F2F147F86}"/>
            </c:ext>
          </c:extLst>
        </c:ser>
        <c:ser>
          <c:idx val="0"/>
          <c:order val="2"/>
          <c:tx>
            <c:v>Sistema Financiero Jul-08</c:v>
          </c:tx>
          <c:spPr>
            <a:pattFill prst="horzBrick">
              <a:fgClr>
                <a:srgbClr val="FFFFFF"/>
              </a:fgClr>
              <a:bgClr>
                <a:srgbClr val="000000"/>
              </a:bgClr>
            </a:pattFill>
            <a:ln w="38100">
              <a:solidFill>
                <a:srgbClr val="00008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0.32142857142857145</c:v>
              </c:pt>
              <c:pt idx="1">
                <c:v>0.20238095238095238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860B-487C-BD0C-F05F2F147F86}"/>
            </c:ext>
          </c:extLst>
        </c:ser>
        <c:ser>
          <c:idx val="1"/>
          <c:order val="3"/>
          <c:tx>
            <c:v>Sistema Financiero Oct-08</c:v>
          </c:tx>
          <c:spPr>
            <a:pattFill prst="lgConfetti">
              <a:fgClr>
                <a:srgbClr val="FFFFFF"/>
              </a:fgClr>
              <a:bgClr>
                <a:srgbClr val="80008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0.35294117647058826</c:v>
              </c:pt>
              <c:pt idx="1">
                <c:v>0.15686274509803921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860B-487C-BD0C-F05F2F147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0"/>
        <c:axId val="1017740176"/>
        <c:axId val="806500880"/>
      </c:barChart>
      <c:catAx>
        <c:axId val="101774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806500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65008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01774017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4" r="0.750000000000004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729589183567342"/>
          <c:y val="4.8472414230663917E-2"/>
          <c:w val="0.62847423263708813"/>
          <c:h val="0.9132335557291980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'G8'!$B$5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'G8'!$A$135:$A$140</c:f>
              <c:strCache>
                <c:ptCount val="6"/>
                <c:pt idx="0">
                  <c:v>Riesgo de crédito jun.-21</c:v>
                </c:pt>
                <c:pt idx="1">
                  <c:v>Sobrendeudamiento jun.-21</c:v>
                </c:pt>
                <c:pt idx="2">
                  <c:v>Riesgo de fondeo jun.-21</c:v>
                </c:pt>
                <c:pt idx="3">
                  <c:v>Riesgo de tasa de interés jun.-21</c:v>
                </c:pt>
                <c:pt idx="4">
                  <c:v>Riesgo de liquidez jun.-21</c:v>
                </c:pt>
                <c:pt idx="5">
                  <c:v>Riesgo cibernético jun.-21</c:v>
                </c:pt>
              </c:strCache>
            </c:strRef>
          </c:cat>
          <c:val>
            <c:numRef>
              <c:f>'G8'!$B$135:$B$140</c:f>
              <c:numCache>
                <c:formatCode>0.00</c:formatCode>
                <c:ptCount val="6"/>
                <c:pt idx="0">
                  <c:v>86.36363636363636</c:v>
                </c:pt>
                <c:pt idx="1">
                  <c:v>80.952380952380949</c:v>
                </c:pt>
                <c:pt idx="2">
                  <c:v>85.714285714285708</c:v>
                </c:pt>
                <c:pt idx="3">
                  <c:v>77.272727272727266</c:v>
                </c:pt>
                <c:pt idx="4">
                  <c:v>86.956521739130437</c:v>
                </c:pt>
                <c:pt idx="5">
                  <c:v>90.909090909090907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B-4714-8D74-9C2EBE13B6AA}"/>
            </c:ext>
          </c:extLst>
        </c:ser>
        <c:ser>
          <c:idx val="2"/>
          <c:order val="1"/>
          <c:tx>
            <c:strRef>
              <c:f>'G8'!$C$5</c:f>
              <c:strCache>
                <c:ptCount val="1"/>
                <c:pt idx="0">
                  <c:v>Afecta las operaciones de la entidad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'G8'!$A$135:$A$140</c:f>
              <c:strCache>
                <c:ptCount val="6"/>
                <c:pt idx="0">
                  <c:v>Riesgo de crédito jun.-21</c:v>
                </c:pt>
                <c:pt idx="1">
                  <c:v>Sobrendeudamiento jun.-21</c:v>
                </c:pt>
                <c:pt idx="2">
                  <c:v>Riesgo de fondeo jun.-21</c:v>
                </c:pt>
                <c:pt idx="3">
                  <c:v>Riesgo de tasa de interés jun.-21</c:v>
                </c:pt>
                <c:pt idx="4">
                  <c:v>Riesgo de liquidez jun.-21</c:v>
                </c:pt>
                <c:pt idx="5">
                  <c:v>Riesgo cibernético jun.-21</c:v>
                </c:pt>
              </c:strCache>
            </c:strRef>
          </c:cat>
          <c:val>
            <c:numRef>
              <c:f>'G8'!$C$135:$C$140</c:f>
              <c:numCache>
                <c:formatCode>0.00</c:formatCode>
                <c:ptCount val="6"/>
                <c:pt idx="0">
                  <c:v>13.636363636363635</c:v>
                </c:pt>
                <c:pt idx="1">
                  <c:v>19.047619047619047</c:v>
                </c:pt>
                <c:pt idx="2">
                  <c:v>14.285714285714285</c:v>
                </c:pt>
                <c:pt idx="3">
                  <c:v>22.727272727272727</c:v>
                </c:pt>
                <c:pt idx="4">
                  <c:v>13.043478260869565</c:v>
                </c:pt>
                <c:pt idx="5">
                  <c:v>9.0909090909090917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B-4714-8D74-9C2EBE13B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100"/>
        <c:axId val="64534288"/>
        <c:axId val="793637488"/>
      </c:barChart>
      <c:catAx>
        <c:axId val="645342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793637488"/>
        <c:crosses val="autoZero"/>
        <c:auto val="1"/>
        <c:lblAlgn val="ctr"/>
        <c:lblOffset val="100"/>
        <c:noMultiLvlLbl val="0"/>
      </c:catAx>
      <c:valAx>
        <c:axId val="793637488"/>
        <c:scaling>
          <c:orientation val="minMax"/>
          <c:max val="1"/>
        </c:scaling>
        <c:delete val="1"/>
        <c:axPos val="b"/>
        <c:numFmt formatCode="0%" sourceLinked="0"/>
        <c:majorTickMark val="out"/>
        <c:minorTickMark val="none"/>
        <c:tickLblPos val="nextTo"/>
        <c:crossAx val="64534288"/>
        <c:crosses val="autoZero"/>
        <c:crossBetween val="between"/>
        <c:majorUnit val="0.2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'G11'!$A$1:$R$1</c:f>
              <c:numCache>
                <c:formatCode>mmm\-yy</c:formatCode>
                <c:ptCount val="18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</c:numCache>
            </c:numRef>
          </c:cat>
          <c:val>
            <c:numRef>
              <c:f>'G11'!$A$26:$R$26</c:f>
              <c:numCache>
                <c:formatCode>0.0%</c:formatCode>
                <c:ptCount val="18"/>
                <c:pt idx="0">
                  <c:v>4.9252502473908652E-2</c:v>
                </c:pt>
                <c:pt idx="1">
                  <c:v>5.3133316394523969E-2</c:v>
                </c:pt>
                <c:pt idx="2">
                  <c:v>5.5288957778299515E-2</c:v>
                </c:pt>
                <c:pt idx="3">
                  <c:v>6.2110388441195818E-2</c:v>
                </c:pt>
                <c:pt idx="4">
                  <c:v>6.4275519864501196E-2</c:v>
                </c:pt>
                <c:pt idx="5">
                  <c:v>6.5072679536589115E-2</c:v>
                </c:pt>
                <c:pt idx="6">
                  <c:v>7.4846828278974958E-2</c:v>
                </c:pt>
                <c:pt idx="7">
                  <c:v>7.2775788458469645E-2</c:v>
                </c:pt>
                <c:pt idx="8">
                  <c:v>7.3752442081548075E-2</c:v>
                </c:pt>
                <c:pt idx="9">
                  <c:v>8.1544736152761005E-2</c:v>
                </c:pt>
                <c:pt idx="10">
                  <c:v>8.2154826802182307E-2</c:v>
                </c:pt>
                <c:pt idx="11">
                  <c:v>8.3527885481892925E-2</c:v>
                </c:pt>
                <c:pt idx="12">
                  <c:v>7.1334902262086289E-2</c:v>
                </c:pt>
                <c:pt idx="13">
                  <c:v>7.3183420705301927E-2</c:v>
                </c:pt>
                <c:pt idx="14">
                  <c:v>6.7369571303914536E-2</c:v>
                </c:pt>
                <c:pt idx="15">
                  <c:v>9.3458553194563532E-2</c:v>
                </c:pt>
                <c:pt idx="16">
                  <c:v>9.1401229875276546E-2</c:v>
                </c:pt>
                <c:pt idx="17">
                  <c:v>9.1817791851039623E-2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93-4610-88F7-421466103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2372528"/>
        <c:axId val="273998896"/>
      </c:barChart>
      <c:dateAx>
        <c:axId val="19223725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73998896"/>
        <c:crosses val="autoZero"/>
        <c:auto val="1"/>
        <c:lblOffset val="100"/>
        <c:baseTimeUnit val="months"/>
      </c:dateAx>
      <c:valAx>
        <c:axId val="273998896"/>
        <c:scaling>
          <c:orientation val="minMax"/>
          <c:min val="4.0000000000000008E-2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922372528"/>
        <c:crosses val="autoZero"/>
        <c:crossBetween val="between"/>
        <c:majorUnit val="5.000000000000001E-3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838956351301465E-2"/>
          <c:y val="0.10622902395096105"/>
          <c:w val="0.89719515412960571"/>
          <c:h val="0.70425267787472512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'G12'!$G$1</c:f>
              <c:strCache>
                <c:ptCount val="1"/>
                <c:pt idx="0">
                  <c:v>Comunicaciones</c:v>
                </c:pt>
              </c:strCache>
            </c:strRef>
          </c:tx>
          <c:spPr>
            <a:ln>
              <a:noFill/>
            </a:ln>
          </c:spPr>
          <c:invertIfNegative val="0"/>
          <c:cat>
            <c:numRef>
              <c:f>'G12'!$A$2:$A$6</c:f>
              <c:numCache>
                <c:formatCode>mmm\-yy</c:formatCode>
                <c:ptCount val="5"/>
                <c:pt idx="0">
                  <c:v>43983</c:v>
                </c:pt>
                <c:pt idx="1">
                  <c:v>44075</c:v>
                </c:pt>
                <c:pt idx="2">
                  <c:v>44166</c:v>
                </c:pt>
                <c:pt idx="3">
                  <c:v>44256</c:v>
                </c:pt>
                <c:pt idx="4">
                  <c:v>44348</c:v>
                </c:pt>
              </c:numCache>
            </c:numRef>
          </c:cat>
          <c:val>
            <c:numRef>
              <c:f>'G12'!$G$2:$G$6</c:f>
              <c:numCache>
                <c:formatCode>_-"$"\ * #,##0.0_-;\-"$"\ * #,##0.0_-;_-"$"\ * "-"_-;_-@_-</c:formatCode>
                <c:ptCount val="5"/>
                <c:pt idx="0">
                  <c:v>1.1107388250000001</c:v>
                </c:pt>
                <c:pt idx="1">
                  <c:v>4.3370055939999999</c:v>
                </c:pt>
                <c:pt idx="2">
                  <c:v>5.0269542539999996</c:v>
                </c:pt>
                <c:pt idx="3">
                  <c:v>4.0027244179999997</c:v>
                </c:pt>
                <c:pt idx="4">
                  <c:v>3.0951790739999998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32A-4FF1-A50F-86F5E35CAB9B}"/>
            </c:ext>
          </c:extLst>
        </c:ser>
        <c:ser>
          <c:idx val="3"/>
          <c:order val="1"/>
          <c:tx>
            <c:strRef>
              <c:f>'G12'!$E$1</c:f>
              <c:strCache>
                <c:ptCount val="1"/>
                <c:pt idx="0">
                  <c:v>Construcción</c:v>
                </c:pt>
              </c:strCache>
            </c:strRef>
          </c:tx>
          <c:spPr>
            <a:solidFill>
              <a:schemeClr val="accent5">
                <a:lumMod val="50000"/>
                <a:lumOff val="50000"/>
              </a:schemeClr>
            </a:solidFill>
            <a:ln>
              <a:noFill/>
              <a:prstDash val="solid"/>
            </a:ln>
          </c:spPr>
          <c:invertIfNegative val="0"/>
          <c:cat>
            <c:numRef>
              <c:f>'G12'!$A$2:$A$6</c:f>
              <c:numCache>
                <c:formatCode>mmm\-yy</c:formatCode>
                <c:ptCount val="5"/>
                <c:pt idx="0">
                  <c:v>43983</c:v>
                </c:pt>
                <c:pt idx="1">
                  <c:v>44075</c:v>
                </c:pt>
                <c:pt idx="2">
                  <c:v>44166</c:v>
                </c:pt>
                <c:pt idx="3">
                  <c:v>44256</c:v>
                </c:pt>
                <c:pt idx="4">
                  <c:v>44348</c:v>
                </c:pt>
              </c:numCache>
            </c:numRef>
          </c:cat>
          <c:val>
            <c:numRef>
              <c:f>'G12'!$E$2:$E$6</c:f>
              <c:numCache>
                <c:formatCode>_-"$"\ * #,##0.0_-;\-"$"\ * #,##0.0_-;_-"$"\ * "-"_-;_-@_-</c:formatCode>
                <c:ptCount val="5"/>
                <c:pt idx="0">
                  <c:v>20.741803747999999</c:v>
                </c:pt>
                <c:pt idx="1">
                  <c:v>38.786203174999997</c:v>
                </c:pt>
                <c:pt idx="2">
                  <c:v>47.419181485999999</c:v>
                </c:pt>
                <c:pt idx="3">
                  <c:v>45.426114345000002</c:v>
                </c:pt>
                <c:pt idx="4">
                  <c:v>48.895287672000002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32A-4FF1-A50F-86F5E35CAB9B}"/>
            </c:ext>
          </c:extLst>
        </c:ser>
        <c:ser>
          <c:idx val="7"/>
          <c:order val="2"/>
          <c:tx>
            <c:strRef>
              <c:f>'G12'!$I$1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cat>
            <c:numRef>
              <c:f>'G12'!$A$2:$A$6</c:f>
              <c:numCache>
                <c:formatCode>mmm\-yy</c:formatCode>
                <c:ptCount val="5"/>
                <c:pt idx="0">
                  <c:v>43983</c:v>
                </c:pt>
                <c:pt idx="1">
                  <c:v>44075</c:v>
                </c:pt>
                <c:pt idx="2">
                  <c:v>44166</c:v>
                </c:pt>
                <c:pt idx="3">
                  <c:v>44256</c:v>
                </c:pt>
                <c:pt idx="4">
                  <c:v>44348</c:v>
                </c:pt>
              </c:numCache>
            </c:numRef>
          </c:cat>
          <c:val>
            <c:numRef>
              <c:f>'G12'!$I$2:$I$6</c:f>
              <c:numCache>
                <c:formatCode>_-"$"\ * #,##0.0_-;\-"$"\ * #,##0.0_-;_-"$"\ * "-"_-;_-@_-</c:formatCode>
                <c:ptCount val="5"/>
                <c:pt idx="0">
                  <c:v>77.188159767000002</c:v>
                </c:pt>
                <c:pt idx="1">
                  <c:v>103.48293973600001</c:v>
                </c:pt>
                <c:pt idx="2">
                  <c:v>67.942097133999994</c:v>
                </c:pt>
                <c:pt idx="3">
                  <c:v>66.630611203000001</c:v>
                </c:pt>
                <c:pt idx="4">
                  <c:v>50.220637322000002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32A-4FF1-A50F-86F5E35CAB9B}"/>
            </c:ext>
          </c:extLst>
        </c:ser>
        <c:ser>
          <c:idx val="6"/>
          <c:order val="3"/>
          <c:tx>
            <c:strRef>
              <c:f>'G12'!$H$1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noFill/>
            </a:ln>
          </c:spPr>
          <c:invertIfNegative val="0"/>
          <c:cat>
            <c:numRef>
              <c:f>'G12'!$A$2:$A$6</c:f>
              <c:numCache>
                <c:formatCode>mmm\-yy</c:formatCode>
                <c:ptCount val="5"/>
                <c:pt idx="0">
                  <c:v>43983</c:v>
                </c:pt>
                <c:pt idx="1">
                  <c:v>44075</c:v>
                </c:pt>
                <c:pt idx="2">
                  <c:v>44166</c:v>
                </c:pt>
                <c:pt idx="3">
                  <c:v>44256</c:v>
                </c:pt>
                <c:pt idx="4">
                  <c:v>44348</c:v>
                </c:pt>
              </c:numCache>
            </c:numRef>
          </c:cat>
          <c:val>
            <c:numRef>
              <c:f>'G12'!$H$2:$H$6</c:f>
              <c:numCache>
                <c:formatCode>_-"$"\ * #,##0.0_-;\-"$"\ * #,##0.0_-;_-"$"\ * "-"_-;_-@_-</c:formatCode>
                <c:ptCount val="5"/>
                <c:pt idx="0">
                  <c:v>23.773436085</c:v>
                </c:pt>
                <c:pt idx="1">
                  <c:v>30.10996136</c:v>
                </c:pt>
                <c:pt idx="2">
                  <c:v>177.23647212099999</c:v>
                </c:pt>
                <c:pt idx="3">
                  <c:v>176.89331664400001</c:v>
                </c:pt>
                <c:pt idx="4">
                  <c:v>187.53131493699999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32A-4FF1-A50F-86F5E35CAB9B}"/>
            </c:ext>
          </c:extLst>
        </c:ser>
        <c:ser>
          <c:idx val="0"/>
          <c:order val="4"/>
          <c:tx>
            <c:strRef>
              <c:f>'G12'!$B$1</c:f>
              <c:strCache>
                <c:ptCount val="1"/>
                <c:pt idx="0">
                  <c:v>Industria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dLbl>
              <c:idx val="17"/>
              <c:layout>
                <c:manualLayout>
                  <c:x val="-4.8115428534193649E-3"/>
                  <c:y val="0"/>
                </c:manualLayout>
              </c:layout>
              <c:tx>
                <c:rich>
                  <a:bodyPr/>
                  <a:lstStyle/>
                  <a:p>
                    <a:fld id="{12E78204-424C-4522-BF11-17751A70F3A9}" type="VALUE">
                      <a:rPr lang="en-US" b="1">
                        <a:solidFill>
                          <a:srgbClr val="9E0000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332A-4FF1-A50F-86F5E35CAB9B}"/>
                </c:ext>
              </c:extLst>
            </c:dLbl>
            <c:dLbl>
              <c:idx val="2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2A-4FF1-A50F-86F5E35CAB9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'G12'!$A$2:$A$6</c:f>
              <c:numCache>
                <c:formatCode>mmm\-yy</c:formatCode>
                <c:ptCount val="5"/>
                <c:pt idx="0">
                  <c:v>43983</c:v>
                </c:pt>
                <c:pt idx="1">
                  <c:v>44075</c:v>
                </c:pt>
                <c:pt idx="2">
                  <c:v>44166</c:v>
                </c:pt>
                <c:pt idx="3">
                  <c:v>44256</c:v>
                </c:pt>
                <c:pt idx="4">
                  <c:v>44348</c:v>
                </c:pt>
              </c:numCache>
            </c:numRef>
          </c:cat>
          <c:val>
            <c:numRef>
              <c:f>'G12'!$B$2:$B$6</c:f>
              <c:numCache>
                <c:formatCode>_-"$"\ * #,##0.0_-;\-"$"\ * #,##0.0_-;_-"$"\ * "-"_-;_-@_-</c:formatCode>
                <c:ptCount val="5"/>
                <c:pt idx="0">
                  <c:v>84.312835992000004</c:v>
                </c:pt>
                <c:pt idx="1">
                  <c:v>237.602153069</c:v>
                </c:pt>
                <c:pt idx="2">
                  <c:v>276.56609699699999</c:v>
                </c:pt>
                <c:pt idx="3">
                  <c:v>347.90843218800001</c:v>
                </c:pt>
                <c:pt idx="4">
                  <c:v>240.66276596899999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2A-4FF1-A50F-86F5E35CAB9B}"/>
            </c:ext>
          </c:extLst>
        </c:ser>
        <c:ser>
          <c:idx val="1"/>
          <c:order val="5"/>
          <c:tx>
            <c:strRef>
              <c:f>'G12'!$C$1</c:f>
              <c:strCache>
                <c:ptCount val="1"/>
                <c:pt idx="0">
                  <c:v>Servicios</c:v>
                </c:pt>
              </c:strCache>
            </c:strRef>
          </c:tx>
          <c:spPr>
            <a:ln>
              <a:noFill/>
              <a:prstDash val="solid"/>
            </a:ln>
          </c:spPr>
          <c:invertIfNegative val="0"/>
          <c:cat>
            <c:numRef>
              <c:f>'G12'!$A$2:$A$6</c:f>
              <c:numCache>
                <c:formatCode>mmm\-yy</c:formatCode>
                <c:ptCount val="5"/>
                <c:pt idx="0">
                  <c:v>43983</c:v>
                </c:pt>
                <c:pt idx="1">
                  <c:v>44075</c:v>
                </c:pt>
                <c:pt idx="2">
                  <c:v>44166</c:v>
                </c:pt>
                <c:pt idx="3">
                  <c:v>44256</c:v>
                </c:pt>
                <c:pt idx="4">
                  <c:v>44348</c:v>
                </c:pt>
              </c:numCache>
            </c:numRef>
          </c:cat>
          <c:val>
            <c:numRef>
              <c:f>'G12'!$C$2:$C$6</c:f>
              <c:numCache>
                <c:formatCode>_-"$"\ * #,##0.0_-;\-"$"\ * #,##0.0_-;_-"$"\ * "-"_-;_-@_-</c:formatCode>
                <c:ptCount val="5"/>
                <c:pt idx="0">
                  <c:v>118.151134145</c:v>
                </c:pt>
                <c:pt idx="1">
                  <c:v>354.68896949200001</c:v>
                </c:pt>
                <c:pt idx="2">
                  <c:v>385.67090887900002</c:v>
                </c:pt>
                <c:pt idx="3">
                  <c:v>372.95729810799997</c:v>
                </c:pt>
                <c:pt idx="4">
                  <c:v>322.064130202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2A-4FF1-A50F-86F5E35CAB9B}"/>
            </c:ext>
          </c:extLst>
        </c:ser>
        <c:ser>
          <c:idx val="4"/>
          <c:order val="6"/>
          <c:tx>
            <c:strRef>
              <c:f>'G12'!$F$1</c:f>
              <c:strCache>
                <c:ptCount val="1"/>
                <c:pt idx="0">
                  <c:v>Agropecuario</c:v>
                </c:pt>
              </c:strCache>
            </c:strRef>
          </c:tx>
          <c:spPr>
            <a:ln>
              <a:noFill/>
            </a:ln>
          </c:spPr>
          <c:invertIfNegative val="0"/>
          <c:cat>
            <c:numRef>
              <c:f>'G12'!$A$2:$A$6</c:f>
              <c:numCache>
                <c:formatCode>mmm\-yy</c:formatCode>
                <c:ptCount val="5"/>
                <c:pt idx="0">
                  <c:v>43983</c:v>
                </c:pt>
                <c:pt idx="1">
                  <c:v>44075</c:v>
                </c:pt>
                <c:pt idx="2">
                  <c:v>44166</c:v>
                </c:pt>
                <c:pt idx="3">
                  <c:v>44256</c:v>
                </c:pt>
                <c:pt idx="4">
                  <c:v>44348</c:v>
                </c:pt>
              </c:numCache>
            </c:numRef>
          </c:cat>
          <c:val>
            <c:numRef>
              <c:f>'G12'!$F$2:$F$6</c:f>
              <c:numCache>
                <c:formatCode>_-"$"\ * #,##0.0_-;\-"$"\ * #,##0.0_-;_-"$"\ * "-"_-;_-@_-</c:formatCode>
                <c:ptCount val="5"/>
                <c:pt idx="0">
                  <c:v>255.387793601</c:v>
                </c:pt>
                <c:pt idx="1">
                  <c:v>458.50698519899998</c:v>
                </c:pt>
                <c:pt idx="2">
                  <c:v>461.64304135100002</c:v>
                </c:pt>
                <c:pt idx="3">
                  <c:v>457.704641675</c:v>
                </c:pt>
                <c:pt idx="4">
                  <c:v>491.96858463900003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32A-4FF1-A50F-86F5E35CAB9B}"/>
            </c:ext>
          </c:extLst>
        </c:ser>
        <c:ser>
          <c:idx val="2"/>
          <c:order val="7"/>
          <c:tx>
            <c:strRef>
              <c:f>'G12'!$D$1</c:f>
              <c:strCache>
                <c:ptCount val="1"/>
                <c:pt idx="0">
                  <c:v>Comercio</c:v>
                </c:pt>
              </c:strCache>
            </c:strRef>
          </c:tx>
          <c:spPr>
            <a:ln>
              <a:noFill/>
            </a:ln>
          </c:spPr>
          <c:invertIfNegative val="0"/>
          <c:dLbls>
            <c:dLbl>
              <c:idx val="17"/>
              <c:layout>
                <c:manualLayout>
                  <c:x val="-7.2173142801287829E-3"/>
                  <c:y val="8.1911253993576742E-3"/>
                </c:manualLayout>
              </c:layout>
              <c:tx>
                <c:rich>
                  <a:bodyPr/>
                  <a:lstStyle/>
                  <a:p>
                    <a:fld id="{D61F0D3C-1AF4-417C-A3A3-1AFE8060C582}" type="VALUE">
                      <a:rPr lang="en-US" b="1">
                        <a:solidFill>
                          <a:srgbClr val="EAB200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332A-4FF1-A50F-86F5E35CAB9B}"/>
                </c:ext>
              </c:extLst>
            </c:dLbl>
            <c:dLbl>
              <c:idx val="2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2A-4FF1-A50F-86F5E35CAB9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'G12'!$A$2:$A$6</c:f>
              <c:numCache>
                <c:formatCode>mmm\-yy</c:formatCode>
                <c:ptCount val="5"/>
                <c:pt idx="0">
                  <c:v>43983</c:v>
                </c:pt>
                <c:pt idx="1">
                  <c:v>44075</c:v>
                </c:pt>
                <c:pt idx="2">
                  <c:v>44166</c:v>
                </c:pt>
                <c:pt idx="3">
                  <c:v>44256</c:v>
                </c:pt>
                <c:pt idx="4">
                  <c:v>44348</c:v>
                </c:pt>
              </c:numCache>
            </c:numRef>
          </c:cat>
          <c:val>
            <c:numRef>
              <c:f>'G12'!$D$2:$D$6</c:f>
              <c:numCache>
                <c:formatCode>_-"$"\ * #,##0.0_-;\-"$"\ * #,##0.0_-;_-"$"\ * "-"_-;_-@_-</c:formatCode>
                <c:ptCount val="5"/>
                <c:pt idx="0">
                  <c:v>223.993227985</c:v>
                </c:pt>
                <c:pt idx="1">
                  <c:v>608.94594609499995</c:v>
                </c:pt>
                <c:pt idx="2">
                  <c:v>693.82488194699999</c:v>
                </c:pt>
                <c:pt idx="3">
                  <c:v>660.06402406100005</c:v>
                </c:pt>
                <c:pt idx="4">
                  <c:v>577.69468510700005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2A-4FF1-A50F-86F5E35CA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7765984"/>
        <c:axId val="1021101792"/>
      </c:barChart>
      <c:lineChart>
        <c:grouping val="standard"/>
        <c:varyColors val="0"/>
        <c:ser>
          <c:idx val="8"/>
          <c:order val="8"/>
          <c:tx>
            <c:strRef>
              <c:f>'G12'!$J$1</c:f>
              <c:strCache>
                <c:ptCount val="1"/>
                <c:pt idx="0">
                  <c:v>Total (eje derecho)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none"/>
          </c:marker>
          <c:cat>
            <c:numRef>
              <c:f>'G12'!$A$2:$A$6</c:f>
              <c:numCache>
                <c:formatCode>mmm\-yy</c:formatCode>
                <c:ptCount val="5"/>
                <c:pt idx="0">
                  <c:v>43983</c:v>
                </c:pt>
                <c:pt idx="1">
                  <c:v>44075</c:v>
                </c:pt>
                <c:pt idx="2">
                  <c:v>44166</c:v>
                </c:pt>
                <c:pt idx="3">
                  <c:v>44256</c:v>
                </c:pt>
                <c:pt idx="4">
                  <c:v>44348</c:v>
                </c:pt>
              </c:numCache>
            </c:numRef>
          </c:cat>
          <c:val>
            <c:numRef>
              <c:f>'G12'!$J$2:$J$6</c:f>
              <c:numCache>
                <c:formatCode>_("$"* #,##0_);_("$"* \(#,##0\);_("$"* "-"_);_(@_)</c:formatCode>
                <c:ptCount val="5"/>
                <c:pt idx="0">
                  <c:v>804.65913014799992</c:v>
                </c:pt>
                <c:pt idx="1">
                  <c:v>1836.4601637199999</c:v>
                </c:pt>
                <c:pt idx="2">
                  <c:v>2115.3296341689997</c:v>
                </c:pt>
                <c:pt idx="3">
                  <c:v>2131.5871626420003</c:v>
                </c:pt>
                <c:pt idx="4">
                  <c:v>1922.132584922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2A-4FF1-A50F-86F5E35CA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465951"/>
        <c:axId val="147457215"/>
      </c:lineChart>
      <c:dateAx>
        <c:axId val="1157765984"/>
        <c:scaling>
          <c:orientation val="minMax"/>
        </c:scaling>
        <c:delete val="0"/>
        <c:axPos val="b"/>
        <c:numFmt formatCode="mmm\.\-yy" sourceLinked="0"/>
        <c:majorTickMark val="in"/>
        <c:minorTickMark val="none"/>
        <c:tickLblPos val="nextTo"/>
        <c:spPr>
          <a:ln w="9525"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021101792"/>
        <c:crosses val="autoZero"/>
        <c:auto val="1"/>
        <c:lblOffset val="100"/>
        <c:baseTimeUnit val="months"/>
        <c:majorUnit val="3"/>
        <c:majorTimeUnit val="months"/>
      </c:dateAx>
      <c:valAx>
        <c:axId val="1021101792"/>
        <c:scaling>
          <c:orientation val="minMax"/>
          <c:max val="75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(miles</a:t>
                </a:r>
                <a:r>
                  <a:rPr lang="es-CO" baseline="0"/>
                  <a:t> de millones</a:t>
                </a:r>
                <a:r>
                  <a:rPr lang="es-CO"/>
                  <a:t>)</a:t>
                </a:r>
              </a:p>
            </c:rich>
          </c:tx>
          <c:layout>
            <c:manualLayout>
              <c:xMode val="edge"/>
              <c:yMode val="edge"/>
              <c:x val="0"/>
              <c:y val="1.7040127311688153E-2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/>
        </c:spPr>
        <c:crossAx val="1157765984"/>
        <c:crosses val="autoZero"/>
        <c:crossBetween val="between"/>
        <c:majorUnit val="50"/>
      </c:valAx>
      <c:valAx>
        <c:axId val="147457215"/>
        <c:scaling>
          <c:orientation val="minMax"/>
          <c:min val="50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(miles</a:t>
                </a:r>
                <a:r>
                  <a:rPr lang="es-CO" baseline="0"/>
                  <a:t> de millones)</a:t>
                </a:r>
              </a:p>
            </c:rich>
          </c:tx>
          <c:layout>
            <c:manualLayout>
              <c:xMode val="edge"/>
              <c:yMode val="edge"/>
              <c:x val="0.85311296227440092"/>
              <c:y val="3.0487337731432192E-2"/>
            </c:manualLayout>
          </c:layout>
          <c:overlay val="0"/>
        </c:title>
        <c:numFmt formatCode="_(&quot;$&quot;* #,##0_);_(&quot;$&quot;* \(#,##0\);_(&quot;$&quot;* &quot;-&quot;_);_(@_)" sourceLinked="1"/>
        <c:majorTickMark val="out"/>
        <c:minorTickMark val="none"/>
        <c:tickLblPos val="nextTo"/>
        <c:crossAx val="147465951"/>
        <c:crosses val="max"/>
        <c:crossBetween val="between"/>
      </c:valAx>
      <c:dateAx>
        <c:axId val="147465951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47457215"/>
        <c:crosses val="autoZero"/>
        <c:auto val="1"/>
        <c:lblOffset val="100"/>
        <c:baseTimeUnit val="months"/>
      </c:dateAx>
      <c:spPr>
        <a:noFill/>
      </c:spPr>
    </c:plotArea>
    <c:legend>
      <c:legendPos val="b"/>
      <c:layout>
        <c:manualLayout>
          <c:xMode val="edge"/>
          <c:yMode val="edge"/>
          <c:x val="9.5134020460587068E-2"/>
          <c:y val="0.86732543567189246"/>
          <c:w val="0.8097318393674644"/>
          <c:h val="0.1026445342980776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668577253269027E-2"/>
          <c:y val="0.12584188848762623"/>
          <c:w val="0.88988696412948376"/>
          <c:h val="0.65854348026683895"/>
        </c:manualLayout>
      </c:layout>
      <c:lineChart>
        <c:grouping val="standard"/>
        <c:varyColors val="0"/>
        <c:ser>
          <c:idx val="0"/>
          <c:order val="0"/>
          <c:tx>
            <c:strRef>
              <c:f>'G1'!$C$1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'G1'!$B$17:$B$36</c15:sqref>
                  </c15:fullRef>
                </c:ext>
              </c:extLst>
              <c:f>'G1'!$B$18:$B$36</c:f>
              <c:strCache>
                <c:ptCount val="19"/>
                <c:pt idx="0">
                  <c:v>dic.-16</c:v>
                </c:pt>
                <c:pt idx="1">
                  <c:v>mar.-17</c:v>
                </c:pt>
                <c:pt idx="2">
                  <c:v>jun.-17</c:v>
                </c:pt>
                <c:pt idx="3">
                  <c:v>sep.-17</c:v>
                </c:pt>
                <c:pt idx="4">
                  <c:v>dic.-17</c:v>
                </c:pt>
                <c:pt idx="5">
                  <c:v>mar.-18</c:v>
                </c:pt>
                <c:pt idx="6">
                  <c:v>jun.-18</c:v>
                </c:pt>
                <c:pt idx="7">
                  <c:v>sep.-18</c:v>
                </c:pt>
                <c:pt idx="8">
                  <c:v>dic.-18</c:v>
                </c:pt>
                <c:pt idx="9">
                  <c:v>mar.-19</c:v>
                </c:pt>
                <c:pt idx="10">
                  <c:v>jun.-19</c:v>
                </c:pt>
                <c:pt idx="11">
                  <c:v>sep.-19</c:v>
                </c:pt>
                <c:pt idx="12">
                  <c:v>dic.-19</c:v>
                </c:pt>
                <c:pt idx="13">
                  <c:v>mar.-20</c:v>
                </c:pt>
                <c:pt idx="14">
                  <c:v>jun.-20</c:v>
                </c:pt>
                <c:pt idx="15">
                  <c:v>sep.-20</c:v>
                </c:pt>
                <c:pt idx="16">
                  <c:v>dic.-20</c:v>
                </c:pt>
                <c:pt idx="17">
                  <c:v>mar.-21</c:v>
                </c:pt>
                <c:pt idx="18">
                  <c:v>jun.-21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'G1'!$C$17:$C$36</c15:sqref>
                  </c15:fullRef>
                </c:ext>
              </c:extLst>
              <c:f>'G1'!$C$18:$C$36</c:f>
              <c:numCache>
                <c:formatCode>0.00</c:formatCode>
                <c:ptCount val="19"/>
                <c:pt idx="0">
                  <c:v>-0.50729429709045726</c:v>
                </c:pt>
                <c:pt idx="1">
                  <c:v>0.13947830352800411</c:v>
                </c:pt>
                <c:pt idx="2">
                  <c:v>-0.44056175622730442</c:v>
                </c:pt>
                <c:pt idx="3">
                  <c:v>3.6173988161491748E-2</c:v>
                </c:pt>
                <c:pt idx="4">
                  <c:v>8.6421031574318102E-2</c:v>
                </c:pt>
                <c:pt idx="5">
                  <c:v>3.8570807581747031E-2</c:v>
                </c:pt>
                <c:pt idx="6">
                  <c:v>0.45917094381679868</c:v>
                </c:pt>
                <c:pt idx="7">
                  <c:v>0.34488286110597777</c:v>
                </c:pt>
                <c:pt idx="8">
                  <c:v>0.45642434826957323</c:v>
                </c:pt>
                <c:pt idx="9">
                  <c:v>0.39028514712095541</c:v>
                </c:pt>
                <c:pt idx="10">
                  <c:v>0.42179343303380767</c:v>
                </c:pt>
                <c:pt idx="11">
                  <c:v>0.47926657284253738</c:v>
                </c:pt>
                <c:pt idx="12">
                  <c:v>0.29111570081934413</c:v>
                </c:pt>
                <c:pt idx="13">
                  <c:v>-0.44098724144130202</c:v>
                </c:pt>
                <c:pt idx="14">
                  <c:v>-0.94780312441048142</c:v>
                </c:pt>
                <c:pt idx="15">
                  <c:v>0.36984804906064556</c:v>
                </c:pt>
                <c:pt idx="16">
                  <c:v>0.34669411740005446</c:v>
                </c:pt>
                <c:pt idx="17">
                  <c:v>-4.7736434541170901E-2</c:v>
                </c:pt>
                <c:pt idx="18">
                  <c:v>0.37871552104233913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A0-439F-A82D-68E81424A0A2}"/>
            </c:ext>
          </c:extLst>
        </c:ser>
        <c:ser>
          <c:idx val="1"/>
          <c:order val="1"/>
          <c:tx>
            <c:strRef>
              <c:f>'G1'!$D$1</c:f>
              <c:strCache>
                <c:ptCount val="1"/>
                <c:pt idx="0">
                  <c:v>Entidades supervisadas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'G1'!$B$17:$B$36</c15:sqref>
                  </c15:fullRef>
                </c:ext>
              </c:extLst>
              <c:f>'G1'!$B$18:$B$36</c:f>
              <c:strCache>
                <c:ptCount val="19"/>
                <c:pt idx="0">
                  <c:v>dic.-16</c:v>
                </c:pt>
                <c:pt idx="1">
                  <c:v>mar.-17</c:v>
                </c:pt>
                <c:pt idx="2">
                  <c:v>jun.-17</c:v>
                </c:pt>
                <c:pt idx="3">
                  <c:v>sep.-17</c:v>
                </c:pt>
                <c:pt idx="4">
                  <c:v>dic.-17</c:v>
                </c:pt>
                <c:pt idx="5">
                  <c:v>mar.-18</c:v>
                </c:pt>
                <c:pt idx="6">
                  <c:v>jun.-18</c:v>
                </c:pt>
                <c:pt idx="7">
                  <c:v>sep.-18</c:v>
                </c:pt>
                <c:pt idx="8">
                  <c:v>dic.-18</c:v>
                </c:pt>
                <c:pt idx="9">
                  <c:v>mar.-19</c:v>
                </c:pt>
                <c:pt idx="10">
                  <c:v>jun.-19</c:v>
                </c:pt>
                <c:pt idx="11">
                  <c:v>sep.-19</c:v>
                </c:pt>
                <c:pt idx="12">
                  <c:v>dic.-19</c:v>
                </c:pt>
                <c:pt idx="13">
                  <c:v>mar.-20</c:v>
                </c:pt>
                <c:pt idx="14">
                  <c:v>jun.-20</c:v>
                </c:pt>
                <c:pt idx="15">
                  <c:v>sep.-20</c:v>
                </c:pt>
                <c:pt idx="16">
                  <c:v>dic.-20</c:v>
                </c:pt>
                <c:pt idx="17">
                  <c:v>mar.-21</c:v>
                </c:pt>
                <c:pt idx="18">
                  <c:v>jun.-21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'G1'!$D$17:$D$36</c15:sqref>
                  </c15:fullRef>
                </c:ext>
              </c:extLst>
              <c:f>'G1'!$D$18:$D$36</c:f>
              <c:numCache>
                <c:formatCode>0.00</c:formatCode>
                <c:ptCount val="19"/>
                <c:pt idx="0">
                  <c:v>-0.62074974517849069</c:v>
                </c:pt>
                <c:pt idx="1">
                  <c:v>0.17627800272227198</c:v>
                </c:pt>
                <c:pt idx="2">
                  <c:v>-0.30428589547874019</c:v>
                </c:pt>
                <c:pt idx="3">
                  <c:v>0.31491987785694042</c:v>
                </c:pt>
                <c:pt idx="4">
                  <c:v>0.13672228166819372</c:v>
                </c:pt>
                <c:pt idx="5">
                  <c:v>3.3020683442064214E-2</c:v>
                </c:pt>
                <c:pt idx="6">
                  <c:v>0.48262954530024943</c:v>
                </c:pt>
                <c:pt idx="7">
                  <c:v>0.42590107077066153</c:v>
                </c:pt>
                <c:pt idx="8">
                  <c:v>0.58812368155791928</c:v>
                </c:pt>
                <c:pt idx="9">
                  <c:v>0.47902036071362486</c:v>
                </c:pt>
                <c:pt idx="10">
                  <c:v>0.49014430133430187</c:v>
                </c:pt>
                <c:pt idx="11">
                  <c:v>0.58963515043099557</c:v>
                </c:pt>
                <c:pt idx="12">
                  <c:v>0.3559395974872761</c:v>
                </c:pt>
                <c:pt idx="13">
                  <c:v>-0.40875495069797152</c:v>
                </c:pt>
                <c:pt idx="14">
                  <c:v>-0.99336067459388844</c:v>
                </c:pt>
                <c:pt idx="15">
                  <c:v>0.70554387978619548</c:v>
                </c:pt>
                <c:pt idx="16">
                  <c:v>0.43515156402192967</c:v>
                </c:pt>
                <c:pt idx="17">
                  <c:v>3.7013069405109102E-2</c:v>
                </c:pt>
                <c:pt idx="18">
                  <c:v>0.49846851138436898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A0-439F-A82D-68E81424A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0310928"/>
        <c:axId val="1106184624"/>
      </c:lineChart>
      <c:catAx>
        <c:axId val="9203109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1106184624"/>
        <c:crosses val="autoZero"/>
        <c:auto val="1"/>
        <c:lblAlgn val="ctr"/>
        <c:lblOffset val="100"/>
        <c:noMultiLvlLbl val="0"/>
      </c:catAx>
      <c:valAx>
        <c:axId val="1106184624"/>
        <c:scaling>
          <c:orientation val="minMax"/>
          <c:max val="1"/>
          <c:min val="-1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6666666666666671E-3"/>
              <c:y val="1.5082121035824748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920310928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0.22801084017320025"/>
          <c:y val="0.87972345850092259"/>
          <c:w val="0.54397831965359955"/>
          <c:h val="0.10189319517034269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59138811003505"/>
          <c:y val="1.4857015842130301E-2"/>
          <c:w val="0.49510667610804154"/>
          <c:h val="0.804125485582552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'G2'!$AJ$6</c:f>
              <c:strCache>
                <c:ptCount val="1"/>
                <c:pt idx="0">
                  <c:v>jun.-21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'G2'!$B$7:$B$21</c:f>
              <c:strCache>
                <c:ptCount val="15"/>
                <c:pt idx="0">
                  <c:v>Mayor liquidez del banco central a la economía</c:v>
                </c:pt>
                <c:pt idx="1">
                  <c:v>Mayores facilidades para la reestructuración de la deuda de las empresas</c:v>
                </c:pt>
                <c:pt idx="2">
                  <c:v>Otro</c:v>
                </c:pt>
                <c:pt idx="3">
                  <c:v>Mayores tasas de interés de los préstamos</c:v>
                </c:pt>
                <c:pt idx="4">
                  <c:v>Mayor capital de las empresas</c:v>
                </c:pt>
                <c:pt idx="5">
                  <c:v>Extensión de garantías del sector público a proyectos del sector real</c:v>
                </c:pt>
                <c:pt idx="6">
                  <c:v>Mayor disposición de préstamo por parte de algunas entidades financieras a las entidades de microcrédito</c:v>
                </c:pt>
                <c:pt idx="7">
                  <c:v>Acceso a fondos de redescuento agropecuario</c:v>
                </c:pt>
                <c:pt idx="8">
                  <c:v>Mayor capital de las entidades de microcrédito</c:v>
                </c:pt>
                <c:pt idx="9">
                  <c:v>Menores costos de recaudo de crédito</c:v>
                </c:pt>
                <c:pt idx="10">
                  <c:v>Menores tasas de fondeo</c:v>
                </c:pt>
                <c:pt idx="11">
                  <c:v>Mayor formalización</c:v>
                </c:pt>
                <c:pt idx="12">
                  <c:v>Proyectos más rentables</c:v>
                </c:pt>
                <c:pt idx="13">
                  <c:v>Mejor información sobre la capacidad de pago de los prestatarios</c:v>
                </c:pt>
                <c:pt idx="14">
                  <c:v>Mayor crecimiento de la economía</c:v>
                </c:pt>
              </c:strCache>
            </c:strRef>
          </c:cat>
          <c:val>
            <c:numRef>
              <c:f>'G2'!$AJ$7:$AJ$21</c:f>
              <c:numCache>
                <c:formatCode>General</c:formatCode>
                <c:ptCount val="15"/>
                <c:pt idx="0">
                  <c:v>1.3888888888888888</c:v>
                </c:pt>
                <c:pt idx="1">
                  <c:v>1.6666666666666667</c:v>
                </c:pt>
                <c:pt idx="2">
                  <c:v>1.6666666666666667</c:v>
                </c:pt>
                <c:pt idx="3">
                  <c:v>1.9444444444444444</c:v>
                </c:pt>
                <c:pt idx="4">
                  <c:v>1.9444444444444444</c:v>
                </c:pt>
                <c:pt idx="5">
                  <c:v>3.3333333333333335</c:v>
                </c:pt>
                <c:pt idx="6">
                  <c:v>4.4444444444444438</c:v>
                </c:pt>
                <c:pt idx="7">
                  <c:v>4.4444444444444446</c:v>
                </c:pt>
                <c:pt idx="8">
                  <c:v>5</c:v>
                </c:pt>
                <c:pt idx="9">
                  <c:v>6.1111111111111107</c:v>
                </c:pt>
                <c:pt idx="10">
                  <c:v>8.8888888888888893</c:v>
                </c:pt>
                <c:pt idx="11">
                  <c:v>9.1666666666666661</c:v>
                </c:pt>
                <c:pt idx="12">
                  <c:v>9.7222222222222232</c:v>
                </c:pt>
                <c:pt idx="13">
                  <c:v>15.833333333333332</c:v>
                </c:pt>
                <c:pt idx="14">
                  <c:v>24.444444444444439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25-4C72-9736-D46698C0C820}"/>
            </c:ext>
          </c:extLst>
        </c:ser>
        <c:ser>
          <c:idx val="1"/>
          <c:order val="1"/>
          <c:tx>
            <c:strRef>
              <c:f>'G2'!$AI$6</c:f>
              <c:strCache>
                <c:ptCount val="1"/>
                <c:pt idx="0">
                  <c:v>mar.-21</c:v>
                </c:pt>
              </c:strCache>
            </c:strRef>
          </c:tx>
          <c:spPr>
            <a:solidFill>
              <a:schemeClr val="accent1"/>
            </a:solidFill>
            <a:ln w="15875">
              <a:noFill/>
            </a:ln>
          </c:spPr>
          <c:invertIfNegative val="0"/>
          <c:dLbls>
            <c:dLbl>
              <c:idx val="14"/>
              <c:layout>
                <c:manualLayout>
                  <c:x val="0"/>
                  <c:y val="1.0941633559676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25-4C72-9736-D46698C0C820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'G2'!$B$7:$B$21</c:f>
              <c:strCache>
                <c:ptCount val="15"/>
                <c:pt idx="0">
                  <c:v>Mayor liquidez del banco central a la economía</c:v>
                </c:pt>
                <c:pt idx="1">
                  <c:v>Mayores facilidades para la reestructuración de la deuda de las empresas</c:v>
                </c:pt>
                <c:pt idx="2">
                  <c:v>Otro</c:v>
                </c:pt>
                <c:pt idx="3">
                  <c:v>Mayores tasas de interés de los préstamos</c:v>
                </c:pt>
                <c:pt idx="4">
                  <c:v>Mayor capital de las empresas</c:v>
                </c:pt>
                <c:pt idx="5">
                  <c:v>Extensión de garantías del sector público a proyectos del sector real</c:v>
                </c:pt>
                <c:pt idx="6">
                  <c:v>Mayor disposición de préstamo por parte de algunas entidades financieras a las entidades de microcrédito</c:v>
                </c:pt>
                <c:pt idx="7">
                  <c:v>Acceso a fondos de redescuento agropecuario</c:v>
                </c:pt>
                <c:pt idx="8">
                  <c:v>Mayor capital de las entidades de microcrédito</c:v>
                </c:pt>
                <c:pt idx="9">
                  <c:v>Menores costos de recaudo de crédito</c:v>
                </c:pt>
                <c:pt idx="10">
                  <c:v>Menores tasas de fondeo</c:v>
                </c:pt>
                <c:pt idx="11">
                  <c:v>Mayor formalización</c:v>
                </c:pt>
                <c:pt idx="12">
                  <c:v>Proyectos más rentables</c:v>
                </c:pt>
                <c:pt idx="13">
                  <c:v>Mejor información sobre la capacidad de pago de los prestatarios</c:v>
                </c:pt>
                <c:pt idx="14">
                  <c:v>Mayor crecimiento de la economía</c:v>
                </c:pt>
              </c:strCache>
            </c:strRef>
          </c:cat>
          <c:val>
            <c:numRef>
              <c:f>'G2'!$AI$7:$AI$21</c:f>
              <c:numCache>
                <c:formatCode>General</c:formatCode>
                <c:ptCount val="15"/>
                <c:pt idx="0">
                  <c:v>0.60606060606060608</c:v>
                </c:pt>
                <c:pt idx="1">
                  <c:v>0.60606060606060608</c:v>
                </c:pt>
                <c:pt idx="2">
                  <c:v>2.7272727272727271</c:v>
                </c:pt>
                <c:pt idx="3">
                  <c:v>3.3333333333333335</c:v>
                </c:pt>
                <c:pt idx="4">
                  <c:v>1.8181818181818181</c:v>
                </c:pt>
                <c:pt idx="5">
                  <c:v>8.787878787878789</c:v>
                </c:pt>
                <c:pt idx="6">
                  <c:v>3.6363636363636367</c:v>
                </c:pt>
                <c:pt idx="7">
                  <c:v>5.1515151515151523</c:v>
                </c:pt>
                <c:pt idx="8">
                  <c:v>4.2424242424242422</c:v>
                </c:pt>
                <c:pt idx="9">
                  <c:v>6.6666666666666679</c:v>
                </c:pt>
                <c:pt idx="10">
                  <c:v>9.3939393939393945</c:v>
                </c:pt>
                <c:pt idx="11">
                  <c:v>6.666666666666667</c:v>
                </c:pt>
                <c:pt idx="12">
                  <c:v>6.0606060606060614</c:v>
                </c:pt>
                <c:pt idx="13">
                  <c:v>17.272727272727273</c:v>
                </c:pt>
                <c:pt idx="14">
                  <c:v>23.030303030303028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25-4C72-9736-D46698C0C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19852016"/>
        <c:axId val="825534032"/>
      </c:barChart>
      <c:catAx>
        <c:axId val="10198520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825534032"/>
        <c:crosses val="autoZero"/>
        <c:auto val="0"/>
        <c:lblAlgn val="ctr"/>
        <c:lblOffset val="100"/>
        <c:noMultiLvlLbl val="0"/>
      </c:catAx>
      <c:valAx>
        <c:axId val="82553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101985201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20071697806841199"/>
          <c:y val="0.93357578605903002"/>
          <c:w val="0.69696819207085903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369255146889602"/>
          <c:y val="1.4857015842130301E-2"/>
          <c:w val="0.47311983444165301"/>
          <c:h val="0.839390073397982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'G3'!$AJ$6</c:f>
              <c:strCache>
                <c:ptCount val="1"/>
                <c:pt idx="0">
                  <c:v>jun.-21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'G3'!$B$7:$B$19</c:f>
              <c:strCache>
                <c:ptCount val="13"/>
                <c:pt idx="0">
                  <c:v>Tasa de usura</c:v>
                </c:pt>
                <c:pt idx="1">
                  <c:v>Ubicación geográfica</c:v>
                </c:pt>
                <c:pt idx="2">
                  <c:v>Falta de interés por parte de los clientes o asociados en el cumplimiento de sus obligaciones</c:v>
                </c:pt>
                <c:pt idx="3">
                  <c:v>Reestructuración de préstamos con los clientes o asociados</c:v>
                </c:pt>
                <c:pt idx="4">
                  <c:v>Destino del crédito</c:v>
                </c:pt>
                <c:pt idx="5">
                  <c:v>Medidas adoptadas por los entes reguladores</c:v>
                </c:pt>
                <c:pt idx="6">
                  <c:v>Falta de información financiera de los nuevos clientes o asociados</c:v>
                </c:pt>
                <c:pt idx="7">
                  <c:v>Deudas con más de tres entidades</c:v>
                </c:pt>
                <c:pt idx="8">
                  <c:v>Poca experiencia en su actividad económica</c:v>
                </c:pt>
                <c:pt idx="9">
                  <c:v>Actividad económica del cliente o asocidado</c:v>
                </c:pt>
                <c:pt idx="10">
                  <c:v>El nivel de deuda del cliente, con su entidad o con otras instituciones, es superior a su capacidad de pago (sobrendeudamiento)</c:v>
                </c:pt>
                <c:pt idx="11">
                  <c:v>Historial crediticio</c:v>
                </c:pt>
                <c:pt idx="12">
                  <c:v>Capacidad de pago de los clientes</c:v>
                </c:pt>
              </c:strCache>
            </c:strRef>
          </c:cat>
          <c:val>
            <c:numRef>
              <c:f>'G3'!$AJ$7:$AJ$19</c:f>
              <c:numCache>
                <c:formatCode>General</c:formatCode>
                <c:ptCount val="13"/>
                <c:pt idx="0">
                  <c:v>0</c:v>
                </c:pt>
                <c:pt idx="1">
                  <c:v>1.3333333333333333</c:v>
                </c:pt>
                <c:pt idx="2">
                  <c:v>1.4492753623188404</c:v>
                </c:pt>
                <c:pt idx="3">
                  <c:v>2.6666666666666665</c:v>
                </c:pt>
                <c:pt idx="4">
                  <c:v>2.7246376811594204</c:v>
                </c:pt>
                <c:pt idx="5">
                  <c:v>2.7246376811594204</c:v>
                </c:pt>
                <c:pt idx="6">
                  <c:v>4.057971014492753</c:v>
                </c:pt>
                <c:pt idx="7">
                  <c:v>4.9565217391304346</c:v>
                </c:pt>
                <c:pt idx="8">
                  <c:v>6.115942028985506</c:v>
                </c:pt>
                <c:pt idx="9">
                  <c:v>9.4492753623188399</c:v>
                </c:pt>
                <c:pt idx="10">
                  <c:v>13.507246376811594</c:v>
                </c:pt>
                <c:pt idx="11">
                  <c:v>15.014492753623188</c:v>
                </c:pt>
                <c:pt idx="12">
                  <c:v>36.000000000000007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6F-4BFF-903F-E25F996740CF}"/>
            </c:ext>
          </c:extLst>
        </c:ser>
        <c:ser>
          <c:idx val="1"/>
          <c:order val="1"/>
          <c:tx>
            <c:strRef>
              <c:f>'G3'!$AI$6</c:f>
              <c:strCache>
                <c:ptCount val="1"/>
                <c:pt idx="0">
                  <c:v>mar.-21</c:v>
                </c:pt>
              </c:strCache>
            </c:strRef>
          </c:tx>
          <c:spPr>
            <a:solidFill>
              <a:schemeClr val="accent1"/>
            </a:solidFill>
            <a:ln w="15875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'G3'!$B$7:$B$19</c:f>
              <c:strCache>
                <c:ptCount val="13"/>
                <c:pt idx="0">
                  <c:v>Tasa de usura</c:v>
                </c:pt>
                <c:pt idx="1">
                  <c:v>Ubicación geográfica</c:v>
                </c:pt>
                <c:pt idx="2">
                  <c:v>Falta de interés por parte de los clientes o asociados en el cumplimiento de sus obligaciones</c:v>
                </c:pt>
                <c:pt idx="3">
                  <c:v>Reestructuración de préstamos con los clientes o asociados</c:v>
                </c:pt>
                <c:pt idx="4">
                  <c:v>Destino del crédito</c:v>
                </c:pt>
                <c:pt idx="5">
                  <c:v>Medidas adoptadas por los entes reguladores</c:v>
                </c:pt>
                <c:pt idx="6">
                  <c:v>Falta de información financiera de los nuevos clientes o asociados</c:v>
                </c:pt>
                <c:pt idx="7">
                  <c:v>Deudas con más de tres entidades</c:v>
                </c:pt>
                <c:pt idx="8">
                  <c:v>Poca experiencia en su actividad económica</c:v>
                </c:pt>
                <c:pt idx="9">
                  <c:v>Actividad económica del cliente o asocidado</c:v>
                </c:pt>
                <c:pt idx="10">
                  <c:v>El nivel de deuda del cliente, con su entidad o con otras instituciones, es superior a su capacidad de pago (sobrendeudamiento)</c:v>
                </c:pt>
                <c:pt idx="11">
                  <c:v>Historial crediticio</c:v>
                </c:pt>
                <c:pt idx="12">
                  <c:v>Capacidad de pago de los clientes</c:v>
                </c:pt>
              </c:strCache>
            </c:strRef>
          </c:cat>
          <c:val>
            <c:numRef>
              <c:f>'G3'!$AI$7:$AI$19</c:f>
              <c:numCache>
                <c:formatCode>General</c:formatCode>
                <c:ptCount val="13"/>
                <c:pt idx="0">
                  <c:v>0</c:v>
                </c:pt>
                <c:pt idx="1">
                  <c:v>2.4603174603174605</c:v>
                </c:pt>
                <c:pt idx="2">
                  <c:v>4.9603174603174605</c:v>
                </c:pt>
                <c:pt idx="3">
                  <c:v>1.6666666666666667</c:v>
                </c:pt>
                <c:pt idx="4">
                  <c:v>4.9603174603174605</c:v>
                </c:pt>
                <c:pt idx="5">
                  <c:v>1.6666666666666667</c:v>
                </c:pt>
                <c:pt idx="6">
                  <c:v>0.79365079365079361</c:v>
                </c:pt>
                <c:pt idx="7">
                  <c:v>6.5873015873015879</c:v>
                </c:pt>
                <c:pt idx="8">
                  <c:v>2.3809523809523809</c:v>
                </c:pt>
                <c:pt idx="9">
                  <c:v>9.1666666666666679</c:v>
                </c:pt>
                <c:pt idx="10">
                  <c:v>15.714285714285714</c:v>
                </c:pt>
                <c:pt idx="11">
                  <c:v>13.095238095238097</c:v>
                </c:pt>
                <c:pt idx="12">
                  <c:v>36.547619047619051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6F-4BFF-903F-E25F99674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104383168"/>
        <c:axId val="806504000"/>
      </c:barChart>
      <c:catAx>
        <c:axId val="11043831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806504000"/>
        <c:crosses val="autoZero"/>
        <c:auto val="0"/>
        <c:lblAlgn val="ctr"/>
        <c:lblOffset val="100"/>
        <c:noMultiLvlLbl val="0"/>
      </c:catAx>
      <c:valAx>
        <c:axId val="806504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73163266049933695"/>
              <c:y val="0.89540456397908996"/>
            </c:manualLayout>
          </c:layout>
          <c:overlay val="0"/>
        </c:title>
        <c:numFmt formatCode="0.0" sourceLinked="0"/>
        <c:majorTickMark val="out"/>
        <c:minorTickMark val="none"/>
        <c:tickLblPos val="low"/>
        <c:spPr>
          <a:noFill/>
          <a:ln>
            <a:solidFill>
              <a:schemeClr val="tx1"/>
            </a:solidFill>
          </a:ln>
        </c:spPr>
        <c:crossAx val="110438316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87282297098437"/>
          <c:y val="0.93357573484726797"/>
          <c:w val="0.69696819207085903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131121213816026E-2"/>
          <c:y val="6.950657389098984E-2"/>
          <c:w val="0.89951515006245386"/>
          <c:h val="0.75379565226572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'G4'!$C$5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EAB010"/>
            </a:solidFill>
          </c:spPr>
          <c:invertIfNegative val="0"/>
          <c:cat>
            <c:strRef>
              <c:f>'G4'!$B$6:$B$41</c:f>
              <c:strCache>
                <c:ptCount val="36"/>
                <c:pt idx="0">
                  <c:v>dic-12</c:v>
                </c:pt>
                <c:pt idx="1">
                  <c:v>mar-13</c:v>
                </c:pt>
                <c:pt idx="2">
                  <c:v>jun-13</c:v>
                </c:pt>
                <c:pt idx="3">
                  <c:v>sep-13</c:v>
                </c:pt>
                <c:pt idx="4">
                  <c:v>dic-13</c:v>
                </c:pt>
                <c:pt idx="5">
                  <c:v>mar-14</c:v>
                </c:pt>
                <c:pt idx="6">
                  <c:v>jun-14</c:v>
                </c:pt>
                <c:pt idx="7">
                  <c:v>sep-14</c:v>
                </c:pt>
                <c:pt idx="8">
                  <c:v>dic-14</c:v>
                </c:pt>
                <c:pt idx="9">
                  <c:v>mar-15</c:v>
                </c:pt>
                <c:pt idx="10">
                  <c:v>jun-15</c:v>
                </c:pt>
                <c:pt idx="11">
                  <c:v>sep-15</c:v>
                </c:pt>
                <c:pt idx="12">
                  <c:v>dic-15</c:v>
                </c:pt>
                <c:pt idx="13">
                  <c:v>mar-16</c:v>
                </c:pt>
                <c:pt idx="14">
                  <c:v>jun-16</c:v>
                </c:pt>
                <c:pt idx="15">
                  <c:v>sep-16</c:v>
                </c:pt>
                <c:pt idx="16">
                  <c:v>dic-16</c:v>
                </c:pt>
                <c:pt idx="17">
                  <c:v>mar-17</c:v>
                </c:pt>
                <c:pt idx="18">
                  <c:v>jun-17</c:v>
                </c:pt>
                <c:pt idx="19">
                  <c:v>sep-17</c:v>
                </c:pt>
                <c:pt idx="20">
                  <c:v>dic-17</c:v>
                </c:pt>
                <c:pt idx="21">
                  <c:v>mar-18</c:v>
                </c:pt>
                <c:pt idx="22">
                  <c:v>jun-18</c:v>
                </c:pt>
                <c:pt idx="23">
                  <c:v>sep-18</c:v>
                </c:pt>
                <c:pt idx="24">
                  <c:v>dic-18</c:v>
                </c:pt>
                <c:pt idx="25">
                  <c:v>mar-19</c:v>
                </c:pt>
                <c:pt idx="26">
                  <c:v>jun-19</c:v>
                </c:pt>
                <c:pt idx="27">
                  <c:v>sep-19</c:v>
                </c:pt>
                <c:pt idx="28">
                  <c:v>dic-19</c:v>
                </c:pt>
                <c:pt idx="29">
                  <c:v>mar-20</c:v>
                </c:pt>
                <c:pt idx="30">
                  <c:v>jun-20</c:v>
                </c:pt>
                <c:pt idx="31">
                  <c:v>sep-20</c:v>
                </c:pt>
                <c:pt idx="32">
                  <c:v>dic-20</c:v>
                </c:pt>
                <c:pt idx="33">
                  <c:v>mar-21</c:v>
                </c:pt>
                <c:pt idx="34">
                  <c:v>jun-21</c:v>
                </c:pt>
                <c:pt idx="35">
                  <c:v>sep-21*</c:v>
                </c:pt>
              </c:strCache>
            </c:strRef>
          </c:cat>
          <c:val>
            <c:numRef>
              <c:f>'G4'!$C$6:$C$41</c:f>
              <c:numCache>
                <c:formatCode>0.0</c:formatCode>
                <c:ptCount val="36"/>
                <c:pt idx="0">
                  <c:v>40.699999999999996</c:v>
                </c:pt>
                <c:pt idx="1">
                  <c:v>64.5</c:v>
                </c:pt>
                <c:pt idx="2">
                  <c:v>77.41935483870968</c:v>
                </c:pt>
                <c:pt idx="3">
                  <c:v>61.111111111111114</c:v>
                </c:pt>
                <c:pt idx="4">
                  <c:v>54.054054054054056</c:v>
                </c:pt>
                <c:pt idx="5">
                  <c:v>50</c:v>
                </c:pt>
                <c:pt idx="6">
                  <c:v>56.25</c:v>
                </c:pt>
                <c:pt idx="7">
                  <c:v>58.064516129032249</c:v>
                </c:pt>
                <c:pt idx="8">
                  <c:v>44</c:v>
                </c:pt>
                <c:pt idx="9">
                  <c:v>60</c:v>
                </c:pt>
                <c:pt idx="10">
                  <c:v>53.1</c:v>
                </c:pt>
                <c:pt idx="11">
                  <c:v>71.400000000000006</c:v>
                </c:pt>
                <c:pt idx="12">
                  <c:v>64.102564102564102</c:v>
                </c:pt>
                <c:pt idx="13">
                  <c:v>67.567567567567565</c:v>
                </c:pt>
                <c:pt idx="14">
                  <c:v>62.857142857142854</c:v>
                </c:pt>
                <c:pt idx="15">
                  <c:v>45.45454545454546</c:v>
                </c:pt>
                <c:pt idx="16">
                  <c:v>51.515151515151516</c:v>
                </c:pt>
                <c:pt idx="17">
                  <c:v>65.625</c:v>
                </c:pt>
                <c:pt idx="18">
                  <c:v>66.666666666666657</c:v>
                </c:pt>
                <c:pt idx="19">
                  <c:v>50</c:v>
                </c:pt>
                <c:pt idx="20">
                  <c:v>58.620000000000005</c:v>
                </c:pt>
                <c:pt idx="21">
                  <c:v>51.850000000000009</c:v>
                </c:pt>
                <c:pt idx="22">
                  <c:v>51.73</c:v>
                </c:pt>
                <c:pt idx="23">
                  <c:v>47.619047619047613</c:v>
                </c:pt>
                <c:pt idx="24">
                  <c:v>26.92</c:v>
                </c:pt>
                <c:pt idx="25">
                  <c:v>38.46</c:v>
                </c:pt>
                <c:pt idx="26">
                  <c:v>53.580000000000005</c:v>
                </c:pt>
                <c:pt idx="27">
                  <c:v>27.78</c:v>
                </c:pt>
                <c:pt idx="28">
                  <c:v>37.03</c:v>
                </c:pt>
                <c:pt idx="29">
                  <c:v>40.909999999999997</c:v>
                </c:pt>
                <c:pt idx="30">
                  <c:v>82.76</c:v>
                </c:pt>
                <c:pt idx="31">
                  <c:v>65.52</c:v>
                </c:pt>
                <c:pt idx="32">
                  <c:v>47.62</c:v>
                </c:pt>
                <c:pt idx="33">
                  <c:v>45.46</c:v>
                </c:pt>
                <c:pt idx="34">
                  <c:v>41.67</c:v>
                </c:pt>
                <c:pt idx="35">
                  <c:v>29.17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D1-445B-BF04-CA4347EFDD67}"/>
            </c:ext>
          </c:extLst>
        </c:ser>
        <c:ser>
          <c:idx val="2"/>
          <c:order val="1"/>
          <c:tx>
            <c:strRef>
              <c:f>'G4'!$D$5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'G4'!$B$6:$B$41</c:f>
              <c:strCache>
                <c:ptCount val="36"/>
                <c:pt idx="0">
                  <c:v>dic-12</c:v>
                </c:pt>
                <c:pt idx="1">
                  <c:v>mar-13</c:v>
                </c:pt>
                <c:pt idx="2">
                  <c:v>jun-13</c:v>
                </c:pt>
                <c:pt idx="3">
                  <c:v>sep-13</c:v>
                </c:pt>
                <c:pt idx="4">
                  <c:v>dic-13</c:v>
                </c:pt>
                <c:pt idx="5">
                  <c:v>mar-14</c:v>
                </c:pt>
                <c:pt idx="6">
                  <c:v>jun-14</c:v>
                </c:pt>
                <c:pt idx="7">
                  <c:v>sep-14</c:v>
                </c:pt>
                <c:pt idx="8">
                  <c:v>dic-14</c:v>
                </c:pt>
                <c:pt idx="9">
                  <c:v>mar-15</c:v>
                </c:pt>
                <c:pt idx="10">
                  <c:v>jun-15</c:v>
                </c:pt>
                <c:pt idx="11">
                  <c:v>sep-15</c:v>
                </c:pt>
                <c:pt idx="12">
                  <c:v>dic-15</c:v>
                </c:pt>
                <c:pt idx="13">
                  <c:v>mar-16</c:v>
                </c:pt>
                <c:pt idx="14">
                  <c:v>jun-16</c:v>
                </c:pt>
                <c:pt idx="15">
                  <c:v>sep-16</c:v>
                </c:pt>
                <c:pt idx="16">
                  <c:v>dic-16</c:v>
                </c:pt>
                <c:pt idx="17">
                  <c:v>mar-17</c:v>
                </c:pt>
                <c:pt idx="18">
                  <c:v>jun-17</c:v>
                </c:pt>
                <c:pt idx="19">
                  <c:v>sep-17</c:v>
                </c:pt>
                <c:pt idx="20">
                  <c:v>dic-17</c:v>
                </c:pt>
                <c:pt idx="21">
                  <c:v>mar-18</c:v>
                </c:pt>
                <c:pt idx="22">
                  <c:v>jun-18</c:v>
                </c:pt>
                <c:pt idx="23">
                  <c:v>sep-18</c:v>
                </c:pt>
                <c:pt idx="24">
                  <c:v>dic-18</c:v>
                </c:pt>
                <c:pt idx="25">
                  <c:v>mar-19</c:v>
                </c:pt>
                <c:pt idx="26">
                  <c:v>jun-19</c:v>
                </c:pt>
                <c:pt idx="27">
                  <c:v>sep-19</c:v>
                </c:pt>
                <c:pt idx="28">
                  <c:v>dic-19</c:v>
                </c:pt>
                <c:pt idx="29">
                  <c:v>mar-20</c:v>
                </c:pt>
                <c:pt idx="30">
                  <c:v>jun-20</c:v>
                </c:pt>
                <c:pt idx="31">
                  <c:v>sep-20</c:v>
                </c:pt>
                <c:pt idx="32">
                  <c:v>dic-20</c:v>
                </c:pt>
                <c:pt idx="33">
                  <c:v>mar-21</c:v>
                </c:pt>
                <c:pt idx="34">
                  <c:v>jun-21</c:v>
                </c:pt>
                <c:pt idx="35">
                  <c:v>sep-21*</c:v>
                </c:pt>
              </c:strCache>
            </c:strRef>
          </c:cat>
          <c:val>
            <c:numRef>
              <c:f>'G4'!$D$6:$D$41</c:f>
              <c:numCache>
                <c:formatCode>0.0</c:formatCode>
                <c:ptCount val="36"/>
                <c:pt idx="0">
                  <c:v>48.1</c:v>
                </c:pt>
                <c:pt idx="1">
                  <c:v>28.999999999999996</c:v>
                </c:pt>
                <c:pt idx="2">
                  <c:v>19.35483870967742</c:v>
                </c:pt>
                <c:pt idx="3">
                  <c:v>30.555555555555557</c:v>
                </c:pt>
                <c:pt idx="4">
                  <c:v>35.135135135135137</c:v>
                </c:pt>
                <c:pt idx="5">
                  <c:v>40.625</c:v>
                </c:pt>
                <c:pt idx="6">
                  <c:v>37.5</c:v>
                </c:pt>
                <c:pt idx="7">
                  <c:v>38.700000000000003</c:v>
                </c:pt>
                <c:pt idx="8">
                  <c:v>56</c:v>
                </c:pt>
                <c:pt idx="9">
                  <c:v>32</c:v>
                </c:pt>
                <c:pt idx="10">
                  <c:v>43.8</c:v>
                </c:pt>
                <c:pt idx="11">
                  <c:v>22.9</c:v>
                </c:pt>
                <c:pt idx="12">
                  <c:v>30.76923076923077</c:v>
                </c:pt>
                <c:pt idx="13">
                  <c:v>29.72972972972973</c:v>
                </c:pt>
                <c:pt idx="14">
                  <c:v>34.285714285714285</c:v>
                </c:pt>
                <c:pt idx="15">
                  <c:v>51.515151515151516</c:v>
                </c:pt>
                <c:pt idx="16">
                  <c:v>42.424242424242422</c:v>
                </c:pt>
                <c:pt idx="17">
                  <c:v>34.375</c:v>
                </c:pt>
                <c:pt idx="18">
                  <c:v>30.303030303030305</c:v>
                </c:pt>
                <c:pt idx="19">
                  <c:v>43.33</c:v>
                </c:pt>
                <c:pt idx="20">
                  <c:v>37.93</c:v>
                </c:pt>
                <c:pt idx="21">
                  <c:v>44.440000000000005</c:v>
                </c:pt>
                <c:pt idx="22">
                  <c:v>41.38</c:v>
                </c:pt>
                <c:pt idx="23">
                  <c:v>28.571428571428569</c:v>
                </c:pt>
                <c:pt idx="24">
                  <c:v>61.539999999999992</c:v>
                </c:pt>
                <c:pt idx="25">
                  <c:v>42.309999999999995</c:v>
                </c:pt>
                <c:pt idx="26">
                  <c:v>32.14</c:v>
                </c:pt>
                <c:pt idx="27">
                  <c:v>48.61</c:v>
                </c:pt>
                <c:pt idx="28">
                  <c:v>40.739999999999995</c:v>
                </c:pt>
                <c:pt idx="29">
                  <c:v>45.45</c:v>
                </c:pt>
                <c:pt idx="30">
                  <c:v>6.9</c:v>
                </c:pt>
                <c:pt idx="31">
                  <c:v>17.239999999999998</c:v>
                </c:pt>
                <c:pt idx="32">
                  <c:v>42.86</c:v>
                </c:pt>
                <c:pt idx="33">
                  <c:v>40.910000000000004</c:v>
                </c:pt>
                <c:pt idx="34">
                  <c:v>50</c:v>
                </c:pt>
                <c:pt idx="35">
                  <c:v>54.170000000000009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D1-445B-BF04-CA4347EFDD67}"/>
            </c:ext>
          </c:extLst>
        </c:ser>
        <c:ser>
          <c:idx val="1"/>
          <c:order val="2"/>
          <c:tx>
            <c:strRef>
              <c:f>'G4'!$E$5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</c:spPr>
          <c:invertIfNegative val="0"/>
          <c:cat>
            <c:strRef>
              <c:f>'G4'!$B$6:$B$41</c:f>
              <c:strCache>
                <c:ptCount val="36"/>
                <c:pt idx="0">
                  <c:v>dic-12</c:v>
                </c:pt>
                <c:pt idx="1">
                  <c:v>mar-13</c:v>
                </c:pt>
                <c:pt idx="2">
                  <c:v>jun-13</c:v>
                </c:pt>
                <c:pt idx="3">
                  <c:v>sep-13</c:v>
                </c:pt>
                <c:pt idx="4">
                  <c:v>dic-13</c:v>
                </c:pt>
                <c:pt idx="5">
                  <c:v>mar-14</c:v>
                </c:pt>
                <c:pt idx="6">
                  <c:v>jun-14</c:v>
                </c:pt>
                <c:pt idx="7">
                  <c:v>sep-14</c:v>
                </c:pt>
                <c:pt idx="8">
                  <c:v>dic-14</c:v>
                </c:pt>
                <c:pt idx="9">
                  <c:v>mar-15</c:v>
                </c:pt>
                <c:pt idx="10">
                  <c:v>jun-15</c:v>
                </c:pt>
                <c:pt idx="11">
                  <c:v>sep-15</c:v>
                </c:pt>
                <c:pt idx="12">
                  <c:v>dic-15</c:v>
                </c:pt>
                <c:pt idx="13">
                  <c:v>mar-16</c:v>
                </c:pt>
                <c:pt idx="14">
                  <c:v>jun-16</c:v>
                </c:pt>
                <c:pt idx="15">
                  <c:v>sep-16</c:v>
                </c:pt>
                <c:pt idx="16">
                  <c:v>dic-16</c:v>
                </c:pt>
                <c:pt idx="17">
                  <c:v>mar-17</c:v>
                </c:pt>
                <c:pt idx="18">
                  <c:v>jun-17</c:v>
                </c:pt>
                <c:pt idx="19">
                  <c:v>sep-17</c:v>
                </c:pt>
                <c:pt idx="20">
                  <c:v>dic-17</c:v>
                </c:pt>
                <c:pt idx="21">
                  <c:v>mar-18</c:v>
                </c:pt>
                <c:pt idx="22">
                  <c:v>jun-18</c:v>
                </c:pt>
                <c:pt idx="23">
                  <c:v>sep-18</c:v>
                </c:pt>
                <c:pt idx="24">
                  <c:v>dic-18</c:v>
                </c:pt>
                <c:pt idx="25">
                  <c:v>mar-19</c:v>
                </c:pt>
                <c:pt idx="26">
                  <c:v>jun-19</c:v>
                </c:pt>
                <c:pt idx="27">
                  <c:v>sep-19</c:v>
                </c:pt>
                <c:pt idx="28">
                  <c:v>dic-19</c:v>
                </c:pt>
                <c:pt idx="29">
                  <c:v>mar-20</c:v>
                </c:pt>
                <c:pt idx="30">
                  <c:v>jun-20</c:v>
                </c:pt>
                <c:pt idx="31">
                  <c:v>sep-20</c:v>
                </c:pt>
                <c:pt idx="32">
                  <c:v>dic-20</c:v>
                </c:pt>
                <c:pt idx="33">
                  <c:v>mar-21</c:v>
                </c:pt>
                <c:pt idx="34">
                  <c:v>jun-21</c:v>
                </c:pt>
                <c:pt idx="35">
                  <c:v>sep-21*</c:v>
                </c:pt>
              </c:strCache>
            </c:strRef>
          </c:cat>
          <c:val>
            <c:numRef>
              <c:f>'G4'!$E$6:$E$41</c:f>
              <c:numCache>
                <c:formatCode>0.0</c:formatCode>
                <c:ptCount val="36"/>
                <c:pt idx="0">
                  <c:v>11.1</c:v>
                </c:pt>
                <c:pt idx="1">
                  <c:v>6.4</c:v>
                </c:pt>
                <c:pt idx="2">
                  <c:v>3.225806451612903</c:v>
                </c:pt>
                <c:pt idx="3">
                  <c:v>8.3333333333333321</c:v>
                </c:pt>
                <c:pt idx="4">
                  <c:v>10.810810810810811</c:v>
                </c:pt>
                <c:pt idx="5">
                  <c:v>9.375</c:v>
                </c:pt>
                <c:pt idx="6">
                  <c:v>6.25</c:v>
                </c:pt>
                <c:pt idx="7">
                  <c:v>3.225806451612903</c:v>
                </c:pt>
                <c:pt idx="8">
                  <c:v>0</c:v>
                </c:pt>
                <c:pt idx="9">
                  <c:v>8</c:v>
                </c:pt>
                <c:pt idx="10">
                  <c:v>3.1</c:v>
                </c:pt>
                <c:pt idx="11">
                  <c:v>5.7</c:v>
                </c:pt>
                <c:pt idx="12">
                  <c:v>5.1282051282051277</c:v>
                </c:pt>
                <c:pt idx="13">
                  <c:v>2.7027027027027026</c:v>
                </c:pt>
                <c:pt idx="14">
                  <c:v>2.8571428571428572</c:v>
                </c:pt>
                <c:pt idx="15">
                  <c:v>3.0303030303030303</c:v>
                </c:pt>
                <c:pt idx="16">
                  <c:v>6.0606060606060606</c:v>
                </c:pt>
                <c:pt idx="17">
                  <c:v>0</c:v>
                </c:pt>
                <c:pt idx="18">
                  <c:v>3.0303030303030303</c:v>
                </c:pt>
                <c:pt idx="19">
                  <c:v>6.67</c:v>
                </c:pt>
                <c:pt idx="20">
                  <c:v>3.45</c:v>
                </c:pt>
                <c:pt idx="21">
                  <c:v>3.7000000000000011</c:v>
                </c:pt>
                <c:pt idx="22">
                  <c:v>6.9</c:v>
                </c:pt>
                <c:pt idx="23">
                  <c:v>23.809523809523807</c:v>
                </c:pt>
                <c:pt idx="24">
                  <c:v>11.540000000000001</c:v>
                </c:pt>
                <c:pt idx="25">
                  <c:v>19.23</c:v>
                </c:pt>
                <c:pt idx="26">
                  <c:v>14.29</c:v>
                </c:pt>
                <c:pt idx="27">
                  <c:v>27.78</c:v>
                </c:pt>
                <c:pt idx="28">
                  <c:v>22.220000000000002</c:v>
                </c:pt>
                <c:pt idx="29">
                  <c:v>13.639999999999999</c:v>
                </c:pt>
                <c:pt idx="30">
                  <c:v>10.3</c:v>
                </c:pt>
                <c:pt idx="31">
                  <c:v>17.239999999999998</c:v>
                </c:pt>
                <c:pt idx="32">
                  <c:v>9.52</c:v>
                </c:pt>
                <c:pt idx="33">
                  <c:v>13.639999999999999</c:v>
                </c:pt>
                <c:pt idx="34">
                  <c:v>8.33</c:v>
                </c:pt>
                <c:pt idx="35">
                  <c:v>16.670000000000002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D1-445B-BF04-CA4347EFD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overlap val="100"/>
        <c:axId val="793190176"/>
        <c:axId val="825535280"/>
      </c:barChart>
      <c:catAx>
        <c:axId val="79319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825535280"/>
        <c:crosses val="autoZero"/>
        <c:auto val="0"/>
        <c:lblAlgn val="ctr"/>
        <c:lblOffset val="100"/>
        <c:noMultiLvlLbl val="1"/>
      </c:catAx>
      <c:valAx>
        <c:axId val="825535280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6.7647285985559698E-3"/>
              <c:y val="1.2676600883509151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93190176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" l="0.70000000000000095" r="0.70000000000000095" t="0.75000000000000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813437058197102E-2"/>
          <c:y val="0.152657902558446"/>
          <c:w val="0.93469398978476503"/>
          <c:h val="0.64576801143224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'G5'!$AI$5</c:f>
              <c:strCache>
                <c:ptCount val="1"/>
                <c:pt idx="0">
                  <c:v>mar.-21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'G5'!$B$6:$B$13</c:f>
              <c:strCache>
                <c:ptCount val="8"/>
                <c:pt idx="0">
                  <c:v>Construcción</c:v>
                </c:pt>
                <c:pt idx="1">
                  <c:v>Comunicaciones</c:v>
                </c:pt>
                <c:pt idx="2">
                  <c:v>Otro</c:v>
                </c:pt>
                <c:pt idx="3">
                  <c:v>Agropecuario</c:v>
                </c:pt>
                <c:pt idx="4">
                  <c:v>Industria</c:v>
                </c:pt>
                <c:pt idx="5">
                  <c:v>Servicios</c:v>
                </c:pt>
                <c:pt idx="6">
                  <c:v>Personas naturales</c:v>
                </c:pt>
                <c:pt idx="7">
                  <c:v>Comercio</c:v>
                </c:pt>
              </c:strCache>
            </c:strRef>
          </c:cat>
          <c:val>
            <c:numRef>
              <c:f>'G5'!$AI$6:$AI$13</c:f>
              <c:numCache>
                <c:formatCode>0.0</c:formatCode>
                <c:ptCount val="8"/>
                <c:pt idx="0">
                  <c:v>-36.363636363636367</c:v>
                </c:pt>
                <c:pt idx="1">
                  <c:v>-4.5454545454545459</c:v>
                </c:pt>
                <c:pt idx="2">
                  <c:v>-4.5454545454545459</c:v>
                </c:pt>
                <c:pt idx="3">
                  <c:v>-4.5454545454545459</c:v>
                </c:pt>
                <c:pt idx="4">
                  <c:v>13.636363636363635</c:v>
                </c:pt>
                <c:pt idx="5">
                  <c:v>40.909090909090914</c:v>
                </c:pt>
                <c:pt idx="6">
                  <c:v>31.818181818181817</c:v>
                </c:pt>
                <c:pt idx="7">
                  <c:v>68.181818181818173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93-4333-9100-1490E3688A51}"/>
            </c:ext>
          </c:extLst>
        </c:ser>
        <c:ser>
          <c:idx val="0"/>
          <c:order val="1"/>
          <c:tx>
            <c:strRef>
              <c:f>'G5'!$AJ$5</c:f>
              <c:strCache>
                <c:ptCount val="1"/>
                <c:pt idx="0">
                  <c:v>jun.-21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'G5'!$B$6:$B$13</c:f>
              <c:strCache>
                <c:ptCount val="8"/>
                <c:pt idx="0">
                  <c:v>Construcción</c:v>
                </c:pt>
                <c:pt idx="1">
                  <c:v>Comunicaciones</c:v>
                </c:pt>
                <c:pt idx="2">
                  <c:v>Otro</c:v>
                </c:pt>
                <c:pt idx="3">
                  <c:v>Agropecuario</c:v>
                </c:pt>
                <c:pt idx="4">
                  <c:v>Industria</c:v>
                </c:pt>
                <c:pt idx="5">
                  <c:v>Servicios</c:v>
                </c:pt>
                <c:pt idx="6">
                  <c:v>Personas naturales</c:v>
                </c:pt>
                <c:pt idx="7">
                  <c:v>Comercio</c:v>
                </c:pt>
              </c:strCache>
            </c:strRef>
          </c:cat>
          <c:val>
            <c:numRef>
              <c:f>'G5'!$AJ$6:$AJ$13</c:f>
              <c:numCache>
                <c:formatCode>0.0</c:formatCode>
                <c:ptCount val="8"/>
                <c:pt idx="0">
                  <c:v>-25</c:v>
                </c:pt>
                <c:pt idx="1">
                  <c:v>-4.1666666666666661</c:v>
                </c:pt>
                <c:pt idx="2">
                  <c:v>0</c:v>
                </c:pt>
                <c:pt idx="3">
                  <c:v>4.1666666666666661</c:v>
                </c:pt>
                <c:pt idx="4">
                  <c:v>20.833333333333336</c:v>
                </c:pt>
                <c:pt idx="5">
                  <c:v>37.5</c:v>
                </c:pt>
                <c:pt idx="6">
                  <c:v>66.666666666666657</c:v>
                </c:pt>
                <c:pt idx="7">
                  <c:v>70.833333333333343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93-4333-9100-1490E3688A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792929648"/>
        <c:axId val="793654960"/>
      </c:barChart>
      <c:catAx>
        <c:axId val="792929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793654960"/>
        <c:crosses val="autoZero"/>
        <c:auto val="1"/>
        <c:lblAlgn val="ctr"/>
        <c:lblOffset val="100"/>
        <c:noMultiLvlLbl val="0"/>
      </c:catAx>
      <c:valAx>
        <c:axId val="793654960"/>
        <c:scaling>
          <c:orientation val="minMax"/>
          <c:max val="100"/>
          <c:min val="-6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</a:t>
                </a:r>
              </a:p>
              <a:p>
                <a:pPr>
                  <a:defRPr/>
                </a:pPr>
                <a:r>
                  <a:rPr lang="es-CO"/>
                  <a:t>de respuestas)</a:t>
                </a:r>
              </a:p>
            </c:rich>
          </c:tx>
          <c:layout>
            <c:manualLayout>
              <c:xMode val="edge"/>
              <c:yMode val="edge"/>
              <c:x val="6.4030137523626868E-3"/>
              <c:y val="1.4609453139233052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92929648"/>
        <c:crosses val="autoZero"/>
        <c:crossBetween val="between"/>
        <c:majorUnit val="3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87936541388967238"/>
          <c:w val="1"/>
          <c:h val="5.391329968500450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3302429018419336"/>
          <c:y val="2.7225971667059694E-2"/>
          <c:w val="0.51300214053712889"/>
          <c:h val="0.806947271367186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'G6'!$AE$6</c:f>
              <c:strCache>
                <c:ptCount val="1"/>
                <c:pt idx="0">
                  <c:v>jun.-21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'G6'!$B$7:$B$16</c15:sqref>
                  </c15:fullRef>
                </c:ext>
              </c:extLst>
              <c:f>('G6'!$B$7,'G6'!$B$9:$B$16)</c:f>
              <c:strCache>
                <c:ptCount val="9"/>
                <c:pt idx="0">
                  <c:v>Reducción en el monto de los pagos</c:v>
                </c:pt>
                <c:pt idx="1">
                  <c:v>Disminución de la tasa de interés del microcrédito</c:v>
                </c:pt>
                <c:pt idx="2">
                  <c:v>Otorgamiento de nuevos microcréditos para cumplir con obligaciones anteriores</c:v>
                </c:pt>
                <c:pt idx="3">
                  <c:v>Condonación parcial del microcrédito</c:v>
                </c:pt>
                <c:pt idx="4">
                  <c:v>Reducción de la cuota a solo el pago de intereses</c:v>
                </c:pt>
                <c:pt idx="5">
                  <c:v>Diferimiento del pago de intereses</c:v>
                </c:pt>
                <c:pt idx="6">
                  <c:v>Períodos de gracia</c:v>
                </c:pt>
                <c:pt idx="7">
                  <c:v>Consolidación de microcréditos</c:v>
                </c:pt>
                <c:pt idx="8">
                  <c:v>Extensión del plazo del microcrédito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'G6'!$AE$7:$AE$16</c15:sqref>
                  </c15:fullRef>
                </c:ext>
              </c:extLst>
              <c:f>('G6'!$AE$7,'G6'!$AE$9:$AE$16)</c:f>
              <c:numCache>
                <c:formatCode>0.00</c:formatCode>
                <c:ptCount val="9"/>
                <c:pt idx="0">
                  <c:v>0</c:v>
                </c:pt>
                <c:pt idx="1">
                  <c:v>7.1399999999999988</c:v>
                </c:pt>
                <c:pt idx="2">
                  <c:v>7.1399999999999988</c:v>
                </c:pt>
                <c:pt idx="3">
                  <c:v>14.29</c:v>
                </c:pt>
                <c:pt idx="4">
                  <c:v>21.43</c:v>
                </c:pt>
                <c:pt idx="5">
                  <c:v>42.86</c:v>
                </c:pt>
                <c:pt idx="6">
                  <c:v>50</c:v>
                </c:pt>
                <c:pt idx="7">
                  <c:v>64.290000000000006</c:v>
                </c:pt>
                <c:pt idx="8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F7-49DE-8ABB-6E6A0C43DAB5}"/>
            </c:ext>
          </c:extLst>
        </c:ser>
        <c:ser>
          <c:idx val="0"/>
          <c:order val="1"/>
          <c:tx>
            <c:strRef>
              <c:f>'G6'!$AD$6</c:f>
              <c:strCache>
                <c:ptCount val="1"/>
                <c:pt idx="0">
                  <c:v>mar.-21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'G6'!$B$7:$B$16</c15:sqref>
                  </c15:fullRef>
                </c:ext>
              </c:extLst>
              <c:f>('G6'!$B$7,'G6'!$B$9:$B$16)</c:f>
              <c:strCache>
                <c:ptCount val="9"/>
                <c:pt idx="0">
                  <c:v>Reducción en el monto de los pagos</c:v>
                </c:pt>
                <c:pt idx="1">
                  <c:v>Disminución de la tasa de interés del microcrédito</c:v>
                </c:pt>
                <c:pt idx="2">
                  <c:v>Otorgamiento de nuevos microcréditos para cumplir con obligaciones anteriores</c:v>
                </c:pt>
                <c:pt idx="3">
                  <c:v>Condonación parcial del microcrédito</c:v>
                </c:pt>
                <c:pt idx="4">
                  <c:v>Reducción de la cuota a solo el pago de intereses</c:v>
                </c:pt>
                <c:pt idx="5">
                  <c:v>Diferimiento del pago de intereses</c:v>
                </c:pt>
                <c:pt idx="6">
                  <c:v>Períodos de gracia</c:v>
                </c:pt>
                <c:pt idx="7">
                  <c:v>Consolidación de microcréditos</c:v>
                </c:pt>
                <c:pt idx="8">
                  <c:v>Extensión del plazo del microcrédito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'G6'!$AD$7:$AD$16</c15:sqref>
                  </c15:fullRef>
                </c:ext>
              </c:extLst>
              <c:f>('G6'!$AD$7,'G6'!$AD$9:$AD$16)</c:f>
              <c:numCache>
                <c:formatCode>General</c:formatCode>
                <c:ptCount val="9"/>
                <c:pt idx="0">
                  <c:v>0</c:v>
                </c:pt>
                <c:pt idx="1">
                  <c:v>16.669999999999998</c:v>
                </c:pt>
                <c:pt idx="2">
                  <c:v>0</c:v>
                </c:pt>
                <c:pt idx="3">
                  <c:v>8.33</c:v>
                </c:pt>
                <c:pt idx="4">
                  <c:v>25</c:v>
                </c:pt>
                <c:pt idx="5">
                  <c:v>33.33</c:v>
                </c:pt>
                <c:pt idx="6">
                  <c:v>41.67</c:v>
                </c:pt>
                <c:pt idx="7">
                  <c:v>25</c:v>
                </c:pt>
                <c:pt idx="8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F7-49DE-8ABB-6E6A0C43DA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920308560"/>
        <c:axId val="793646848"/>
      </c:barChart>
      <c:catAx>
        <c:axId val="92030856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93646848"/>
        <c:crosses val="autoZero"/>
        <c:auto val="1"/>
        <c:lblAlgn val="ctr"/>
        <c:lblOffset val="100"/>
        <c:noMultiLvlLbl val="0"/>
      </c:catAx>
      <c:valAx>
        <c:axId val="793646848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920308560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3734246258046859"/>
          <c:y val="0.94181379150401567"/>
          <c:w val="0.57079303536520631"/>
          <c:h val="4.333567849576993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838956351301465E-2"/>
          <c:y val="0.10622902395096105"/>
          <c:w val="0.89719515412960571"/>
          <c:h val="0.62151034677806594"/>
        </c:manualLayout>
      </c:layout>
      <c:lineChart>
        <c:grouping val="standard"/>
        <c:varyColors val="0"/>
        <c:ser>
          <c:idx val="0"/>
          <c:order val="0"/>
          <c:tx>
            <c:strRef>
              <c:f>'G7'!$B$2</c:f>
              <c:strCache>
                <c:ptCount val="1"/>
                <c:pt idx="0">
                  <c:v>ICM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17"/>
              <c:layout>
                <c:manualLayout>
                  <c:x val="-4.8115428534193649E-3"/>
                  <c:y val="0"/>
                </c:manualLayout>
              </c:layout>
              <c:tx>
                <c:rich>
                  <a:bodyPr/>
                  <a:lstStyle/>
                  <a:p>
                    <a:fld id="{12E78204-424C-4522-BF11-17751A70F3A9}" type="VALUE">
                      <a:rPr lang="en-US" b="1">
                        <a:solidFill>
                          <a:srgbClr val="9E0000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75B-44CB-8890-4442784563AD}"/>
                </c:ext>
              </c:extLst>
            </c:dLbl>
            <c:dLbl>
              <c:idx val="2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5B-44CB-8890-4442784563A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'G7'!$A$3:$A$20</c:f>
              <c:numCache>
                <c:formatCode>mmm\-yy</c:formatCode>
                <c:ptCount val="18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</c:numCache>
            </c:numRef>
          </c:cat>
          <c:val>
            <c:numRef>
              <c:f>'G7'!$B$3:$B$20</c:f>
              <c:numCache>
                <c:formatCode>0.0</c:formatCode>
                <c:ptCount val="18"/>
                <c:pt idx="0">
                  <c:v>5.1523942798837945</c:v>
                </c:pt>
                <c:pt idx="1">
                  <c:v>5.0834062691764803</c:v>
                </c:pt>
                <c:pt idx="2">
                  <c:v>5.4495381110567722</c:v>
                </c:pt>
                <c:pt idx="3">
                  <c:v>5.3857021345389988</c:v>
                </c:pt>
                <c:pt idx="4">
                  <c:v>5.0848418563603559</c:v>
                </c:pt>
                <c:pt idx="5">
                  <c:v>4.904343981415364</c:v>
                </c:pt>
                <c:pt idx="6">
                  <c:v>4.4583051440200414</c:v>
                </c:pt>
                <c:pt idx="7">
                  <c:v>5.7000313705740426</c:v>
                </c:pt>
                <c:pt idx="8">
                  <c:v>7.0247048309732554</c:v>
                </c:pt>
                <c:pt idx="9">
                  <c:v>7.9050649436257601</c:v>
                </c:pt>
                <c:pt idx="10">
                  <c:v>6.8357082471410475</c:v>
                </c:pt>
                <c:pt idx="11">
                  <c:v>6.9580510949548566</c:v>
                </c:pt>
                <c:pt idx="12">
                  <c:v>7.7144817616773516</c:v>
                </c:pt>
                <c:pt idx="13">
                  <c:v>7.7016339164451066</c:v>
                </c:pt>
                <c:pt idx="14">
                  <c:v>7.740721242118564</c:v>
                </c:pt>
                <c:pt idx="15">
                  <c:v>7.7126246550631494</c:v>
                </c:pt>
                <c:pt idx="16">
                  <c:v>8.0973208923621751</c:v>
                </c:pt>
                <c:pt idx="17">
                  <c:v>8.0249895751462841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5B-44CB-8890-4442784563AD}"/>
            </c:ext>
          </c:extLst>
        </c:ser>
        <c:ser>
          <c:idx val="1"/>
          <c:order val="1"/>
          <c:tx>
            <c:strRef>
              <c:f>'G7'!$C$2</c:f>
              <c:strCache>
                <c:ptCount val="1"/>
                <c:pt idx="0">
                  <c:v>Promedio anual</c:v>
                </c:pt>
              </c:strCache>
            </c:strRef>
          </c:tx>
          <c:spPr>
            <a:ln>
              <a:solidFill>
                <a:srgbClr val="9E0000"/>
              </a:solidFill>
              <a:prstDash val="sysDot"/>
            </a:ln>
          </c:spPr>
          <c:marker>
            <c:symbol val="none"/>
          </c:marker>
          <c:cat>
            <c:numRef>
              <c:f>'G7'!$A$3:$A$20</c:f>
              <c:numCache>
                <c:formatCode>mmm\-yy</c:formatCode>
                <c:ptCount val="18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</c:numCache>
            </c:numRef>
          </c:cat>
          <c:val>
            <c:numRef>
              <c:f>'G7'!$C$3:$C$20</c:f>
              <c:numCache>
                <c:formatCode>0.0</c:formatCode>
                <c:ptCount val="18"/>
                <c:pt idx="6">
                  <c:v>7.1561364728418022</c:v>
                </c:pt>
                <c:pt idx="7">
                  <c:v>7.1561364728418022</c:v>
                </c:pt>
                <c:pt idx="8">
                  <c:v>7.1561364728418022</c:v>
                </c:pt>
                <c:pt idx="9">
                  <c:v>7.1561364728418022</c:v>
                </c:pt>
                <c:pt idx="10">
                  <c:v>7.1561364728418022</c:v>
                </c:pt>
                <c:pt idx="11">
                  <c:v>7.1561364728418022</c:v>
                </c:pt>
                <c:pt idx="12">
                  <c:v>7.1561364728418022</c:v>
                </c:pt>
                <c:pt idx="13">
                  <c:v>7.1561364728418022</c:v>
                </c:pt>
                <c:pt idx="14">
                  <c:v>7.1561364728418022</c:v>
                </c:pt>
                <c:pt idx="15">
                  <c:v>7.1561364728418022</c:v>
                </c:pt>
                <c:pt idx="16">
                  <c:v>7.1561364728418022</c:v>
                </c:pt>
                <c:pt idx="17">
                  <c:v>7.1561364728418004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5B-44CB-8890-4442784563AD}"/>
            </c:ext>
          </c:extLst>
        </c:ser>
        <c:ser>
          <c:idx val="2"/>
          <c:order val="2"/>
          <c:tx>
            <c:strRef>
              <c:f>'G7'!$D$2</c:f>
              <c:strCache>
                <c:ptCount val="1"/>
                <c:pt idx="0">
                  <c:v>ICM + castigos</c:v>
                </c:pt>
              </c:strCache>
            </c:strRef>
          </c:tx>
          <c:spPr>
            <a:ln>
              <a:solidFill>
                <a:srgbClr val="EAB010"/>
              </a:solidFill>
            </a:ln>
          </c:spPr>
          <c:marker>
            <c:symbol val="none"/>
          </c:marker>
          <c:dLbls>
            <c:dLbl>
              <c:idx val="17"/>
              <c:layout>
                <c:manualLayout>
                  <c:x val="-7.2173142801287829E-3"/>
                  <c:y val="8.1911253993576742E-3"/>
                </c:manualLayout>
              </c:layout>
              <c:tx>
                <c:rich>
                  <a:bodyPr/>
                  <a:lstStyle/>
                  <a:p>
                    <a:fld id="{D61F0D3C-1AF4-417C-A3A3-1AFE8060C582}" type="VALUE">
                      <a:rPr lang="en-US" b="1">
                        <a:solidFill>
                          <a:srgbClr val="EAB200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275B-44CB-8890-4442784563AD}"/>
                </c:ext>
              </c:extLst>
            </c:dLbl>
            <c:dLbl>
              <c:idx val="2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5B-44CB-8890-4442784563A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'G7'!$A$3:$A$20</c:f>
              <c:numCache>
                <c:formatCode>mmm\-yy</c:formatCode>
                <c:ptCount val="18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</c:numCache>
            </c:numRef>
          </c:cat>
          <c:val>
            <c:numRef>
              <c:f>'G7'!$D$3:$D$20</c:f>
              <c:numCache>
                <c:formatCode>0.0</c:formatCode>
                <c:ptCount val="18"/>
                <c:pt idx="0">
                  <c:v>5.7341531933566667</c:v>
                </c:pt>
                <c:pt idx="1">
                  <c:v>5.4984123993944163</c:v>
                </c:pt>
                <c:pt idx="2">
                  <c:v>5.7996502369477589</c:v>
                </c:pt>
                <c:pt idx="3">
                  <c:v>5.9011955346996627</c:v>
                </c:pt>
                <c:pt idx="4">
                  <c:v>5.5626350176320472</c:v>
                </c:pt>
                <c:pt idx="5">
                  <c:v>5.3038375671096016</c:v>
                </c:pt>
                <c:pt idx="6">
                  <c:v>4.776689198066526</c:v>
                </c:pt>
                <c:pt idx="7">
                  <c:v>5.9953482504657565</c:v>
                </c:pt>
                <c:pt idx="8">
                  <c:v>7.6010753343419735</c:v>
                </c:pt>
                <c:pt idx="9">
                  <c:v>8.1541079588320553</c:v>
                </c:pt>
                <c:pt idx="10">
                  <c:v>7.1125668383873215</c:v>
                </c:pt>
                <c:pt idx="11">
                  <c:v>7.7653658075638008</c:v>
                </c:pt>
                <c:pt idx="12">
                  <c:v>7.9276086812288984</c:v>
                </c:pt>
                <c:pt idx="13">
                  <c:v>7.9295976497136049</c:v>
                </c:pt>
                <c:pt idx="14">
                  <c:v>8.1278944935983191</c:v>
                </c:pt>
                <c:pt idx="15">
                  <c:v>8.2016187542860788</c:v>
                </c:pt>
                <c:pt idx="16">
                  <c:v>8.411856720457255</c:v>
                </c:pt>
                <c:pt idx="17">
                  <c:v>8.4443335683167984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5B-44CB-8890-4442784563AD}"/>
            </c:ext>
          </c:extLst>
        </c:ser>
        <c:ser>
          <c:idx val="3"/>
          <c:order val="3"/>
          <c:tx>
            <c:strRef>
              <c:f>'G7'!$E$2</c:f>
              <c:strCache>
                <c:ptCount val="1"/>
                <c:pt idx="0">
                  <c:v>Promedio anual</c:v>
                </c:pt>
              </c:strCache>
            </c:strRef>
          </c:tx>
          <c:spPr>
            <a:ln>
              <a:solidFill>
                <a:srgbClr val="EAB200"/>
              </a:solidFill>
              <a:prstDash val="sysDot"/>
            </a:ln>
          </c:spPr>
          <c:marker>
            <c:symbol val="none"/>
          </c:marker>
          <c:cat>
            <c:numRef>
              <c:f>'G7'!$A$3:$A$20</c:f>
              <c:numCache>
                <c:formatCode>mmm\-yy</c:formatCode>
                <c:ptCount val="18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</c:numCache>
            </c:numRef>
          </c:cat>
          <c:val>
            <c:numRef>
              <c:f>'G7'!$E$3:$E$20</c:f>
              <c:numCache>
                <c:formatCode>0.0</c:formatCode>
                <c:ptCount val="18"/>
                <c:pt idx="6">
                  <c:v>7.5373386046048667</c:v>
                </c:pt>
                <c:pt idx="7">
                  <c:v>7.5373386046048667</c:v>
                </c:pt>
                <c:pt idx="8">
                  <c:v>7.5373386046048667</c:v>
                </c:pt>
                <c:pt idx="9">
                  <c:v>7.5373386046048667</c:v>
                </c:pt>
                <c:pt idx="10">
                  <c:v>7.5373386046048667</c:v>
                </c:pt>
                <c:pt idx="11">
                  <c:v>7.5373386046048667</c:v>
                </c:pt>
                <c:pt idx="12">
                  <c:v>7.5373386046048667</c:v>
                </c:pt>
                <c:pt idx="13">
                  <c:v>7.5373386046048667</c:v>
                </c:pt>
                <c:pt idx="14">
                  <c:v>7.5373386046048667</c:v>
                </c:pt>
                <c:pt idx="15">
                  <c:v>7.5373386046048667</c:v>
                </c:pt>
                <c:pt idx="16">
                  <c:v>7.5373386046048667</c:v>
                </c:pt>
                <c:pt idx="17">
                  <c:v>7.5373386046048667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5B-44CB-8890-444278456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7765984"/>
        <c:axId val="1021101792"/>
      </c:lineChart>
      <c:dateAx>
        <c:axId val="1157765984"/>
        <c:scaling>
          <c:orientation val="minMax"/>
        </c:scaling>
        <c:delete val="0"/>
        <c:axPos val="b"/>
        <c:numFmt formatCode="mmm\.\-yy" sourceLinked="0"/>
        <c:majorTickMark val="in"/>
        <c:minorTickMark val="none"/>
        <c:tickLblPos val="nextTo"/>
        <c:spPr>
          <a:ln/>
        </c:spPr>
        <c:txPr>
          <a:bodyPr rot="-5400000" vert="horz"/>
          <a:lstStyle/>
          <a:p>
            <a:pPr>
              <a:defRPr/>
            </a:pPr>
            <a:endParaRPr lang="es-CO"/>
          </a:p>
        </c:txPr>
        <c:crossAx val="1021101792"/>
        <c:crosses val="autoZero"/>
        <c:auto val="1"/>
        <c:lblOffset val="100"/>
        <c:baseTimeUnit val="months"/>
        <c:majorUnit val="1"/>
        <c:majorTimeUnit val="months"/>
      </c:dateAx>
      <c:valAx>
        <c:axId val="1021101792"/>
        <c:scaling>
          <c:orientation val="minMax"/>
          <c:min val="4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7040127311688153E-2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/>
        </c:spPr>
        <c:crossAx val="1157765984"/>
        <c:crosses val="autoZero"/>
        <c:crossBetween val="between"/>
        <c:majorUnit val="1"/>
      </c:valAx>
      <c:spPr>
        <a:noFill/>
      </c:spPr>
    </c:plotArea>
    <c:legend>
      <c:legendPos val="b"/>
      <c:legendEntry>
        <c:idx val="1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'G8'!$B$5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'G8'!$A$129:$A$134</c:f>
              <c:strCache>
                <c:ptCount val="6"/>
                <c:pt idx="0">
                  <c:v>Riesgo de crédito mar.-21</c:v>
                </c:pt>
                <c:pt idx="1">
                  <c:v>Sobrendeudamiento mar.-21</c:v>
                </c:pt>
                <c:pt idx="2">
                  <c:v>Riesgo de fondeo mar.-21</c:v>
                </c:pt>
                <c:pt idx="3">
                  <c:v>Riesgo de tasa de interés mar.-21</c:v>
                </c:pt>
                <c:pt idx="4">
                  <c:v>Riesgo de liquidez mar.-21</c:v>
                </c:pt>
                <c:pt idx="5">
                  <c:v>Riesgo cibernético mar.-21</c:v>
                </c:pt>
              </c:strCache>
            </c:strRef>
          </c:cat>
          <c:val>
            <c:numRef>
              <c:f>'G8'!$B$129:$B$134</c:f>
              <c:numCache>
                <c:formatCode>0.00</c:formatCode>
                <c:ptCount val="6"/>
                <c:pt idx="0">
                  <c:v>80.952380952380949</c:v>
                </c:pt>
                <c:pt idx="1">
                  <c:v>76.19047619047619</c:v>
                </c:pt>
                <c:pt idx="2">
                  <c:v>75</c:v>
                </c:pt>
                <c:pt idx="3">
                  <c:v>76.19047619047619</c:v>
                </c:pt>
                <c:pt idx="4">
                  <c:v>85.714285714285708</c:v>
                </c:pt>
                <c:pt idx="5">
                  <c:v>85.714285714285708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76-465A-BEAF-4CF39C99FC08}"/>
            </c:ext>
          </c:extLst>
        </c:ser>
        <c:ser>
          <c:idx val="2"/>
          <c:order val="1"/>
          <c:tx>
            <c:strRef>
              <c:f>'G8'!$C$5</c:f>
              <c:strCache>
                <c:ptCount val="1"/>
                <c:pt idx="0">
                  <c:v>Afecta las operaciones de la entidad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'G8'!$A$129:$A$134</c:f>
              <c:strCache>
                <c:ptCount val="6"/>
                <c:pt idx="0">
                  <c:v>Riesgo de crédito mar.-21</c:v>
                </c:pt>
                <c:pt idx="1">
                  <c:v>Sobrendeudamiento mar.-21</c:v>
                </c:pt>
                <c:pt idx="2">
                  <c:v>Riesgo de fondeo mar.-21</c:v>
                </c:pt>
                <c:pt idx="3">
                  <c:v>Riesgo de tasa de interés mar.-21</c:v>
                </c:pt>
                <c:pt idx="4">
                  <c:v>Riesgo de liquidez mar.-21</c:v>
                </c:pt>
                <c:pt idx="5">
                  <c:v>Riesgo cibernético mar.-21</c:v>
                </c:pt>
              </c:strCache>
            </c:strRef>
          </c:cat>
          <c:val>
            <c:numRef>
              <c:f>'G8'!$C$129:$C$134</c:f>
              <c:numCache>
                <c:formatCode>0.00</c:formatCode>
                <c:ptCount val="6"/>
                <c:pt idx="0">
                  <c:v>19.047619047619047</c:v>
                </c:pt>
                <c:pt idx="1">
                  <c:v>23.809523809523807</c:v>
                </c:pt>
                <c:pt idx="2">
                  <c:v>25</c:v>
                </c:pt>
                <c:pt idx="3">
                  <c:v>23.809523809523807</c:v>
                </c:pt>
                <c:pt idx="4">
                  <c:v>14.285714285714285</c:v>
                </c:pt>
                <c:pt idx="5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76-465A-BEAF-4CF39C99F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0"/>
        <c:overlap val="100"/>
        <c:axId val="64531328"/>
        <c:axId val="793655584"/>
      </c:barChart>
      <c:catAx>
        <c:axId val="64531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793655584"/>
        <c:crosses val="autoZero"/>
        <c:auto val="1"/>
        <c:lblAlgn val="ctr"/>
        <c:lblOffset val="100"/>
        <c:noMultiLvlLbl val="0"/>
      </c:catAx>
      <c:valAx>
        <c:axId val="793655584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64531328"/>
        <c:crosses val="autoZero"/>
        <c:crossBetween val="between"/>
        <c:majorUnit val="20"/>
      </c:valAx>
      <c:spPr>
        <a:noFill/>
      </c:spPr>
    </c:plotArea>
    <c:legend>
      <c:legendPos val="b"/>
      <c:layout>
        <c:manualLayout>
          <c:xMode val="edge"/>
          <c:yMode val="edge"/>
          <c:x val="0.14780879260420512"/>
          <c:y val="0.89736407152927544"/>
          <c:w val="0.70438226351369237"/>
          <c:h val="5.168051445798574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_xlchart.v1.3</cx:f>
      </cx:numDim>
    </cx:data>
    <cx:data id="2">
      <cx:numDim type="val">
        <cx:f>_xlchart.v1.5</cx:f>
      </cx:numDim>
    </cx:data>
    <cx:data id="3">
      <cx:numDim type="val">
        <cx:f>_xlchart.v1.7</cx:f>
      </cx:numDim>
    </cx:data>
    <cx:data id="4">
      <cx:numDim type="val">
        <cx:f>_xlchart.v1.9</cx:f>
      </cx:numDim>
    </cx:data>
    <cx:data id="5">
      <cx:numDim type="val">
        <cx:f>_xlchart.v1.11</cx:f>
      </cx:numDim>
    </cx:data>
    <cx:data id="6">
      <cx:numDim type="val">
        <cx:f>_xlchart.v1.13</cx:f>
      </cx:numDim>
    </cx:data>
    <cx:data id="7">
      <cx:numDim type="val">
        <cx:f>_xlchart.v1.15</cx:f>
      </cx:numDim>
    </cx:data>
    <cx:data id="8">
      <cx:numDim type="val">
        <cx:f>_xlchart.v1.17</cx:f>
      </cx:numDim>
    </cx:data>
    <cx:data id="9">
      <cx:numDim type="val">
        <cx:f>_xlchart.v1.19</cx:f>
      </cx:numDim>
    </cx:data>
    <cx:data id="10">
      <cx:numDim type="val">
        <cx:f>_xlchart.v1.21</cx:f>
      </cx:numDim>
    </cx:data>
    <cx:data id="11">
      <cx:numDim type="val">
        <cx:f>_xlchart.v1.23</cx:f>
      </cx:numDim>
    </cx:data>
    <cx:data id="12">
      <cx:numDim type="val">
        <cx:f>_xlchart.v1.25</cx:f>
      </cx:numDim>
    </cx:data>
    <cx:data id="13">
      <cx:numDim type="val">
        <cx:f>_xlchart.v1.27</cx:f>
      </cx:numDim>
    </cx:data>
    <cx:data id="14">
      <cx:numDim type="val">
        <cx:f>_xlchart.v1.29</cx:f>
      </cx:numDim>
    </cx:data>
    <cx:data id="15">
      <cx:numDim type="val">
        <cx:f>_xlchart.v1.31</cx:f>
      </cx:numDim>
    </cx:data>
  </cx:chartData>
  <cx:chart>
    <cx:plotArea>
      <cx:plotAreaRegion>
        <cx:plotSurface>
          <cx:spPr>
            <a:noFill/>
            <a:ln>
              <a:noFill/>
            </a:ln>
          </cx:spPr>
        </cx:plotSurface>
        <cx:series layoutId="boxWhisker" uniqueId="{85DEE8E4-2FE4-401D-9CC3-261DFB75F6A0}" formatIdx="0">
          <cx:tx>
            <cx:txData>
              <cx:f>_xlchart.v1.0</cx:f>
              <cx:v>Marzo de 2020</cx:v>
            </cx:txData>
          </cx:tx>
          <cx:spPr>
            <a:solidFill>
              <a:srgbClr val="9E0000"/>
            </a:solidFill>
            <a:ln>
              <a:solidFill>
                <a:schemeClr val="bg1">
                  <a:lumMod val="75000"/>
                </a:schemeClr>
              </a:solidFill>
            </a:ln>
          </cx:spPr>
          <cx:dataId val="0"/>
          <cx:layoutPr>
            <cx:visibility meanLine="1" meanMarker="1" nonoutliers="0" outliers="1"/>
            <cx:statistics quartileMethod="inclusive"/>
          </cx:layoutPr>
        </cx:series>
        <cx:series layoutId="boxWhisker" uniqueId="{5527E3E4-71E1-42B4-B40F-5AF15B0EDC9B}" formatIdx="1">
          <cx:tx>
            <cx:txData>
              <cx:f>_xlchart.v1.2</cx:f>
              <cx:v>Abril de 2020</cx:v>
            </cx:txData>
          </cx:tx>
          <cx:spPr>
            <a:solidFill>
              <a:srgbClr val="EAB200"/>
            </a:solidFill>
            <a:ln>
              <a:solidFill>
                <a:schemeClr val="bg1">
                  <a:lumMod val="6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960C633E-791C-4FF8-BE16-70775717A57A}" formatIdx="2">
          <cx:tx>
            <cx:txData>
              <cx:f>_xlchart.v1.4</cx:f>
              <cx:v>Mayo de 2020</cx:v>
            </cx:txData>
          </cx:tx>
          <cx:spPr>
            <a:solidFill>
              <a:srgbClr val="7F7F7F"/>
            </a:solidFill>
            <a:ln>
              <a:solidFill>
                <a:schemeClr val="bg1">
                  <a:lumMod val="7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B56A6C7B-FF51-4E8F-860D-057BC2BC8942}" formatIdx="3">
          <cx:tx>
            <cx:txData>
              <cx:f>_xlchart.v1.6</cx:f>
              <cx:v>Junio de 2020</cx:v>
            </cx:txData>
          </cx:tx>
          <cx:spPr>
            <a:solidFill>
              <a:srgbClr val="E46C0A"/>
            </a:solidFill>
            <a:ln>
              <a:solidFill>
                <a:schemeClr val="bg1">
                  <a:lumMod val="75000"/>
                </a:schemeClr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  <cx:series layoutId="boxWhisker" uniqueId="{00000006-F161-489A-B00B-02D73C9E67D2}" formatIdx="5">
          <cx:tx>
            <cx:txData>
              <cx:f>_xlchart.v1.8</cx:f>
              <cx:v>Julio de 2020</cx:v>
            </cx:txData>
          </cx:tx>
          <cx:spPr>
            <a:ln>
              <a:solidFill>
                <a:schemeClr val="bg1">
                  <a:lumMod val="50000"/>
                </a:schemeClr>
              </a:solidFill>
            </a:ln>
          </cx:spPr>
          <cx:dataId val="4"/>
          <cx:layoutPr>
            <cx:visibility nonoutliers="0"/>
            <cx:statistics quartileMethod="exclusive"/>
          </cx:layoutPr>
        </cx:series>
        <cx:series layoutId="boxWhisker" uniqueId="{00000007-F161-489A-B00B-02D73C9E67D2}" formatIdx="6">
          <cx:tx>
            <cx:txData>
              <cx:f>_xlchart.v1.10</cx:f>
              <cx:v>Agosto de 2020</cx:v>
            </cx:txData>
          </cx:tx>
          <cx:spPr>
            <a:ln>
              <a:solidFill>
                <a:schemeClr val="bg1">
                  <a:lumMod val="65000"/>
                </a:schemeClr>
              </a:solidFill>
            </a:ln>
          </cx:spPr>
          <cx:dataId val="5"/>
          <cx:layoutPr>
            <cx:visibility nonoutliers="0"/>
            <cx:statistics quartileMethod="exclusive"/>
          </cx:layoutPr>
        </cx:series>
        <cx:series layoutId="boxWhisker" uniqueId="{00000008-F161-489A-B00B-02D73C9E67D2}" formatIdx="4">
          <cx:tx>
            <cx:txData>
              <cx:f>_xlchart.v1.12</cx:f>
              <cx:v>Septiembre de 2020</cx:v>
            </cx:txData>
          </cx:tx>
          <cx:spPr>
            <a:ln>
              <a:solidFill>
                <a:schemeClr val="bg1">
                  <a:lumMod val="65000"/>
                </a:schemeClr>
              </a:solidFill>
            </a:ln>
          </cx:spPr>
          <cx:dataId val="6"/>
          <cx:layoutPr>
            <cx:visibility nonoutliers="0"/>
            <cx:statistics quartileMethod="exclusive"/>
          </cx:layoutPr>
        </cx:series>
        <cx:series layoutId="boxWhisker" uniqueId="{00000000-D363-4348-A8CB-064BC22A17D8}" formatIdx="7">
          <cx:tx>
            <cx:txData>
              <cx:f>_xlchart.v1.14</cx:f>
              <cx:v>Octubre de 2020</cx:v>
            </cx:txData>
          </cx:tx>
          <cx:spPr>
            <a:ln>
              <a:solidFill>
                <a:schemeClr val="bg1">
                  <a:lumMod val="75000"/>
                </a:schemeClr>
              </a:solidFill>
            </a:ln>
          </cx:spPr>
          <cx:dataId val="7"/>
          <cx:layoutPr>
            <cx:visibility nonoutliers="0" outliers="1"/>
            <cx:statistics quartileMethod="exclusive"/>
          </cx:layoutPr>
        </cx:series>
        <cx:series layoutId="boxWhisker" uniqueId="{00000001-D363-4348-A8CB-064BC22A17D8}" formatIdx="8">
          <cx:tx>
            <cx:txData>
              <cx:f>_xlchart.v1.16</cx:f>
              <cx:v>Noviembre de 2020</cx:v>
            </cx:txData>
          </cx:tx>
          <cx:spPr>
            <a:ln>
              <a:solidFill>
                <a:schemeClr val="bg1">
                  <a:lumMod val="75000"/>
                </a:schemeClr>
              </a:solidFill>
            </a:ln>
          </cx:spPr>
          <cx:dataId val="8"/>
          <cx:layoutPr>
            <cx:visibility nonoutliers="0"/>
            <cx:statistics quartileMethod="exclusive"/>
          </cx:layoutPr>
        </cx:series>
        <cx:series layoutId="boxWhisker" uniqueId="{00000000-8226-4A5B-A56E-05CFEDB2699A}">
          <cx:tx>
            <cx:txData>
              <cx:f>_xlchart.v1.18</cx:f>
              <cx:v>Diciembre de 2020</cx:v>
            </cx:txData>
          </cx:tx>
          <cx:spPr>
            <a:ln>
              <a:solidFill>
                <a:schemeClr val="bg1">
                  <a:lumMod val="85000"/>
                </a:schemeClr>
              </a:solidFill>
            </a:ln>
          </cx:spPr>
          <cx:dataId val="9"/>
          <cx:layoutPr>
            <cx:visibility nonoutliers="0"/>
            <cx:statistics quartileMethod="exclusive"/>
          </cx:layoutPr>
        </cx:series>
        <cx:series layoutId="boxWhisker" uniqueId="{00000000-84D8-49BB-A452-E189453C34A3}">
          <cx:tx>
            <cx:txData>
              <cx:f>_xlchart.v1.20</cx:f>
              <cx:v>Enero de 2021</cx:v>
            </cx:txData>
          </cx:tx>
          <cx:spPr>
            <a:ln>
              <a:solidFill>
                <a:schemeClr val="bg1">
                  <a:lumMod val="85000"/>
                </a:schemeClr>
              </a:solidFill>
            </a:ln>
          </cx:spPr>
          <cx:dataId val="10"/>
          <cx:layoutPr>
            <cx:visibility nonoutliers="0" outliers="1"/>
            <cx:statistics quartileMethod="exclusive"/>
          </cx:layoutPr>
        </cx:series>
        <cx:series layoutId="boxWhisker" uniqueId="{00000001-84D8-49BB-A452-E189453C34A3}">
          <cx:tx>
            <cx:txData>
              <cx:f>_xlchart.v1.22</cx:f>
              <cx:v>Febrero de 2021</cx:v>
            </cx:txData>
          </cx:tx>
          <cx:spPr>
            <a:ln>
              <a:solidFill>
                <a:schemeClr val="bg1">
                  <a:lumMod val="85000"/>
                </a:schemeClr>
              </a:solidFill>
            </a:ln>
          </cx:spPr>
          <cx:dataId val="11"/>
          <cx:layoutPr>
            <cx:visibility nonoutliers="0"/>
            <cx:statistics quartileMethod="exclusive"/>
          </cx:layoutPr>
        </cx:series>
        <cx:series layoutId="boxWhisker" uniqueId="{00000002-84D8-49BB-A452-E189453C34A3}">
          <cx:tx>
            <cx:txData>
              <cx:f>_xlchart.v1.24</cx:f>
              <cx:v>Marzo de 2021</cx:v>
            </cx:txData>
          </cx:tx>
          <cx:spPr>
            <a:ln>
              <a:solidFill>
                <a:schemeClr val="bg1">
                  <a:lumMod val="85000"/>
                </a:schemeClr>
              </a:solidFill>
            </a:ln>
          </cx:spPr>
          <cx:dataId val="12"/>
          <cx:layoutPr>
            <cx:visibility nonoutliers="0"/>
            <cx:statistics quartileMethod="exclusive"/>
          </cx:layoutPr>
        </cx:series>
        <cx:series layoutId="boxWhisker" uniqueId="{00000000-DF38-4E4A-AA1F-77B87A498D6D}">
          <cx:tx>
            <cx:txData>
              <cx:f>_xlchart.v1.26</cx:f>
              <cx:v>Abril de 2021</cx:v>
            </cx:txData>
          </cx:tx>
          <cx:dataId val="13"/>
          <cx:layoutPr>
            <cx:visibility nonoutliers="0"/>
            <cx:statistics quartileMethod="exclusive"/>
          </cx:layoutPr>
        </cx:series>
        <cx:series layoutId="boxWhisker" uniqueId="{00000001-DF38-4E4A-AA1F-77B87A498D6D}">
          <cx:tx>
            <cx:txData>
              <cx:f>_xlchart.v1.28</cx:f>
              <cx:v>Mayo de 2021</cx:v>
            </cx:txData>
          </cx:tx>
          <cx:dataId val="14"/>
          <cx:layoutPr>
            <cx:visibility nonoutliers="0"/>
            <cx:statistics quartileMethod="exclusive"/>
          </cx:layoutPr>
        </cx:series>
        <cx:series layoutId="boxWhisker" uniqueId="{00000002-DF38-4E4A-AA1F-77B87A498D6D}">
          <cx:tx>
            <cx:txData>
              <cx:f>_xlchart.v1.30</cx:f>
              <cx:v>Junio de 2021</cx:v>
            </cx:txData>
          </cx:tx>
          <cx:dataId val="15"/>
          <cx:layoutPr>
            <cx:visibility nonoutliers="0"/>
            <cx:statistics quartileMethod="exclusive"/>
          </cx:layoutPr>
        </cx:series>
      </cx:plotAreaRegion>
      <cx:axis id="0" hidden="1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ysClr val="windowText" lastClr="000000"/>
                </a:solidFill>
                <a:latin typeface="ZapfHumnst BT" panose="020B0502050508020304" pitchFamily="34" charset="0"/>
                <a:ea typeface="ZapfHumnst BT" panose="020B0502050508020304" pitchFamily="34" charset="0"/>
                <a:cs typeface="ZapfHumnst BT" panose="020B0502050508020304" pitchFamily="34" charset="0"/>
              </a:defRPr>
            </a:pPr>
            <a:endParaRPr lang="es-CO">
              <a:solidFill>
                <a:sysClr val="windowText" lastClr="000000"/>
              </a:solidFill>
              <a:latin typeface="ZapfHumnst BT" panose="020B0502050508020304" pitchFamily="34" charset="0"/>
            </a:endParaRPr>
          </a:p>
        </cx:txPr>
      </cx:axis>
      <cx:axis id="1">
        <cx:valScaling max="1" min="0"/>
        <cx:majorTickMarks type="in"/>
        <cx:tickLabels/>
        <cx:numFmt formatCode="0%" sourceLinked="0"/>
      </cx:axis>
    </cx:plotArea>
    <cx:legend pos="b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>
              <a:solidFill>
                <a:sysClr val="windowText" lastClr="000000"/>
              </a:solidFill>
              <a:latin typeface="ZapfHumnst BT" panose="020B0502050508020304" pitchFamily="34" charset="0"/>
              <a:ea typeface="ZapfHumnst BT" panose="020B0502050508020304" pitchFamily="34" charset="0"/>
              <a:cs typeface="ZapfHumnst BT" panose="020B0502050508020304" pitchFamily="34" charset="0"/>
            </a:defRPr>
          </a:pPr>
          <a:endParaRPr lang="es-ES" sz="900" b="0" i="0" u="none" strike="noStrike" baseline="0">
            <a:solidFill>
              <a:sysClr val="windowText" lastClr="000000"/>
            </a:solidFill>
            <a:latin typeface="ZapfHumnst BT" panose="020B0502050508020304" pitchFamily="34" charset="0"/>
          </a:endParaRPr>
        </a:p>
      </cx:txPr>
    </cx:legend>
  </cx:chart>
  <cx:spPr>
    <a:noFill/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_xlchart.v1.33</cx:f>
      </cx:numDim>
    </cx:data>
    <cx:data id="1">
      <cx:numDim type="val">
        <cx:f>_xlchart.v1.35</cx:f>
      </cx:numDim>
    </cx:data>
    <cx:data id="2">
      <cx:numDim type="val">
        <cx:f>_xlchart.v1.37</cx:f>
      </cx:numDim>
    </cx:data>
  </cx:chartData>
  <cx:chart>
    <cx:title pos="t" align="ctr" overlay="0">
      <cx:tx>
        <cx:txData>
          <cx:v>Representatividad de la cartera de cada grupo de deudores dentro de la cartera total de microcrédito</cx:v>
        </cx:txData>
      </cx:tx>
      <cx:txPr>
        <a:bodyPr vertOverflow="overflow" horzOverflow="overflow" wrap="square" lIns="0" tIns="0" rIns="0" bIns="0"/>
        <a:lstStyle/>
        <a:p>
          <a:pPr algn="ctr" rtl="0">
            <a:defRPr>
              <a:solidFill>
                <a:sysClr val="windowText" lastClr="000000"/>
              </a:solidFill>
              <a:latin typeface="ZapfHumnst BT" panose="020B0502050508020304" pitchFamily="34" charset="0"/>
              <a:ea typeface="ZapfHumnst BT" panose="020B0502050508020304" pitchFamily="34" charset="0"/>
              <a:cs typeface="ZapfHumnst BT" panose="020B0502050508020304" pitchFamily="34" charset="0"/>
            </a:defRPr>
          </a:pPr>
          <a:r>
            <a:rPr lang="es-CO" sz="1400" b="1" i="0">
              <a:solidFill>
                <a:sysClr val="windowText" lastClr="000000"/>
              </a:solidFill>
              <a:latin typeface="ZapfHumnst BT" panose="020B0502050508020304" pitchFamily="34" charset="0"/>
              <a:cs typeface="Calibri" panose="020F0502020204030204" pitchFamily="34" charset="0"/>
            </a:rPr>
            <a:t>Representatividad de la cartera de cada grupo de deudores dentro de la cartera total de microcrédito</a:t>
          </a:r>
        </a:p>
      </cx:txPr>
    </cx:title>
    <cx:plotArea>
      <cx:plotAreaRegion>
        <cx:plotSurface>
          <cx:spPr>
            <a:noFill/>
            <a:ln>
              <a:noFill/>
            </a:ln>
          </cx:spPr>
        </cx:plotSurface>
        <cx:series layoutId="boxWhisker" uniqueId="{55A6C80E-ACB7-4024-9C03-0ABD8FEF96E9}" formatIdx="0">
          <cx:tx>
            <cx:txData>
              <cx:f>_xlchart.v1.32</cx:f>
              <cx:v>Grupo 1</cx:v>
            </cx:txData>
          </cx:tx>
          <cx:spPr>
            <a:ln>
              <a:solidFill>
                <a:schemeClr val="bg1">
                  <a:lumMod val="85000"/>
                </a:schemeClr>
              </a:solidFill>
            </a:ln>
          </cx:spPr>
          <cx:dataId val="0"/>
          <cx:layoutPr>
            <cx:visibility nonoutliers="0"/>
            <cx:statistics quartileMethod="exclusive"/>
          </cx:layoutPr>
        </cx:series>
        <cx:series layoutId="boxWhisker" uniqueId="{026225A7-537B-4CCB-BC04-0496374DDED1}" formatIdx="1">
          <cx:tx>
            <cx:txData>
              <cx:f>_xlchart.v1.34</cx:f>
              <cx:v>Grupo 2</cx:v>
            </cx:txData>
          </cx:tx>
          <cx:spPr>
            <a:ln>
              <a:solidFill>
                <a:schemeClr val="bg1">
                  <a:lumMod val="85000"/>
                </a:schemeClr>
              </a:solidFill>
            </a:ln>
          </cx:spPr>
          <cx:dataId val="1"/>
          <cx:layoutPr>
            <cx:visibility nonoutliers="0"/>
            <cx:statistics quartileMethod="exclusive"/>
          </cx:layoutPr>
        </cx:series>
        <cx:series layoutId="boxWhisker" uniqueId="{6DEE9723-3A51-44FA-A987-7C9D535A08BF}" formatIdx="2">
          <cx:tx>
            <cx:txData>
              <cx:f>_xlchart.v1.36</cx:f>
              <cx:v>Grupo 3</cx:v>
            </cx:txData>
          </cx:tx>
          <cx:spPr>
            <a:ln>
              <a:solidFill>
                <a:schemeClr val="bg1">
                  <a:lumMod val="85000"/>
                </a:schemeClr>
              </a:solidFill>
            </a:ln>
          </cx:spPr>
          <cx:dataId val="2"/>
          <cx:layoutPr>
            <cx:visibility nonoutliers="0"/>
            <cx:statistics quartileMethod="exclusive"/>
          </cx:layoutPr>
        </cx:series>
      </cx:plotAreaRegion>
      <cx:axis id="0" hidden="1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ysClr val="windowText" lastClr="000000"/>
                </a:solidFill>
                <a:latin typeface="ZapfHumnst BT" panose="020B0502050508020304" pitchFamily="34" charset="0"/>
                <a:ea typeface="ZapfHumnst BT" panose="020B0502050508020304" pitchFamily="34" charset="0"/>
                <a:cs typeface="ZapfHumnst BT" panose="020B0502050508020304" pitchFamily="34" charset="0"/>
              </a:defRPr>
            </a:pPr>
            <a:endParaRPr lang="es-CO">
              <a:solidFill>
                <a:sysClr val="windowText" lastClr="000000"/>
              </a:solidFill>
              <a:latin typeface="ZapfHumnst BT" panose="020B0502050508020304" pitchFamily="34" charset="0"/>
            </a:endParaRPr>
          </a:p>
        </cx:txPr>
      </cx:axis>
      <cx:axis id="1">
        <cx:valScaling max="1" min="0"/>
        <cx:majorTickMarks type="in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ysClr val="windowText" lastClr="000000"/>
                </a:solidFill>
                <a:latin typeface="ZapfHumnst BT" panose="020B0502050508020304" pitchFamily="34" charset="0"/>
                <a:ea typeface="ZapfHumnst BT" panose="020B0502050508020304" pitchFamily="34" charset="0"/>
                <a:cs typeface="ZapfHumnst BT" panose="020B0502050508020304" pitchFamily="34" charset="0"/>
              </a:defRPr>
            </a:pPr>
            <a:endParaRPr lang="es-CO">
              <a:solidFill>
                <a:sysClr val="windowText" lastClr="000000"/>
              </a:solidFill>
              <a:latin typeface="ZapfHumnst BT" panose="020B0502050508020304" pitchFamily="34" charset="0"/>
            </a:endParaRPr>
          </a:p>
        </cx:txPr>
      </cx:axis>
    </cx:plotArea>
    <cx:legend pos="b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>
              <a:solidFill>
                <a:sysClr val="windowText" lastClr="000000"/>
              </a:solidFill>
              <a:latin typeface="ZapfHumnst BT" panose="020B0502050508020304" pitchFamily="34" charset="0"/>
              <a:ea typeface="ZapfHumnst BT" panose="020B0502050508020304" pitchFamily="34" charset="0"/>
              <a:cs typeface="ZapfHumnst BT" panose="020B0502050508020304" pitchFamily="34" charset="0"/>
            </a:defRPr>
          </a:pPr>
          <a:endParaRPr lang="es-ES" sz="900" b="0" i="0" u="none" strike="noStrike" baseline="0">
            <a:solidFill>
              <a:sysClr val="windowText" lastClr="000000"/>
            </a:solidFill>
            <a:latin typeface="ZapfHumnst BT" panose="020B0502050508020304" pitchFamily="34" charset="0"/>
          </a:endParaRPr>
        </a:p>
      </cx:txPr>
    </cx:legend>
  </cx:chart>
  <cx:spPr>
    <a:noFill/>
    <a:ln>
      <a:noFill/>
    </a:ln>
  </cx:spPr>
  <cx:clrMapOvr bg1="lt1" tx1="dk1" bg2="lt2" tx2="dk2" accent1="accent1" accent2="accent2" accent3="accent3" accent4="accent4" accent5="accent5" accent6="accent6" hlink="hlink" folHlink="folHlink"/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571500</xdr:colOff>
      <xdr:row>0</xdr:row>
      <xdr:rowOff>0</xdr:rowOff>
    </xdr:from>
    <xdr:to>
      <xdr:col>18</xdr:col>
      <xdr:colOff>1409700</xdr:colOff>
      <xdr:row>99</xdr:row>
      <xdr:rowOff>123825</xdr:rowOff>
    </xdr:to>
    <xdr:graphicFrame macro="">
      <xdr:nvGraphicFramePr>
        <xdr:cNvPr id="2" name="Char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201707</xdr:colOff>
      <xdr:row>39</xdr:row>
      <xdr:rowOff>124385</xdr:rowOff>
    </xdr:from>
    <xdr:to>
      <xdr:col>6</xdr:col>
      <xdr:colOff>481853</xdr:colOff>
      <xdr:row>61</xdr:row>
      <xdr:rowOff>78441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611796</xdr:colOff>
      <xdr:row>1</xdr:row>
      <xdr:rowOff>99863</xdr:rowOff>
    </xdr:from>
    <xdr:to>
      <xdr:col>11</xdr:col>
      <xdr:colOff>441057</xdr:colOff>
      <xdr:row>19</xdr:row>
      <xdr:rowOff>131568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621696" y="299888"/>
              <a:ext cx="4934661" cy="346070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1281791</xdr:colOff>
      <xdr:row>2</xdr:row>
      <xdr:rowOff>107864</xdr:rowOff>
    </xdr:from>
    <xdr:to>
      <xdr:col>30</xdr:col>
      <xdr:colOff>158750</xdr:colOff>
      <xdr:row>25</xdr:row>
      <xdr:rowOff>158750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1190624</xdr:colOff>
      <xdr:row>6</xdr:row>
      <xdr:rowOff>123825</xdr:rowOff>
    </xdr:from>
    <xdr:to>
      <xdr:col>9</xdr:col>
      <xdr:colOff>228600</xdr:colOff>
      <xdr:row>32</xdr:row>
      <xdr:rowOff>142875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142674</xdr:colOff>
      <xdr:row>28</xdr:row>
      <xdr:rowOff>32218</xdr:rowOff>
    </xdr:from>
    <xdr:to>
      <xdr:col>16</xdr:col>
      <xdr:colOff>583406</xdr:colOff>
      <xdr:row>62</xdr:row>
      <xdr:rowOff>154781</xdr:rowOff>
    </xdr:to>
    <xdr:graphicFrame macro="">
      <xdr:nvGraphicFramePr>
        <xdr:cNvPr id="2" name="13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110219</xdr:colOff>
      <xdr:row>25</xdr:row>
      <xdr:rowOff>123824</xdr:rowOff>
    </xdr:from>
    <xdr:to>
      <xdr:col>14</xdr:col>
      <xdr:colOff>449036</xdr:colOff>
      <xdr:row>60</xdr:row>
      <xdr:rowOff>27213</xdr:rowOff>
    </xdr:to>
    <xdr:graphicFrame macro="">
      <xdr:nvGraphicFramePr>
        <xdr:cNvPr id="2" name="13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144077</xdr:colOff>
      <xdr:row>4</xdr:row>
      <xdr:rowOff>34810</xdr:rowOff>
    </xdr:from>
    <xdr:to>
      <xdr:col>22</xdr:col>
      <xdr:colOff>481853</xdr:colOff>
      <xdr:row>28</xdr:row>
      <xdr:rowOff>67497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100854</xdr:colOff>
      <xdr:row>17</xdr:row>
      <xdr:rowOff>78442</xdr:rowOff>
    </xdr:from>
    <xdr:to>
      <xdr:col>15</xdr:col>
      <xdr:colOff>549089</xdr:colOff>
      <xdr:row>39</xdr:row>
      <xdr:rowOff>22413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119045</xdr:colOff>
      <xdr:row>25</xdr:row>
      <xdr:rowOff>103181</xdr:rowOff>
    </xdr:from>
    <xdr:to>
      <xdr:col>13</xdr:col>
      <xdr:colOff>627529</xdr:colOff>
      <xdr:row>52</xdr:row>
      <xdr:rowOff>90811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124878</xdr:colOff>
      <xdr:row>3</xdr:row>
      <xdr:rowOff>95250</xdr:rowOff>
    </xdr:from>
    <xdr:to>
      <xdr:col>14</xdr:col>
      <xdr:colOff>603250</xdr:colOff>
      <xdr:row>19</xdr:row>
      <xdr:rowOff>148167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7583</xdr:colOff>
      <xdr:row>13</xdr:row>
      <xdr:rowOff>68241</xdr:rowOff>
    </xdr:from>
    <xdr:to>
      <xdr:col>11</xdr:col>
      <xdr:colOff>370416</xdr:colOff>
      <xdr:row>39</xdr:row>
      <xdr:rowOff>151645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158750</xdr:colOff>
      <xdr:row>14</xdr:row>
      <xdr:rowOff>37910</xdr:rowOff>
    </xdr:from>
    <xdr:to>
      <xdr:col>11</xdr:col>
      <xdr:colOff>417014</xdr:colOff>
      <xdr:row>37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611795</xdr:colOff>
      <xdr:row>2</xdr:row>
      <xdr:rowOff>118410</xdr:rowOff>
    </xdr:from>
    <xdr:to>
      <xdr:col>25</xdr:col>
      <xdr:colOff>590550</xdr:colOff>
      <xdr:row>19</xdr:row>
      <xdr:rowOff>104775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0000000-0008-0000-08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947545" y="499410"/>
              <a:ext cx="5722330" cy="322486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ENCUESTA%20MICROCREDITO/201906/C&#225;lculos/Variables_Historico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ENCUESTA%20MICROCREDITO/201912/C&#225;lculos/PlantillaMicrocr&#233;di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ngosEncuesta"/>
      <sheetName val="Questions"/>
      <sheetName val="Demanda"/>
      <sheetName val="Tasa de rotación"/>
      <sheetName val="Saldo Cartera"/>
      <sheetName val="Saldo_Homogeneo"/>
      <sheetName val="Venta cartera"/>
      <sheetName val="Reestructuración"/>
      <sheetName val="Modificación"/>
      <sheetName val="ICM_Entidades"/>
      <sheetName val="Castigos_Entidades"/>
      <sheetName val="ICM+Castigos_Entidades"/>
      <sheetName val="ICM_Homogeneo"/>
      <sheetName val="Castigos_Homogeneo"/>
      <sheetName val="ICM+Castigos_Homogeneo"/>
      <sheetName val="ICM_Ponderado"/>
    </sheetNames>
    <sheetDataSet>
      <sheetData sheetId="0"/>
      <sheetData sheetId="1">
        <row r="4">
          <cell r="BB4" t="str">
            <v>a</v>
          </cell>
          <cell r="BC4" t="str">
            <v>b</v>
          </cell>
          <cell r="BD4" t="str">
            <v>c</v>
          </cell>
          <cell r="BE4" t="str">
            <v>d</v>
          </cell>
          <cell r="BF4" t="str">
            <v>e</v>
          </cell>
          <cell r="BG4" t="str">
            <v>f</v>
          </cell>
          <cell r="BH4" t="str">
            <v>g</v>
          </cell>
          <cell r="BI4" t="str">
            <v>h</v>
          </cell>
          <cell r="BJ4" t="str">
            <v>i</v>
          </cell>
          <cell r="BK4" t="str">
            <v>j</v>
          </cell>
          <cell r="BL4" t="str">
            <v>k</v>
          </cell>
          <cell r="BM4" t="str">
            <v>l</v>
          </cell>
          <cell r="BN4" t="str">
            <v>m</v>
          </cell>
          <cell r="BO4" t="str">
            <v>n</v>
          </cell>
          <cell r="BP4" t="str">
            <v>o</v>
          </cell>
        </row>
        <row r="5">
          <cell r="BB5"/>
          <cell r="BC5"/>
          <cell r="BD5"/>
          <cell r="BE5"/>
          <cell r="BF5"/>
          <cell r="BG5"/>
          <cell r="BH5"/>
          <cell r="BI5"/>
          <cell r="BJ5"/>
          <cell r="BK5"/>
          <cell r="BL5"/>
          <cell r="BM5"/>
          <cell r="BN5"/>
          <cell r="BO5"/>
          <cell r="BP5"/>
        </row>
        <row r="6">
          <cell r="BB6">
            <v>9.1954022988505746E-3</v>
          </cell>
          <cell r="BC6">
            <v>4.7772304324028458E-2</v>
          </cell>
          <cell r="BD6">
            <v>0.18629447181171319</v>
          </cell>
          <cell r="BE6">
            <v>0.12440065681444991</v>
          </cell>
          <cell r="BF6">
            <v>5.2282430213464695E-2</v>
          </cell>
          <cell r="BG6">
            <v>0.12719211822660098</v>
          </cell>
          <cell r="BH6">
            <v>5.1636562671045431E-2</v>
          </cell>
          <cell r="BI6">
            <v>8.9644225506294473E-2</v>
          </cell>
          <cell r="BJ6">
            <v>7.619047619047619E-3</v>
          </cell>
          <cell r="BK6">
            <v>8.3689107827038867E-2</v>
          </cell>
          <cell r="BL6">
            <v>3.7350848385331148E-2</v>
          </cell>
          <cell r="BM6">
            <v>6.8199233716475099E-3</v>
          </cell>
          <cell r="BN6">
            <v>4.1871921182266014E-2</v>
          </cell>
          <cell r="BO6">
            <v>9.6299945265462511E-2</v>
          </cell>
          <cell r="BP6"/>
        </row>
        <row r="7">
          <cell r="BB7">
            <v>3.4363256113256115E-2</v>
          </cell>
          <cell r="BC7">
            <v>4.089607464607465E-2</v>
          </cell>
          <cell r="BD7">
            <v>0.1447741312741313</v>
          </cell>
          <cell r="BE7">
            <v>0.13556306306306304</v>
          </cell>
          <cell r="BF7">
            <v>6.1220398970398965E-2</v>
          </cell>
          <cell r="BG7">
            <v>8.0119369369369364E-2</v>
          </cell>
          <cell r="BH7">
            <v>5.5279922779922781E-2</v>
          </cell>
          <cell r="BI7">
            <v>0.12905115830115829</v>
          </cell>
          <cell r="BJ7">
            <v>1.2952380952380951E-2</v>
          </cell>
          <cell r="BK7">
            <v>6.3440476190476186E-2</v>
          </cell>
          <cell r="BL7">
            <v>5.0997104247104248E-2</v>
          </cell>
          <cell r="BM7">
            <v>0.02</v>
          </cell>
          <cell r="BN7">
            <v>5.0044723294723294E-2</v>
          </cell>
          <cell r="BO7">
            <v>0.10962226512226511</v>
          </cell>
          <cell r="BP7"/>
        </row>
        <row r="8">
          <cell r="BB8">
            <v>2.671637154395775E-2</v>
          </cell>
          <cell r="BC8">
            <v>2.8207517862690278E-2</v>
          </cell>
          <cell r="BD8">
            <v>0.14321217769493633</v>
          </cell>
          <cell r="BE8">
            <v>0.21721031376203789</v>
          </cell>
          <cell r="BF8">
            <v>5.9645852749301023E-2</v>
          </cell>
          <cell r="BG8">
            <v>7.6359117738428087E-2</v>
          </cell>
          <cell r="BH8">
            <v>4.3926685305995652E-2</v>
          </cell>
          <cell r="BI8">
            <v>0.11475613544579062</v>
          </cell>
          <cell r="BJ8">
            <v>1.4911463187325256E-2</v>
          </cell>
          <cell r="BK8">
            <v>7.0953712333022681E-2</v>
          </cell>
          <cell r="BL8">
            <v>4.6722584653619136E-2</v>
          </cell>
          <cell r="BM8">
            <v>1.2301957129543337E-2</v>
          </cell>
          <cell r="BN8">
            <v>4.4610127368748059E-2</v>
          </cell>
          <cell r="BO8">
            <v>9.0462876669773221E-2</v>
          </cell>
          <cell r="BP8"/>
        </row>
        <row r="9">
          <cell r="BB9">
            <v>2.0059688171143279E-2</v>
          </cell>
          <cell r="BC9">
            <v>3.9605549822268084E-2</v>
          </cell>
          <cell r="BD9">
            <v>0.15945016223653996</v>
          </cell>
          <cell r="BE9">
            <v>0.15261794302041981</v>
          </cell>
          <cell r="BF9">
            <v>6.8778995713980245E-2</v>
          </cell>
          <cell r="BG9">
            <v>7.7986655386036191E-2</v>
          </cell>
          <cell r="BH9">
            <v>5.7014289831627298E-2</v>
          </cell>
          <cell r="BI9">
            <v>0.14373599605797749</v>
          </cell>
          <cell r="BJ9">
            <v>1.9607843137254902E-3</v>
          </cell>
          <cell r="BK9">
            <v>5.9452021681123852E-2</v>
          </cell>
          <cell r="BL9">
            <v>2.3623623623623625E-2</v>
          </cell>
          <cell r="BM9">
            <v>2.4141788847671201E-2</v>
          </cell>
          <cell r="BN9">
            <v>6.911152638706819E-2</v>
          </cell>
          <cell r="BO9">
            <v>8.976747645478296E-2</v>
          </cell>
          <cell r="BP9"/>
        </row>
        <row r="10">
          <cell r="BB10">
            <v>1.2567204301075267E-2</v>
          </cell>
          <cell r="BC10">
            <v>4.9644212523719165E-2</v>
          </cell>
          <cell r="BD10">
            <v>0.15197659709044908</v>
          </cell>
          <cell r="BE10">
            <v>0.12746679316888046</v>
          </cell>
          <cell r="BF10">
            <v>8.1554395951929148E-2</v>
          </cell>
          <cell r="BG10">
            <v>9.3785578747628079E-2</v>
          </cell>
          <cell r="BH10">
            <v>7.449003795066414E-2</v>
          </cell>
          <cell r="BI10">
            <v>0.14556056293485137</v>
          </cell>
          <cell r="BJ10">
            <v>0</v>
          </cell>
          <cell r="BK10">
            <v>3.0961416824794433E-2</v>
          </cell>
          <cell r="BL10">
            <v>4.3307242251739403E-2</v>
          </cell>
          <cell r="BM10">
            <v>1.4294750158127766E-2</v>
          </cell>
          <cell r="BN10">
            <v>6.4361954459203036E-2</v>
          </cell>
          <cell r="BO10">
            <v>0.10377925363693864</v>
          </cell>
          <cell r="BP10"/>
        </row>
        <row r="11">
          <cell r="BB11">
            <v>1.5259009009009009E-2</v>
          </cell>
          <cell r="BC11">
            <v>4.3693693693693691E-2</v>
          </cell>
          <cell r="BD11">
            <v>0.14014639639639639</v>
          </cell>
          <cell r="BE11">
            <v>0.15884009009009009</v>
          </cell>
          <cell r="BF11">
            <v>7.8434684684684688E-2</v>
          </cell>
          <cell r="BG11">
            <v>8.1925675675675672E-2</v>
          </cell>
          <cell r="BH11">
            <v>3.4009009009009009E-2</v>
          </cell>
          <cell r="BI11">
            <v>0.13322072072072072</v>
          </cell>
          <cell r="BJ11">
            <v>4.1666666666666666E-3</v>
          </cell>
          <cell r="BK11">
            <v>7.6351351351351363E-2</v>
          </cell>
          <cell r="BL11">
            <v>4.3750000000000004E-2</v>
          </cell>
          <cell r="BM11">
            <v>1.6666666666666666E-2</v>
          </cell>
          <cell r="BN11">
            <v>4.7916666666666663E-2</v>
          </cell>
          <cell r="BO11">
            <v>8.8851351351351346E-2</v>
          </cell>
          <cell r="BP11"/>
        </row>
        <row r="12">
          <cell r="BB12">
            <v>1.5197132616487453E-2</v>
          </cell>
          <cell r="BC12">
            <v>6.8106875203649386E-2</v>
          </cell>
          <cell r="BD12">
            <v>0.12711632453567939</v>
          </cell>
          <cell r="BE12">
            <v>0.14742913000977514</v>
          </cell>
          <cell r="BF12">
            <v>7.2486151840990554E-2</v>
          </cell>
          <cell r="BG12">
            <v>7.9791463017269471E-2</v>
          </cell>
          <cell r="BH12">
            <v>4.4809384164222879E-2</v>
          </cell>
          <cell r="BI12">
            <v>0.17835777126099706</v>
          </cell>
          <cell r="BJ12">
            <v>4.4444444444444444E-3</v>
          </cell>
          <cell r="BK12">
            <v>7.0224828934506364E-2</v>
          </cell>
          <cell r="BL12">
            <v>5.4017595307917887E-2</v>
          </cell>
          <cell r="BM12">
            <v>8.2828282828282824E-3</v>
          </cell>
          <cell r="BN12">
            <v>4.202020202020202E-2</v>
          </cell>
          <cell r="BO12">
            <v>7.4740957966764429E-2</v>
          </cell>
          <cell r="BP12"/>
        </row>
        <row r="13">
          <cell r="BB13">
            <v>2.4691358024691357E-2</v>
          </cell>
          <cell r="BC13">
            <v>5.6790123456790118E-2</v>
          </cell>
          <cell r="BD13">
            <v>0.12771672771672771</v>
          </cell>
          <cell r="BE13">
            <v>0.1178808845475512</v>
          </cell>
          <cell r="BF13">
            <v>7.9242979242979239E-2</v>
          </cell>
          <cell r="BG13">
            <v>7.6848460181793518E-2</v>
          </cell>
          <cell r="BH13">
            <v>5.1777235110568448E-2</v>
          </cell>
          <cell r="BI13">
            <v>0.12049925383258717</v>
          </cell>
          <cell r="BJ13">
            <v>7.5973409306742644E-3</v>
          </cell>
          <cell r="BK13">
            <v>0.12505765839099173</v>
          </cell>
          <cell r="BL13">
            <v>6.2298195631528969E-2</v>
          </cell>
          <cell r="BM13">
            <v>7.1428571428571435E-3</v>
          </cell>
          <cell r="BN13">
            <v>4.9043549043549052E-2</v>
          </cell>
          <cell r="BO13">
            <v>6.1124677791344458E-2</v>
          </cell>
          <cell r="BP13"/>
        </row>
        <row r="14">
          <cell r="BB14">
            <v>2.1333333333333333E-2</v>
          </cell>
          <cell r="BC14">
            <v>4.3999999999999997E-2</v>
          </cell>
          <cell r="BD14">
            <v>0.15466666666666667</v>
          </cell>
          <cell r="BE14">
            <v>0.16222222222222224</v>
          </cell>
          <cell r="BF14">
            <v>4.2666666666666672E-2</v>
          </cell>
          <cell r="BG14">
            <v>7.5555555555555542E-2</v>
          </cell>
          <cell r="BH14">
            <v>4.0888888888888884E-2</v>
          </cell>
          <cell r="BI14">
            <v>0.1631111111111111</v>
          </cell>
          <cell r="BJ14">
            <v>1.3333333333333332E-2</v>
          </cell>
          <cell r="BK14">
            <v>8.6222222222222214E-2</v>
          </cell>
          <cell r="BL14">
            <v>5.0666666666666665E-2</v>
          </cell>
          <cell r="BM14">
            <v>2.6666666666666666E-3</v>
          </cell>
          <cell r="BN14">
            <v>5.6888888888888892E-2</v>
          </cell>
          <cell r="BO14">
            <v>7.5111111111111115E-2</v>
          </cell>
          <cell r="BP14"/>
        </row>
        <row r="15">
          <cell r="BB15">
            <v>2.5000000000000001E-2</v>
          </cell>
          <cell r="BC15">
            <v>3.5416666666666666E-2</v>
          </cell>
          <cell r="BD15">
            <v>0.1645833333333333</v>
          </cell>
          <cell r="BE15">
            <v>0.17291666666666669</v>
          </cell>
          <cell r="BF15">
            <v>3.9583333333333331E-2</v>
          </cell>
          <cell r="BG15">
            <v>9.791666666666668E-2</v>
          </cell>
          <cell r="BH15">
            <v>5.2083333333333336E-2</v>
          </cell>
          <cell r="BI15">
            <v>0.12916666666666665</v>
          </cell>
          <cell r="BJ15">
            <v>4.1666666666666666E-3</v>
          </cell>
          <cell r="BK15">
            <v>7.4999999999999997E-2</v>
          </cell>
          <cell r="BL15">
            <v>3.3333333333333333E-2</v>
          </cell>
          <cell r="BM15">
            <v>1.8750000000000003E-2</v>
          </cell>
          <cell r="BN15">
            <v>0.05</v>
          </cell>
          <cell r="BO15">
            <v>7.7083333333333337E-2</v>
          </cell>
          <cell r="BP15"/>
        </row>
        <row r="16">
          <cell r="BB16">
            <v>1.6494668042655661E-2</v>
          </cell>
          <cell r="BC16">
            <v>3.8432846822939709E-2</v>
          </cell>
          <cell r="BD16">
            <v>0.17418667229812743</v>
          </cell>
          <cell r="BE16">
            <v>0.18315707126852637</v>
          </cell>
          <cell r="BF16">
            <v>3.4899437252378429E-2</v>
          </cell>
          <cell r="BG16">
            <v>7.6581650203941226E-2</v>
          </cell>
          <cell r="BH16">
            <v>6.8555849082164874E-2</v>
          </cell>
          <cell r="BI16">
            <v>0.10609521950079226</v>
          </cell>
          <cell r="BJ16">
            <v>1.5350140056022409E-2</v>
          </cell>
          <cell r="BK16">
            <v>8.3772600552786319E-2</v>
          </cell>
          <cell r="BL16">
            <v>2.6074499975428767E-2</v>
          </cell>
          <cell r="BM16">
            <v>1.0827067669172932E-2</v>
          </cell>
          <cell r="BN16">
            <v>4.9505347895440775E-2</v>
          </cell>
          <cell r="BO16">
            <v>8.7079118038870362E-2</v>
          </cell>
          <cell r="BP16"/>
        </row>
        <row r="17">
          <cell r="BB17">
            <v>1.6666666666666666E-2</v>
          </cell>
          <cell r="BC17">
            <v>5.8846153846153847E-2</v>
          </cell>
          <cell r="BD17">
            <v>0.19656095366621681</v>
          </cell>
          <cell r="BE17">
            <v>0.17827035537561856</v>
          </cell>
          <cell r="BF17">
            <v>6.1131354026090871E-2</v>
          </cell>
          <cell r="BG17">
            <v>7.6214574898785428E-2</v>
          </cell>
          <cell r="BH17">
            <v>3.7627080521817367E-2</v>
          </cell>
          <cell r="BI17">
            <v>0.1288416554206028</v>
          </cell>
          <cell r="BJ17">
            <v>1.3596491228070176E-2</v>
          </cell>
          <cell r="BK17">
            <v>5.9201529464687361E-2</v>
          </cell>
          <cell r="BL17">
            <v>1.5350877192982455E-2</v>
          </cell>
          <cell r="BM17">
            <v>1.710076473234368E-2</v>
          </cell>
          <cell r="BN17">
            <v>6.3324336482231222E-2</v>
          </cell>
          <cell r="BO17">
            <v>6.7179487179487171E-2</v>
          </cell>
          <cell r="BP17"/>
        </row>
        <row r="18">
          <cell r="BB18">
            <v>1.5979137031768609E-2</v>
          </cell>
          <cell r="BC18">
            <v>3.3760075865339023E-2</v>
          </cell>
          <cell r="BD18">
            <v>0.17733522996680889</v>
          </cell>
          <cell r="BE18">
            <v>0.17444286391654812</v>
          </cell>
          <cell r="BF18">
            <v>6.3063063063063071E-2</v>
          </cell>
          <cell r="BG18">
            <v>6.6666666666666666E-2</v>
          </cell>
          <cell r="BH18">
            <v>4.1441441441441441E-2</v>
          </cell>
          <cell r="BI18">
            <v>0.16519677572309152</v>
          </cell>
          <cell r="BJ18">
            <v>1.9819819819819819E-2</v>
          </cell>
          <cell r="BK18">
            <v>5.9459459459459463E-2</v>
          </cell>
          <cell r="BL18">
            <v>3.7600758653390229E-2</v>
          </cell>
          <cell r="BM18">
            <v>3.6036036036036037E-3</v>
          </cell>
          <cell r="BN18">
            <v>5.7420578473210054E-2</v>
          </cell>
          <cell r="BO18">
            <v>7.5438596491228069E-2</v>
          </cell>
          <cell r="BP18">
            <v>8.771929824561403E-3</v>
          </cell>
        </row>
        <row r="19">
          <cell r="BB19">
            <v>9.5238095238095247E-3</v>
          </cell>
          <cell r="BC19">
            <v>3.1587301587301587E-2</v>
          </cell>
          <cell r="BD19">
            <v>0.15344226579520698</v>
          </cell>
          <cell r="BE19">
            <v>0.1766417678182384</v>
          </cell>
          <cell r="BF19">
            <v>3.6526610644257704E-2</v>
          </cell>
          <cell r="BG19">
            <v>5.7142857142857134E-2</v>
          </cell>
          <cell r="BH19">
            <v>4.1808278867102401E-2</v>
          </cell>
          <cell r="BI19">
            <v>0.1619327731092437</v>
          </cell>
          <cell r="BJ19">
            <v>5.8823529411764705E-3</v>
          </cell>
          <cell r="BK19">
            <v>0.1137317149081855</v>
          </cell>
          <cell r="BL19">
            <v>5.3741051976346099E-2</v>
          </cell>
          <cell r="BM19">
            <v>1.9215686274509803E-2</v>
          </cell>
          <cell r="BN19">
            <v>6.3193277310924376E-2</v>
          </cell>
          <cell r="BO19">
            <v>6.4033613445378154E-2</v>
          </cell>
          <cell r="BP19">
            <v>1.1596638655462184E-2</v>
          </cell>
        </row>
        <row r="20">
          <cell r="BB20">
            <v>2.4312982768865121E-2</v>
          </cell>
          <cell r="BC20">
            <v>1.6351010101010102E-2</v>
          </cell>
          <cell r="BD20">
            <v>0.19408051099227569</v>
          </cell>
          <cell r="BE20">
            <v>0.21245172311348784</v>
          </cell>
          <cell r="BF20">
            <v>3.0871212121212126E-2</v>
          </cell>
          <cell r="BG20">
            <v>7.6481729055258463E-2</v>
          </cell>
          <cell r="BH20">
            <v>3.0135918003565063E-2</v>
          </cell>
          <cell r="BI20">
            <v>0.11574197860962566</v>
          </cell>
          <cell r="BJ20">
            <v>3.9215686274509803E-3</v>
          </cell>
          <cell r="BK20">
            <v>8.1279708853238264E-2</v>
          </cell>
          <cell r="BL20">
            <v>2.6593137254901963E-2</v>
          </cell>
          <cell r="BM20">
            <v>2.0202020202020202E-3</v>
          </cell>
          <cell r="BN20">
            <v>6.9756387403446224E-2</v>
          </cell>
          <cell r="BO20">
            <v>9.1759506833036242E-2</v>
          </cell>
          <cell r="BP20">
            <v>2.4242424242424242E-2</v>
          </cell>
        </row>
        <row r="21">
          <cell r="BB21">
            <v>9.5798319327731092E-3</v>
          </cell>
          <cell r="BC21">
            <v>2.7226890756302521E-2</v>
          </cell>
          <cell r="BD21">
            <v>0.15075120957473898</v>
          </cell>
          <cell r="BE21">
            <v>0.21077667430608607</v>
          </cell>
          <cell r="BF21">
            <v>4.5408708938120705E-2</v>
          </cell>
          <cell r="BG21">
            <v>0.10484848484848486</v>
          </cell>
          <cell r="BH21">
            <v>4.8749681690858158E-2</v>
          </cell>
          <cell r="BI21">
            <v>0.1454952890247008</v>
          </cell>
          <cell r="BJ21">
            <v>0</v>
          </cell>
          <cell r="BK21">
            <v>8.2347848230201165E-2</v>
          </cell>
          <cell r="BL21">
            <v>3.1550802139037437E-2</v>
          </cell>
          <cell r="BM21">
            <v>2.5444359562006622E-2</v>
          </cell>
          <cell r="BN21">
            <v>5.6368729309905781E-2</v>
          </cell>
          <cell r="BO21">
            <v>5.7529921059332828E-2</v>
          </cell>
          <cell r="BP21">
            <v>3.9215686274509803E-3</v>
          </cell>
        </row>
        <row r="22">
          <cell r="BB22">
            <v>2.4999999999999998E-2</v>
          </cell>
          <cell r="BC22">
            <v>1.4583333333333334E-2</v>
          </cell>
          <cell r="BD22">
            <v>0.125</v>
          </cell>
          <cell r="BE22">
            <v>0.21041666666666664</v>
          </cell>
          <cell r="BF22">
            <v>0.05</v>
          </cell>
          <cell r="BG22">
            <v>7.4999999999999997E-2</v>
          </cell>
          <cell r="BH22">
            <v>4.583333333333333E-2</v>
          </cell>
          <cell r="BI22">
            <v>0.14374999999999999</v>
          </cell>
          <cell r="BJ22">
            <v>2.0833333333333333E-3</v>
          </cell>
          <cell r="BK22">
            <v>8.1250000000000003E-2</v>
          </cell>
          <cell r="BL22">
            <v>2.2916666666666669E-2</v>
          </cell>
          <cell r="BM22">
            <v>8.3333333333333332E-3</v>
          </cell>
          <cell r="BN22">
            <v>8.9583333333333348E-2</v>
          </cell>
          <cell r="BO22">
            <v>9.5833333333333326E-2</v>
          </cell>
          <cell r="BP22">
            <v>1.0416666666666666E-2</v>
          </cell>
        </row>
        <row r="23">
          <cell r="BB23">
            <v>3.4953501888985758E-2</v>
          </cell>
          <cell r="BC23">
            <v>2.7470425833803439E-2</v>
          </cell>
          <cell r="BD23">
            <v>0.10494811699745285</v>
          </cell>
          <cell r="BE23">
            <v>0.19983375215823032</v>
          </cell>
          <cell r="BF23">
            <v>5.848291365369164E-2</v>
          </cell>
          <cell r="BG23">
            <v>7.2101988136143727E-2</v>
          </cell>
          <cell r="BH23">
            <v>2.7470425833803439E-2</v>
          </cell>
          <cell r="BI23">
            <v>0.15833076909927002</v>
          </cell>
          <cell r="BJ23">
            <v>1.4919354838709677E-2</v>
          </cell>
          <cell r="BK23">
            <v>5.4127134724857681E-2</v>
          </cell>
          <cell r="BL23">
            <v>3.8314358001265023E-2</v>
          </cell>
          <cell r="BM23">
            <v>2.8363847718686434E-2</v>
          </cell>
          <cell r="BN23">
            <v>6.2602783048703356E-2</v>
          </cell>
          <cell r="BO23">
            <v>9.3610997145152752E-2</v>
          </cell>
          <cell r="BP23">
            <v>2.4469630921243823E-2</v>
          </cell>
        </row>
        <row r="24">
          <cell r="BB24">
            <v>1.3793103448275864E-2</v>
          </cell>
          <cell r="BC24">
            <v>2.81947261663286E-2</v>
          </cell>
          <cell r="BD24">
            <v>0.13529411764705881</v>
          </cell>
          <cell r="BE24">
            <v>0.24131169709263017</v>
          </cell>
          <cell r="BF24">
            <v>8.5057471264367815E-2</v>
          </cell>
          <cell r="BG24">
            <v>7.1872887085868836E-2</v>
          </cell>
          <cell r="BH24">
            <v>5.1183231913455043E-2</v>
          </cell>
          <cell r="BI24">
            <v>0.10067613252197431</v>
          </cell>
          <cell r="BJ24">
            <v>6.8965517241379309E-3</v>
          </cell>
          <cell r="BK24">
            <v>4.3678160919540229E-2</v>
          </cell>
          <cell r="BL24">
            <v>4.8884381338742393E-2</v>
          </cell>
          <cell r="BM24">
            <v>9.1954022988505746E-3</v>
          </cell>
          <cell r="BN24">
            <v>5.8688302907369844E-2</v>
          </cell>
          <cell r="BO24">
            <v>7.4780256930358349E-2</v>
          </cell>
          <cell r="BP24">
            <v>3.0493576741041244E-2</v>
          </cell>
        </row>
        <row r="25">
          <cell r="BB25">
            <v>1.6091954022988506E-2</v>
          </cell>
          <cell r="BC25">
            <v>4.3678160919540229E-2</v>
          </cell>
          <cell r="BD25">
            <v>0.10574712643678161</v>
          </cell>
          <cell r="BE25">
            <v>0.21839080459770116</v>
          </cell>
          <cell r="BF25">
            <v>6.8965517241379309E-2</v>
          </cell>
          <cell r="BG25">
            <v>9.6551724137931047E-2</v>
          </cell>
          <cell r="BH25">
            <v>3.9080459770114942E-2</v>
          </cell>
          <cell r="BI25">
            <v>0.12643678160919541</v>
          </cell>
          <cell r="BJ25">
            <v>1.8390804597701149E-2</v>
          </cell>
          <cell r="BK25">
            <v>4.597701149425288E-2</v>
          </cell>
          <cell r="BL25">
            <v>4.3678160919540229E-2</v>
          </cell>
          <cell r="BM25">
            <v>1.1494252873563218E-2</v>
          </cell>
          <cell r="BN25">
            <v>6.8965517241379309E-2</v>
          </cell>
          <cell r="BO25">
            <v>8.2758620689655171E-2</v>
          </cell>
          <cell r="BP25">
            <v>1.3793103448275862E-2</v>
          </cell>
        </row>
        <row r="26">
          <cell r="BB26">
            <v>1.4814814814814814E-2</v>
          </cell>
          <cell r="BC26">
            <v>1.7283950617283949E-2</v>
          </cell>
          <cell r="BD26">
            <v>4.6913580246913576E-2</v>
          </cell>
          <cell r="BE26">
            <v>0.21234567901234566</v>
          </cell>
          <cell r="BF26">
            <v>8.1481481481481488E-2</v>
          </cell>
          <cell r="BG26">
            <v>7.160493827160494E-2</v>
          </cell>
          <cell r="BH26">
            <v>6.1728395061728392E-2</v>
          </cell>
          <cell r="BI26">
            <v>0.13580246913580246</v>
          </cell>
          <cell r="BJ26">
            <v>7.4074074074074077E-3</v>
          </cell>
          <cell r="BK26">
            <v>7.6543209876543214E-2</v>
          </cell>
          <cell r="BL26">
            <v>5.185185185185185E-2</v>
          </cell>
          <cell r="BM26">
            <v>2.9629629629629631E-2</v>
          </cell>
          <cell r="BN26">
            <v>0.10123456790123457</v>
          </cell>
          <cell r="BO26">
            <v>8.1481481481481488E-2</v>
          </cell>
          <cell r="BP26">
            <v>9.876543209876543E-3</v>
          </cell>
        </row>
        <row r="27">
          <cell r="BB27">
            <v>3.4482758620689655E-2</v>
          </cell>
          <cell r="BC27">
            <v>1.1494252873563218E-2</v>
          </cell>
          <cell r="BD27">
            <v>8.7356321839080459E-2</v>
          </cell>
          <cell r="BE27">
            <v>0.23218390804597699</v>
          </cell>
          <cell r="BF27">
            <v>6.2068965517241378E-2</v>
          </cell>
          <cell r="BG27">
            <v>7.1264367816091953E-2</v>
          </cell>
          <cell r="BH27">
            <v>4.597701149425288E-2</v>
          </cell>
          <cell r="BI27">
            <v>0.16091954022988503</v>
          </cell>
          <cell r="BJ27">
            <v>4.5977011494252873E-3</v>
          </cell>
          <cell r="BK27">
            <v>7.3563218390804597E-2</v>
          </cell>
          <cell r="BL27">
            <v>3.2183908045977011E-2</v>
          </cell>
          <cell r="BM27">
            <v>1.8390804597701149E-2</v>
          </cell>
          <cell r="BN27">
            <v>8.2758620689655171E-2</v>
          </cell>
          <cell r="BO27">
            <v>7.8160919540229884E-2</v>
          </cell>
          <cell r="BP27">
            <v>4.5977011494252873E-3</v>
          </cell>
        </row>
        <row r="28">
          <cell r="BB28">
            <v>2.121212121212121E-2</v>
          </cell>
          <cell r="BC28">
            <v>3.3333333333333333E-2</v>
          </cell>
          <cell r="BD28">
            <v>0.11212121212121214</v>
          </cell>
          <cell r="BE28">
            <v>0.26060606060606062</v>
          </cell>
          <cell r="BF28">
            <v>6.0606060606060608E-2</v>
          </cell>
          <cell r="BG28">
            <v>4.5454545454545463E-2</v>
          </cell>
          <cell r="BH28">
            <v>2.4242424242424242E-2</v>
          </cell>
          <cell r="BI28">
            <v>0.15454545454545454</v>
          </cell>
          <cell r="BJ28">
            <v>1.2121212121212121E-2</v>
          </cell>
          <cell r="BK28">
            <v>6.3636363636363644E-2</v>
          </cell>
          <cell r="BL28">
            <v>3.3333333333333333E-2</v>
          </cell>
          <cell r="BM28">
            <v>2.1212121212121213E-2</v>
          </cell>
          <cell r="BN28">
            <v>9.3939393939393934E-2</v>
          </cell>
          <cell r="BO28">
            <v>4.242424242424242E-2</v>
          </cell>
          <cell r="BP28">
            <v>2.121212121212121E-2</v>
          </cell>
        </row>
        <row r="29">
          <cell r="BB29">
            <v>1.282051282051282E-2</v>
          </cell>
          <cell r="BC29">
            <v>2.0512820512820513E-2</v>
          </cell>
          <cell r="BD29">
            <v>0.14871794871794872</v>
          </cell>
          <cell r="BE29">
            <v>0.23846153846153845</v>
          </cell>
          <cell r="BF29">
            <v>5.6410256410256411E-2</v>
          </cell>
          <cell r="BG29">
            <v>3.3333333333333333E-2</v>
          </cell>
          <cell r="BH29">
            <v>2.0512820512820513E-2</v>
          </cell>
          <cell r="BI29">
            <v>0.12564102564102564</v>
          </cell>
          <cell r="BJ29">
            <v>2.3076923076923078E-2</v>
          </cell>
          <cell r="BK29">
            <v>4.6153846153846163E-2</v>
          </cell>
          <cell r="BL29">
            <v>5.128205128205128E-2</v>
          </cell>
          <cell r="BM29">
            <v>7.6923076923076927E-3</v>
          </cell>
          <cell r="BN29">
            <v>0.10256410256410256</v>
          </cell>
          <cell r="BO29">
            <v>0.11282051282051282</v>
          </cell>
          <cell r="BP29">
            <v>0</v>
          </cell>
        </row>
        <row r="30">
          <cell r="BB30">
            <v>1.0256410256410256E-2</v>
          </cell>
          <cell r="BC30">
            <v>2.5641025641025641E-3</v>
          </cell>
          <cell r="BD30">
            <v>0.13076923076923078</v>
          </cell>
          <cell r="BE30">
            <v>0.22051282051282051</v>
          </cell>
          <cell r="BF30">
            <v>0.1076923076923077</v>
          </cell>
          <cell r="BG30">
            <v>4.8717948717948718E-2</v>
          </cell>
          <cell r="BH30">
            <v>3.0769230769230771E-2</v>
          </cell>
          <cell r="BI30">
            <v>0.14871794871794872</v>
          </cell>
          <cell r="BJ30">
            <v>1.7948717948717947E-2</v>
          </cell>
          <cell r="BK30">
            <v>6.4102564102564111E-2</v>
          </cell>
          <cell r="BL30">
            <v>5.128205128205128E-2</v>
          </cell>
          <cell r="BM30">
            <v>1.7948717948717951E-2</v>
          </cell>
          <cell r="BN30">
            <v>8.461538461538462E-2</v>
          </cell>
          <cell r="BO30">
            <v>6.4102564102564097E-2</v>
          </cell>
          <cell r="BP30">
            <v>0</v>
          </cell>
        </row>
        <row r="31">
          <cell r="BB31">
            <v>2.1428571428571429E-2</v>
          </cell>
          <cell r="BC31">
            <v>3.5714285714285712E-2</v>
          </cell>
          <cell r="BD31">
            <v>0.1380952380952381</v>
          </cell>
          <cell r="BE31">
            <v>0.22142857142857142</v>
          </cell>
          <cell r="BF31">
            <v>8.3333333333333329E-2</v>
          </cell>
          <cell r="BG31">
            <v>0.05</v>
          </cell>
          <cell r="BH31">
            <v>3.0952380952380957E-2</v>
          </cell>
          <cell r="BI31">
            <v>0.12380952380952383</v>
          </cell>
          <cell r="BJ31">
            <v>1.1904761904761904E-2</v>
          </cell>
          <cell r="BK31">
            <v>6.9047619047619038E-2</v>
          </cell>
          <cell r="BL31">
            <v>4.0476190476190478E-2</v>
          </cell>
          <cell r="BM31">
            <v>4.7619047619047615E-3</v>
          </cell>
          <cell r="BN31">
            <v>7.857142857142857E-2</v>
          </cell>
          <cell r="BO31">
            <v>9.0476190476190474E-2</v>
          </cell>
          <cell r="BP3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ción entidades"/>
      <sheetName val="Datos encuestados"/>
      <sheetName val="Q1"/>
      <sheetName val="Q2"/>
      <sheetName val="Q3"/>
      <sheetName val="Q4"/>
      <sheetName val="Q5"/>
      <sheetName val="Q6"/>
      <sheetName val="Q7"/>
      <sheetName val="Q8"/>
      <sheetName val="Q9"/>
      <sheetName val="Q10"/>
      <sheetName val="Q11"/>
      <sheetName val="Q12"/>
      <sheetName val="Q13"/>
      <sheetName val="Q14"/>
      <sheetName val="Q15"/>
      <sheetName val="Q16"/>
      <sheetName val="Q17"/>
      <sheetName val="Q18"/>
      <sheetName val="Q19"/>
      <sheetName val="Q20"/>
      <sheetName val="Q21"/>
      <sheetName val="Q22"/>
      <sheetName val="Q23"/>
      <sheetName val="Q24"/>
      <sheetName val="Q25"/>
      <sheetName val="Q26"/>
      <sheetName val="Q27"/>
      <sheetName val="Q28"/>
      <sheetName val="Q29"/>
      <sheetName val="Q30"/>
      <sheetName val="Q31"/>
      <sheetName val="Q32"/>
      <sheetName val="Q33"/>
      <sheetName val="Q34"/>
      <sheetName val="Q35"/>
      <sheetName val="Q36"/>
      <sheetName val="Question EM1"/>
      <sheetName val="Question EM3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A7" t="str">
            <v>a</v>
          </cell>
          <cell r="B7" t="str">
            <v>a. Industria</v>
          </cell>
          <cell r="C7"/>
          <cell r="D7">
            <v>5</v>
          </cell>
          <cell r="E7">
            <v>5</v>
          </cell>
          <cell r="F7">
            <v>7</v>
          </cell>
          <cell r="G7">
            <v>6</v>
          </cell>
          <cell r="H7">
            <v>4</v>
          </cell>
          <cell r="I7">
            <v>27</v>
          </cell>
          <cell r="J7">
            <v>0</v>
          </cell>
          <cell r="K7">
            <v>0</v>
          </cell>
        </row>
        <row r="8">
          <cell r="A8" t="str">
            <v>b</v>
          </cell>
          <cell r="B8" t="str">
            <v>b. Servicios</v>
          </cell>
          <cell r="C8"/>
          <cell r="D8">
            <v>1</v>
          </cell>
          <cell r="E8">
            <v>4</v>
          </cell>
          <cell r="F8">
            <v>8</v>
          </cell>
          <cell r="G8">
            <v>9</v>
          </cell>
          <cell r="H8">
            <v>5</v>
          </cell>
          <cell r="I8">
            <v>27</v>
          </cell>
          <cell r="J8">
            <v>9</v>
          </cell>
          <cell r="K8">
            <v>0.33333333333333331</v>
          </cell>
        </row>
        <row r="9">
          <cell r="A9" t="str">
            <v>c</v>
          </cell>
          <cell r="B9" t="str">
            <v>c. Comercio</v>
          </cell>
          <cell r="C9"/>
          <cell r="D9">
            <v>2</v>
          </cell>
          <cell r="E9">
            <v>0</v>
          </cell>
          <cell r="F9">
            <v>2</v>
          </cell>
          <cell r="G9">
            <v>15</v>
          </cell>
          <cell r="H9">
            <v>8</v>
          </cell>
          <cell r="I9">
            <v>27</v>
          </cell>
          <cell r="J9">
            <v>21</v>
          </cell>
          <cell r="K9">
            <v>0.77777777777777779</v>
          </cell>
        </row>
        <row r="10">
          <cell r="A10" t="str">
            <v>d</v>
          </cell>
          <cell r="B10" t="str">
            <v>d. Construcción</v>
          </cell>
          <cell r="C10"/>
          <cell r="D10">
            <v>3</v>
          </cell>
          <cell r="E10">
            <v>12</v>
          </cell>
          <cell r="F10">
            <v>7</v>
          </cell>
          <cell r="G10">
            <v>2</v>
          </cell>
          <cell r="H10">
            <v>2</v>
          </cell>
          <cell r="I10">
            <v>26</v>
          </cell>
          <cell r="J10">
            <v>-11</v>
          </cell>
          <cell r="K10">
            <v>-0.40740740740740738</v>
          </cell>
        </row>
        <row r="11">
          <cell r="A11" t="str">
            <v>e</v>
          </cell>
          <cell r="B11" t="str">
            <v>e. Agropecuario</v>
          </cell>
          <cell r="C11"/>
          <cell r="D11">
            <v>2</v>
          </cell>
          <cell r="E11">
            <v>7</v>
          </cell>
          <cell r="F11">
            <v>9</v>
          </cell>
          <cell r="G11">
            <v>6</v>
          </cell>
          <cell r="H11">
            <v>3</v>
          </cell>
          <cell r="I11">
            <v>27</v>
          </cell>
          <cell r="J11">
            <v>0</v>
          </cell>
          <cell r="K11">
            <v>0</v>
          </cell>
        </row>
        <row r="12">
          <cell r="A12" t="str">
            <v>f</v>
          </cell>
          <cell r="B12" t="str">
            <v>f. Comunicaciones</v>
          </cell>
          <cell r="C12"/>
          <cell r="D12">
            <v>5</v>
          </cell>
          <cell r="E12">
            <v>6</v>
          </cell>
          <cell r="F12">
            <v>10</v>
          </cell>
          <cell r="G12">
            <v>5</v>
          </cell>
          <cell r="H12">
            <v>1</v>
          </cell>
          <cell r="I12">
            <v>27</v>
          </cell>
          <cell r="J12">
            <v>-5</v>
          </cell>
          <cell r="K12">
            <v>-0.18518518518518517</v>
          </cell>
        </row>
        <row r="13">
          <cell r="A13" t="str">
            <v>g</v>
          </cell>
          <cell r="B13" t="str">
            <v>g. Personas naturales</v>
          </cell>
          <cell r="C13"/>
          <cell r="D13">
            <v>2</v>
          </cell>
          <cell r="E13">
            <v>4</v>
          </cell>
          <cell r="F13">
            <v>6</v>
          </cell>
          <cell r="G13">
            <v>9</v>
          </cell>
          <cell r="H13">
            <v>5</v>
          </cell>
          <cell r="I13">
            <v>26</v>
          </cell>
          <cell r="J13">
            <v>8</v>
          </cell>
          <cell r="K13">
            <v>0.29629629629629628</v>
          </cell>
        </row>
        <row r="14">
          <cell r="A14" t="str">
            <v>h</v>
          </cell>
          <cell r="B14" t="str">
            <v>h. Otro</v>
          </cell>
          <cell r="C14"/>
          <cell r="D14">
            <v>1</v>
          </cell>
          <cell r="E14">
            <v>0</v>
          </cell>
          <cell r="F14">
            <v>1</v>
          </cell>
          <cell r="G14">
            <v>1</v>
          </cell>
          <cell r="H14">
            <v>0</v>
          </cell>
          <cell r="I14">
            <v>3</v>
          </cell>
          <cell r="J14">
            <v>0</v>
          </cell>
          <cell r="K14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7">
          <cell r="A7" t="str">
            <v>a</v>
          </cell>
          <cell r="B7" t="str">
            <v>a.Extensión del plazo del microcrédito</v>
          </cell>
          <cell r="C7">
            <v>0.94120000000000004</v>
          </cell>
        </row>
        <row r="8">
          <cell r="A8" t="str">
            <v>b</v>
          </cell>
          <cell r="B8" t="str">
            <v>b.Diferimiento del pago de intereses</v>
          </cell>
          <cell r="C8">
            <v>0.17649999999999999</v>
          </cell>
        </row>
        <row r="9">
          <cell r="A9" t="str">
            <v>c</v>
          </cell>
          <cell r="B9" t="str">
            <v>c.Reducción de la cuota a solo el pago de intereses</v>
          </cell>
          <cell r="C9">
            <v>0.29409999999999997</v>
          </cell>
        </row>
        <row r="10">
          <cell r="A10" t="str">
            <v>d</v>
          </cell>
          <cell r="B10" t="str">
            <v>d.Capitalización de cuotas atrasadas</v>
          </cell>
          <cell r="C10">
            <v>0.1176</v>
          </cell>
        </row>
        <row r="11">
          <cell r="A11" t="str">
            <v>e</v>
          </cell>
          <cell r="B11" t="str">
            <v>e.Períodos de gracia</v>
          </cell>
          <cell r="C11">
            <v>0.35289999999999999</v>
          </cell>
        </row>
        <row r="12">
          <cell r="A12" t="str">
            <v>f</v>
          </cell>
          <cell r="B12" t="str">
            <v>f.Condonación parcial del microcrédito</v>
          </cell>
          <cell r="C12">
            <v>0.1176</v>
          </cell>
        </row>
        <row r="13">
          <cell r="A13" t="str">
            <v>g</v>
          </cell>
          <cell r="B13" t="str">
            <v>g.Disminución de la tasa de interés del microcrédito</v>
          </cell>
          <cell r="C13">
            <v>5.8799999999999998E-2</v>
          </cell>
        </row>
        <row r="14">
          <cell r="B14" t="str">
            <v>h.Reducción en el monto de los pagos</v>
          </cell>
          <cell r="C14">
            <v>0</v>
          </cell>
        </row>
        <row r="15">
          <cell r="A15" t="str">
            <v>h</v>
          </cell>
          <cell r="B15" t="str">
            <v>h.Otorgamiento de nuevos microcréditos para cumplir con obligaciones anteriores</v>
          </cell>
          <cell r="C15">
            <v>0.17649999999999999</v>
          </cell>
        </row>
        <row r="16">
          <cell r="A16" t="str">
            <v>i</v>
          </cell>
          <cell r="B16" t="str">
            <v>i.Consolidación de microcréditos</v>
          </cell>
          <cell r="C16">
            <v>0.29409999999999997</v>
          </cell>
        </row>
        <row r="17">
          <cell r="A17" t="str">
            <v>j</v>
          </cell>
          <cell r="B17" t="str">
            <v>j. Otro (especifique)</v>
          </cell>
          <cell r="C17">
            <v>0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Tema de Office">
  <a:themeElements>
    <a:clrScheme name="DEF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A00000"/>
      </a:accent1>
      <a:accent2>
        <a:srgbClr val="E6B431"/>
      </a:accent2>
      <a:accent3>
        <a:srgbClr val="7F7F7F"/>
      </a:accent3>
      <a:accent4>
        <a:srgbClr val="E66E0A"/>
      </a:accent4>
      <a:accent5>
        <a:srgbClr val="4B2300"/>
      </a:accent5>
      <a:accent6>
        <a:srgbClr val="B4B478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03"/>
  <sheetViews>
    <sheetView showGridLines="0" view="pageBreakPreview" topLeftCell="A16" zoomScale="70" zoomScaleSheetLayoutView="70" workbookViewId="0">
      <selection activeCell="B2" sqref="B2"/>
    </sheetView>
  </sheetViews>
  <sheetFormatPr baseColWidth="10" defaultColWidth="11.42578125" defaultRowHeight="15" x14ac:dyDescent="0.25"/>
  <cols>
    <col min="1" max="1" width="9.7109375" style="5" customWidth="1"/>
    <col min="2" max="2" width="12.5703125" style="5" customWidth="1"/>
    <col min="3" max="3" width="27" style="5" customWidth="1"/>
    <col min="4" max="4" width="25.140625" style="5" bestFit="1" customWidth="1"/>
    <col min="5" max="5" width="24" style="5" bestFit="1" customWidth="1"/>
    <col min="6" max="6" width="25.140625" style="5" bestFit="1" customWidth="1"/>
    <col min="7" max="7" width="16" style="5" customWidth="1"/>
    <col min="8" max="10" width="11.42578125" style="5"/>
    <col min="11" max="11" width="0" style="5" hidden="1" customWidth="1"/>
    <col min="12" max="12" width="38.85546875" style="5" hidden="1" customWidth="1"/>
    <col min="13" max="13" width="10.85546875" style="5" hidden="1" customWidth="1"/>
    <col min="14" max="14" width="9.7109375" style="5" hidden="1" customWidth="1"/>
    <col min="15" max="18" width="9.140625" style="5" hidden="1" customWidth="1"/>
    <col min="19" max="19" width="38.140625" style="5" hidden="1" customWidth="1"/>
    <col min="20" max="20" width="9.7109375" style="5" hidden="1" customWidth="1"/>
    <col min="21" max="27" width="0" style="5" hidden="1" customWidth="1"/>
    <col min="28" max="35" width="11.42578125" style="5"/>
    <col min="36" max="36" width="20.42578125" style="5" bestFit="1" customWidth="1"/>
    <col min="37" max="37" width="12" style="5" bestFit="1" customWidth="1"/>
    <col min="38" max="16384" width="11.42578125" style="5"/>
  </cols>
  <sheetData>
    <row r="1" spans="2:33" ht="30.2" customHeight="1" x14ac:dyDescent="0.25">
      <c r="B1" s="5" t="s">
        <v>74</v>
      </c>
      <c r="C1" s="5" t="s">
        <v>37</v>
      </c>
      <c r="D1" s="5" t="s">
        <v>48</v>
      </c>
      <c r="E1" s="111" t="s">
        <v>145</v>
      </c>
      <c r="F1" s="111" t="s">
        <v>146</v>
      </c>
      <c r="AF1" s="111"/>
      <c r="AG1" s="111"/>
    </row>
    <row r="2" spans="2:33" ht="12.75" customHeight="1" x14ac:dyDescent="0.25">
      <c r="B2" s="112" t="s">
        <v>0</v>
      </c>
      <c r="C2" s="88">
        <v>-32.414170475547664</v>
      </c>
      <c r="D2" s="88">
        <v>-19.009374868244784</v>
      </c>
      <c r="E2" s="44"/>
      <c r="F2" s="44"/>
      <c r="AF2" s="111"/>
      <c r="AG2" s="111"/>
    </row>
    <row r="3" spans="2:33" ht="12.75" customHeight="1" x14ac:dyDescent="0.25">
      <c r="B3" s="112" t="s">
        <v>1</v>
      </c>
      <c r="C3" s="88">
        <v>-63.190256783191757</v>
      </c>
      <c r="D3" s="88">
        <v>-36.101186495851238</v>
      </c>
      <c r="E3" s="44"/>
      <c r="F3" s="44"/>
      <c r="AF3" s="111"/>
      <c r="AG3" s="111"/>
    </row>
    <row r="4" spans="2:33" ht="12.75" customHeight="1" x14ac:dyDescent="0.25">
      <c r="B4" s="112" t="s">
        <v>2</v>
      </c>
      <c r="C4" s="88">
        <v>62.295891258651814</v>
      </c>
      <c r="D4" s="88">
        <v>-7.8458607803673832</v>
      </c>
      <c r="E4" s="44"/>
      <c r="F4" s="44"/>
      <c r="AF4" s="111"/>
      <c r="AG4" s="111"/>
    </row>
    <row r="5" spans="2:33" ht="12.75" customHeight="1" x14ac:dyDescent="0.25">
      <c r="B5" s="113">
        <v>41518</v>
      </c>
      <c r="C5" s="88">
        <v>31.832128226701826</v>
      </c>
      <c r="D5" s="88">
        <v>48.90701526752499</v>
      </c>
      <c r="E5" s="44"/>
      <c r="F5" s="44"/>
      <c r="AF5" s="111"/>
      <c r="AG5" s="111"/>
    </row>
    <row r="6" spans="2:33" ht="12.75" customHeight="1" x14ac:dyDescent="0.25">
      <c r="B6" s="112" t="s">
        <v>128</v>
      </c>
      <c r="C6" s="88">
        <v>8.4244091926114546</v>
      </c>
      <c r="D6" s="88">
        <v>1.2493277043273188</v>
      </c>
      <c r="E6" s="44"/>
      <c r="F6" s="44"/>
      <c r="AF6" s="111"/>
      <c r="AG6" s="111"/>
    </row>
    <row r="7" spans="2:33" ht="12.75" customHeight="1" x14ac:dyDescent="0.25">
      <c r="B7" s="112" t="s">
        <v>129</v>
      </c>
      <c r="C7" s="88">
        <v>35.824319172934167</v>
      </c>
      <c r="D7" s="88">
        <v>33.423486000838224</v>
      </c>
      <c r="E7" s="44"/>
      <c r="F7" s="44"/>
      <c r="AF7" s="111"/>
      <c r="AG7" s="111"/>
    </row>
    <row r="8" spans="2:33" ht="12.75" customHeight="1" x14ac:dyDescent="0.25">
      <c r="B8" s="112" t="s">
        <v>130</v>
      </c>
      <c r="C8" s="88">
        <v>13.3</v>
      </c>
      <c r="D8" s="88">
        <v>26.101095652974841</v>
      </c>
      <c r="E8" s="44"/>
      <c r="F8" s="44"/>
      <c r="AF8" s="111"/>
      <c r="AG8" s="111"/>
    </row>
    <row r="9" spans="2:33" ht="12.75" customHeight="1" x14ac:dyDescent="0.25">
      <c r="B9" s="112" t="s">
        <v>131</v>
      </c>
      <c r="C9" s="88">
        <v>54.3</v>
      </c>
      <c r="D9" s="88">
        <v>75.89137279696682</v>
      </c>
      <c r="E9" s="44"/>
      <c r="F9" s="44"/>
      <c r="AF9" s="111"/>
      <c r="AG9" s="111"/>
    </row>
    <row r="10" spans="2:33" x14ac:dyDescent="0.25">
      <c r="B10" s="112" t="s">
        <v>132</v>
      </c>
      <c r="C10" s="88">
        <v>66</v>
      </c>
      <c r="D10" s="88">
        <v>79.452178508877935</v>
      </c>
      <c r="E10" s="44"/>
      <c r="F10" s="44"/>
      <c r="AF10" s="111"/>
      <c r="AG10" s="111"/>
    </row>
    <row r="11" spans="2:33" x14ac:dyDescent="0.25">
      <c r="B11" s="112" t="s">
        <v>133</v>
      </c>
      <c r="C11" s="88">
        <v>14</v>
      </c>
      <c r="D11" s="88">
        <v>38.637170750172167</v>
      </c>
      <c r="E11" s="44"/>
      <c r="F11" s="44"/>
      <c r="AF11" s="111"/>
      <c r="AG11" s="111"/>
    </row>
    <row r="12" spans="2:33" x14ac:dyDescent="0.25">
      <c r="B12" s="112" t="s">
        <v>134</v>
      </c>
      <c r="C12" s="88">
        <v>9.1474719346114242</v>
      </c>
      <c r="D12" s="88">
        <v>27.052752390105358</v>
      </c>
      <c r="E12" s="44"/>
      <c r="F12" s="44"/>
      <c r="AF12" s="111"/>
      <c r="AG12" s="111"/>
    </row>
    <row r="13" spans="2:33" x14ac:dyDescent="0.25">
      <c r="B13" s="112" t="s">
        <v>135</v>
      </c>
      <c r="C13" s="88">
        <v>11.8</v>
      </c>
      <c r="D13" s="88">
        <v>23.5</v>
      </c>
      <c r="E13" s="44"/>
      <c r="F13" s="44"/>
      <c r="G13" s="12"/>
      <c r="AF13" s="111"/>
      <c r="AG13" s="111"/>
    </row>
    <row r="14" spans="2:33" x14ac:dyDescent="0.25">
      <c r="B14" s="112" t="s">
        <v>136</v>
      </c>
      <c r="C14" s="88">
        <v>-17.061176718189966</v>
      </c>
      <c r="D14" s="88">
        <v>-16.980732619814177</v>
      </c>
      <c r="E14" s="44"/>
      <c r="F14" s="44"/>
      <c r="AF14" s="111"/>
      <c r="AG14" s="111"/>
    </row>
    <row r="15" spans="2:33" x14ac:dyDescent="0.25">
      <c r="B15" s="112" t="s">
        <v>137</v>
      </c>
      <c r="C15" s="88">
        <v>-0.3448526844089051</v>
      </c>
      <c r="D15" s="88">
        <v>-0.40649157115840118</v>
      </c>
      <c r="E15" s="44"/>
      <c r="F15" s="44"/>
      <c r="AF15" s="111"/>
      <c r="AG15" s="111"/>
    </row>
    <row r="16" spans="2:33" x14ac:dyDescent="0.25">
      <c r="B16" s="114" t="s">
        <v>138</v>
      </c>
      <c r="C16" s="88">
        <v>-0.71074276713949369</v>
      </c>
      <c r="D16" s="88">
        <v>-0.79636595629709894</v>
      </c>
      <c r="E16" s="44"/>
      <c r="F16" s="44"/>
      <c r="AF16" s="111"/>
      <c r="AG16" s="111"/>
    </row>
    <row r="17" spans="2:34" x14ac:dyDescent="0.25">
      <c r="B17" s="112" t="s">
        <v>139</v>
      </c>
      <c r="C17" s="88">
        <v>-5.2085164665133493E-2</v>
      </c>
      <c r="D17" s="88">
        <v>-8.1036208804019488E-2</v>
      </c>
      <c r="E17" s="44"/>
      <c r="F17" s="44"/>
      <c r="AF17" s="111"/>
      <c r="AG17" s="111"/>
    </row>
    <row r="18" spans="2:34" x14ac:dyDescent="0.25">
      <c r="B18" s="112" t="s">
        <v>140</v>
      </c>
      <c r="C18" s="166">
        <v>-0.50729429709045726</v>
      </c>
      <c r="D18" s="88">
        <v>-0.62074974517849069</v>
      </c>
      <c r="E18" s="44"/>
      <c r="F18" s="44"/>
      <c r="AF18" s="111"/>
      <c r="AG18" s="111"/>
    </row>
    <row r="19" spans="2:34" x14ac:dyDescent="0.25">
      <c r="B19" s="112" t="s">
        <v>141</v>
      </c>
      <c r="C19" s="166">
        <v>0.13947830352800411</v>
      </c>
      <c r="D19" s="88">
        <v>0.17627800272227198</v>
      </c>
      <c r="E19" s="44"/>
      <c r="F19" s="44"/>
      <c r="AF19" s="111"/>
      <c r="AG19" s="111"/>
    </row>
    <row r="20" spans="2:34" x14ac:dyDescent="0.25">
      <c r="B20" s="112" t="s">
        <v>142</v>
      </c>
      <c r="C20" s="88">
        <v>-0.44056175622730442</v>
      </c>
      <c r="D20" s="88">
        <v>-0.30428589547874019</v>
      </c>
      <c r="E20" s="44"/>
      <c r="F20" s="44"/>
      <c r="AF20" s="111"/>
      <c r="AG20" s="111"/>
    </row>
    <row r="21" spans="2:34" x14ac:dyDescent="0.25">
      <c r="B21" s="112" t="s">
        <v>143</v>
      </c>
      <c r="C21" s="88">
        <v>3.6173988161491748E-2</v>
      </c>
      <c r="D21" s="88">
        <v>0.31491987785694042</v>
      </c>
      <c r="E21" s="44"/>
      <c r="F21" s="44"/>
      <c r="AF21" s="111"/>
      <c r="AG21" s="111"/>
    </row>
    <row r="22" spans="2:34" x14ac:dyDescent="0.25">
      <c r="B22" s="112" t="s">
        <v>159</v>
      </c>
      <c r="C22" s="88">
        <v>8.6421031574318102E-2</v>
      </c>
      <c r="D22" s="88">
        <v>0.13672228166819372</v>
      </c>
      <c r="E22" s="44"/>
      <c r="F22" s="44"/>
      <c r="AG22" s="111"/>
      <c r="AH22" s="111"/>
    </row>
    <row r="23" spans="2:34" x14ac:dyDescent="0.25">
      <c r="B23" s="112" t="s">
        <v>171</v>
      </c>
      <c r="C23" s="88">
        <v>3.8570807581747031E-2</v>
      </c>
      <c r="D23" s="88">
        <v>3.3020683442064214E-2</v>
      </c>
      <c r="E23" s="44"/>
      <c r="F23" s="44"/>
      <c r="AG23" s="111"/>
      <c r="AH23" s="111"/>
    </row>
    <row r="24" spans="2:34" x14ac:dyDescent="0.25">
      <c r="B24" s="112" t="s">
        <v>179</v>
      </c>
      <c r="C24" s="88">
        <v>0.45917094381679868</v>
      </c>
      <c r="D24" s="88">
        <v>0.48262954530024943</v>
      </c>
      <c r="E24" s="44"/>
      <c r="F24" s="44"/>
      <c r="AG24" s="111"/>
      <c r="AH24" s="111"/>
    </row>
    <row r="25" spans="2:34" x14ac:dyDescent="0.25">
      <c r="B25" s="112" t="s">
        <v>187</v>
      </c>
      <c r="C25" s="88">
        <v>0.34488286110597777</v>
      </c>
      <c r="D25" s="88">
        <v>0.42590107077066153</v>
      </c>
      <c r="E25" s="44"/>
      <c r="F25" s="44"/>
      <c r="AG25" s="111"/>
      <c r="AH25" s="111"/>
    </row>
    <row r="26" spans="2:34" x14ac:dyDescent="0.25">
      <c r="B26" s="112" t="s">
        <v>240</v>
      </c>
      <c r="C26" s="88">
        <v>0.45642434826957323</v>
      </c>
      <c r="D26" s="88">
        <v>0.58812368155791928</v>
      </c>
      <c r="E26" s="44"/>
      <c r="F26" s="44"/>
      <c r="AG26" s="111"/>
      <c r="AH26" s="111"/>
    </row>
    <row r="27" spans="2:34" x14ac:dyDescent="0.25">
      <c r="B27" s="112" t="s">
        <v>248</v>
      </c>
      <c r="C27" s="88">
        <v>0.39028514712095541</v>
      </c>
      <c r="D27" s="88">
        <v>0.47902036071362486</v>
      </c>
      <c r="E27" s="44"/>
      <c r="F27" s="44"/>
      <c r="AG27" s="111"/>
      <c r="AH27" s="111"/>
    </row>
    <row r="28" spans="2:34" x14ac:dyDescent="0.25">
      <c r="B28" s="112" t="s">
        <v>256</v>
      </c>
      <c r="C28" s="88">
        <v>0.42179343303380767</v>
      </c>
      <c r="D28" s="88">
        <v>0.49014430133430187</v>
      </c>
      <c r="AG28" s="111"/>
      <c r="AH28" s="111"/>
    </row>
    <row r="29" spans="2:34" x14ac:dyDescent="0.25">
      <c r="B29" s="112" t="s">
        <v>265</v>
      </c>
      <c r="C29" s="88">
        <v>0.47926657284253738</v>
      </c>
      <c r="D29" s="88">
        <v>0.58963515043099557</v>
      </c>
      <c r="E29" s="44">
        <v>-1.2512261030167167</v>
      </c>
      <c r="F29" s="44">
        <v>0.9621604274312876</v>
      </c>
      <c r="AG29" s="111"/>
      <c r="AH29" s="111"/>
    </row>
    <row r="30" spans="2:34" x14ac:dyDescent="0.25">
      <c r="B30" s="112" t="s">
        <v>274</v>
      </c>
      <c r="C30" s="88">
        <v>0.29111570081934413</v>
      </c>
      <c r="D30" s="88">
        <v>0.3559395974872761</v>
      </c>
      <c r="E30" s="44">
        <v>-1.2512261030167167</v>
      </c>
      <c r="F30" s="44">
        <v>0.9621604274312876</v>
      </c>
      <c r="AG30" s="111"/>
      <c r="AH30" s="111"/>
    </row>
    <row r="31" spans="2:34" x14ac:dyDescent="0.25">
      <c r="B31" s="112" t="s">
        <v>285</v>
      </c>
      <c r="C31" s="88">
        <v>-0.44098724144130202</v>
      </c>
      <c r="D31" s="88">
        <v>-0.40875495069797152</v>
      </c>
      <c r="E31" s="44">
        <v>-1.2512261030167167</v>
      </c>
      <c r="F31" s="44">
        <v>0.9621604274312876</v>
      </c>
      <c r="AG31" s="111"/>
      <c r="AH31" s="111"/>
    </row>
    <row r="32" spans="2:34" x14ac:dyDescent="0.25">
      <c r="B32" s="112" t="s">
        <v>294</v>
      </c>
      <c r="C32" s="88">
        <v>-0.94780312441048142</v>
      </c>
      <c r="D32" s="87">
        <v>-0.99336067459388844</v>
      </c>
      <c r="E32" s="44">
        <v>-1.2512261030167167</v>
      </c>
      <c r="F32" s="44">
        <v>0.9621604274312876</v>
      </c>
      <c r="AG32" s="111"/>
      <c r="AH32" s="111"/>
    </row>
    <row r="33" spans="2:34" x14ac:dyDescent="0.25">
      <c r="B33" s="112" t="s">
        <v>308</v>
      </c>
      <c r="C33" s="88">
        <v>0.36984804906064556</v>
      </c>
      <c r="D33" s="87">
        <v>0.70554387978619548</v>
      </c>
      <c r="E33" s="12">
        <v>-1.2512261030167167</v>
      </c>
      <c r="F33" s="12">
        <v>0.9621604274312876</v>
      </c>
      <c r="AG33" s="111"/>
      <c r="AH33" s="111"/>
    </row>
    <row r="34" spans="2:34" x14ac:dyDescent="0.25">
      <c r="B34" s="112" t="s">
        <v>323</v>
      </c>
      <c r="C34" s="88">
        <v>0.34669411740005446</v>
      </c>
      <c r="D34" s="87">
        <v>0.43515156402192967</v>
      </c>
      <c r="E34" s="12">
        <v>-1.2512261030167167</v>
      </c>
      <c r="F34" s="12">
        <v>0.9621604274312876</v>
      </c>
      <c r="AG34" s="111"/>
      <c r="AH34" s="111"/>
    </row>
    <row r="35" spans="2:34" x14ac:dyDescent="0.25">
      <c r="B35" s="112" t="s">
        <v>335</v>
      </c>
      <c r="C35" s="88">
        <v>-4.7736434541170901E-2</v>
      </c>
      <c r="D35" s="87">
        <v>3.7013069405109102E-2</v>
      </c>
      <c r="E35" s="12">
        <f>+AVERAGE(C32:C35)</f>
        <v>-6.9749348122738086E-2</v>
      </c>
      <c r="F35" s="12">
        <f>+AVERAGE(D32:D35)</f>
        <v>4.6086959654836453E-2</v>
      </c>
      <c r="AG35" s="111"/>
      <c r="AH35" s="111"/>
    </row>
    <row r="36" spans="2:34" x14ac:dyDescent="0.25">
      <c r="B36" s="112" t="s">
        <v>359</v>
      </c>
      <c r="C36" s="88">
        <v>0.37871552104233913</v>
      </c>
      <c r="D36" s="87">
        <v>0.49846851138436898</v>
      </c>
      <c r="E36" s="12">
        <f>+AVERAGE(C33:C36)</f>
        <v>0.26188031324046707</v>
      </c>
      <c r="F36" s="12">
        <f>+AVERAGE(D33:D36)</f>
        <v>0.41904425614940083</v>
      </c>
      <c r="AG36" s="111"/>
      <c r="AH36" s="111"/>
    </row>
    <row r="37" spans="2:34" x14ac:dyDescent="0.25">
      <c r="B37" s="112"/>
      <c r="C37" s="115"/>
      <c r="D37" s="12"/>
      <c r="E37" s="12"/>
      <c r="AG37" s="111"/>
      <c r="AH37" s="111"/>
    </row>
    <row r="38" spans="2:34" x14ac:dyDescent="0.25">
      <c r="B38" s="3" t="s">
        <v>3</v>
      </c>
      <c r="AG38" s="111"/>
      <c r="AH38" s="111"/>
    </row>
    <row r="39" spans="2:34" x14ac:dyDescent="0.25">
      <c r="B39" s="2" t="s">
        <v>51</v>
      </c>
      <c r="AG39" s="111"/>
      <c r="AH39" s="111"/>
    </row>
    <row r="40" spans="2:34" x14ac:dyDescent="0.25">
      <c r="B40" s="3"/>
      <c r="AG40" s="111"/>
      <c r="AH40" s="111"/>
    </row>
    <row r="41" spans="2:34" x14ac:dyDescent="0.25">
      <c r="B41" s="3"/>
      <c r="AG41" s="111"/>
      <c r="AH41" s="111"/>
    </row>
    <row r="42" spans="2:34" x14ac:dyDescent="0.25">
      <c r="B42" s="3"/>
      <c r="AG42" s="111"/>
      <c r="AH42" s="111"/>
    </row>
    <row r="43" spans="2:34" x14ac:dyDescent="0.25">
      <c r="B43" s="3"/>
      <c r="AG43" s="111"/>
      <c r="AH43" s="111"/>
    </row>
    <row r="44" spans="2:34" x14ac:dyDescent="0.25">
      <c r="B44" s="3"/>
      <c r="AG44" s="111"/>
      <c r="AH44" s="111"/>
    </row>
    <row r="45" spans="2:34" x14ac:dyDescent="0.25">
      <c r="B45" s="3"/>
      <c r="AG45" s="111"/>
      <c r="AH45" s="111"/>
    </row>
    <row r="46" spans="2:34" x14ac:dyDescent="0.25">
      <c r="B46" s="3"/>
      <c r="AG46" s="111"/>
      <c r="AH46" s="111"/>
    </row>
    <row r="47" spans="2:34" x14ac:dyDescent="0.25">
      <c r="B47" s="3"/>
      <c r="AG47" s="111"/>
      <c r="AH47" s="111"/>
    </row>
    <row r="48" spans="2:34" x14ac:dyDescent="0.25">
      <c r="B48" s="3"/>
      <c r="AG48" s="111"/>
      <c r="AH48" s="111"/>
    </row>
    <row r="49" spans="2:34" x14ac:dyDescent="0.25">
      <c r="B49" s="3"/>
      <c r="AG49" s="111"/>
      <c r="AH49" s="111"/>
    </row>
    <row r="50" spans="2:34" x14ac:dyDescent="0.25">
      <c r="B50" s="3"/>
      <c r="AG50" s="111"/>
      <c r="AH50" s="111"/>
    </row>
    <row r="51" spans="2:34" x14ac:dyDescent="0.25">
      <c r="B51" s="3"/>
      <c r="AG51" s="111"/>
      <c r="AH51" s="111"/>
    </row>
    <row r="52" spans="2:34" x14ac:dyDescent="0.25">
      <c r="B52" s="3"/>
      <c r="AG52" s="111"/>
      <c r="AH52" s="111"/>
    </row>
    <row r="53" spans="2:34" x14ac:dyDescent="0.25">
      <c r="B53" s="3"/>
      <c r="AG53" s="111"/>
      <c r="AH53" s="111"/>
    </row>
    <row r="54" spans="2:34" x14ac:dyDescent="0.25">
      <c r="B54" s="3"/>
      <c r="AG54" s="111"/>
      <c r="AH54" s="111"/>
    </row>
    <row r="55" spans="2:34" x14ac:dyDescent="0.25">
      <c r="B55" s="3"/>
      <c r="AG55" s="111"/>
      <c r="AH55" s="111"/>
    </row>
    <row r="56" spans="2:34" x14ac:dyDescent="0.25">
      <c r="B56" s="3"/>
      <c r="AG56" s="111"/>
      <c r="AH56" s="111"/>
    </row>
    <row r="57" spans="2:34" x14ac:dyDescent="0.25">
      <c r="B57" s="3"/>
      <c r="AG57" s="111"/>
      <c r="AH57" s="111"/>
    </row>
    <row r="58" spans="2:34" x14ac:dyDescent="0.25">
      <c r="B58" s="3"/>
      <c r="AG58" s="111"/>
      <c r="AH58" s="111"/>
    </row>
    <row r="59" spans="2:34" x14ac:dyDescent="0.25">
      <c r="B59" s="3"/>
      <c r="AG59" s="111"/>
      <c r="AH59" s="111"/>
    </row>
    <row r="60" spans="2:34" x14ac:dyDescent="0.25">
      <c r="B60" s="3"/>
      <c r="AG60" s="111"/>
      <c r="AH60" s="111"/>
    </row>
    <row r="61" spans="2:34" x14ac:dyDescent="0.25">
      <c r="B61" s="3"/>
      <c r="AG61" s="111"/>
      <c r="AH61" s="111"/>
    </row>
    <row r="62" spans="2:34" x14ac:dyDescent="0.25">
      <c r="B62" s="190" t="s">
        <v>284</v>
      </c>
      <c r="C62" s="190"/>
      <c r="D62" s="190"/>
      <c r="E62" s="190"/>
      <c r="F62" s="190"/>
      <c r="G62" s="190"/>
      <c r="AG62" s="111"/>
      <c r="AH62" s="111"/>
    </row>
    <row r="63" spans="2:34" x14ac:dyDescent="0.25">
      <c r="B63" s="190"/>
      <c r="C63" s="190"/>
      <c r="D63" s="190"/>
      <c r="E63" s="190"/>
      <c r="F63" s="190"/>
      <c r="G63" s="190"/>
      <c r="AG63" s="111"/>
      <c r="AH63" s="111"/>
    </row>
    <row r="64" spans="2:34" x14ac:dyDescent="0.25">
      <c r="B64" s="190"/>
      <c r="C64" s="190"/>
      <c r="D64" s="190"/>
      <c r="E64" s="190"/>
      <c r="F64" s="190"/>
      <c r="G64" s="190"/>
      <c r="AG64" s="111"/>
      <c r="AH64" s="111"/>
    </row>
    <row r="65" spans="1:34" x14ac:dyDescent="0.25">
      <c r="B65" s="3" t="s">
        <v>360</v>
      </c>
      <c r="AG65" s="111"/>
      <c r="AH65" s="111"/>
    </row>
    <row r="66" spans="1:34" x14ac:dyDescent="0.25">
      <c r="B66" s="3"/>
      <c r="AG66" s="111"/>
      <c r="AH66" s="111"/>
    </row>
    <row r="67" spans="1:34" x14ac:dyDescent="0.25">
      <c r="B67" s="3"/>
      <c r="AG67" s="111"/>
      <c r="AH67" s="111"/>
    </row>
    <row r="68" spans="1:34" x14ac:dyDescent="0.25">
      <c r="B68" s="3"/>
      <c r="AG68" s="111"/>
      <c r="AH68" s="111"/>
    </row>
    <row r="69" spans="1:34" x14ac:dyDescent="0.25">
      <c r="B69" s="3"/>
      <c r="AG69" s="111"/>
      <c r="AH69" s="111"/>
    </row>
    <row r="70" spans="1:34" x14ac:dyDescent="0.25">
      <c r="B70" s="3"/>
      <c r="AG70" s="111"/>
      <c r="AH70" s="111"/>
    </row>
    <row r="71" spans="1:34" x14ac:dyDescent="0.25">
      <c r="A71" s="115"/>
      <c r="AG71" s="111"/>
      <c r="AH71" s="111"/>
    </row>
    <row r="72" spans="1:34" x14ac:dyDescent="0.25">
      <c r="A72" s="115"/>
      <c r="B72" s="44"/>
      <c r="C72" s="116"/>
      <c r="AG72" s="111"/>
      <c r="AH72" s="111"/>
    </row>
    <row r="73" spans="1:34" x14ac:dyDescent="0.25">
      <c r="A73" s="115"/>
      <c r="B73" s="44"/>
      <c r="C73" s="116"/>
      <c r="AG73" s="111"/>
      <c r="AH73" s="111"/>
    </row>
    <row r="74" spans="1:34" x14ac:dyDescent="0.25">
      <c r="A74" s="117"/>
      <c r="B74" s="44"/>
      <c r="C74" s="116"/>
      <c r="AG74" s="111"/>
      <c r="AH74" s="111"/>
    </row>
    <row r="75" spans="1:34" x14ac:dyDescent="0.25">
      <c r="A75" s="115"/>
      <c r="B75" s="44"/>
      <c r="C75" s="116"/>
      <c r="AG75" s="111"/>
      <c r="AH75" s="111"/>
    </row>
    <row r="76" spans="1:34" x14ac:dyDescent="0.25">
      <c r="A76" s="115"/>
      <c r="B76" s="44"/>
      <c r="C76" s="116"/>
      <c r="AG76" s="111"/>
      <c r="AH76" s="111"/>
    </row>
    <row r="77" spans="1:34" x14ac:dyDescent="0.25">
      <c r="A77" s="115"/>
      <c r="B77" s="44"/>
      <c r="C77" s="116"/>
      <c r="AG77" s="111"/>
      <c r="AH77" s="111"/>
    </row>
    <row r="78" spans="1:34" x14ac:dyDescent="0.25">
      <c r="A78" s="115"/>
      <c r="B78" s="44"/>
      <c r="C78" s="116"/>
      <c r="AG78" s="111"/>
      <c r="AH78" s="111"/>
    </row>
    <row r="79" spans="1:34" x14ac:dyDescent="0.25">
      <c r="A79" s="115"/>
      <c r="B79" s="44"/>
      <c r="C79" s="116"/>
      <c r="AG79" s="111"/>
      <c r="AH79" s="111"/>
    </row>
    <row r="80" spans="1:34" x14ac:dyDescent="0.25">
      <c r="A80" s="115"/>
      <c r="B80" s="44"/>
      <c r="C80" s="116"/>
      <c r="AG80" s="111"/>
      <c r="AH80" s="111"/>
    </row>
    <row r="81" spans="1:34" x14ac:dyDescent="0.25">
      <c r="A81" s="115"/>
      <c r="B81" s="44"/>
      <c r="C81" s="116"/>
      <c r="AG81" s="111"/>
      <c r="AH81" s="111"/>
    </row>
    <row r="82" spans="1:34" x14ac:dyDescent="0.25">
      <c r="A82" s="115"/>
      <c r="B82" s="44"/>
      <c r="C82" s="116"/>
      <c r="AG82" s="111"/>
      <c r="AH82" s="111"/>
    </row>
    <row r="83" spans="1:34" x14ac:dyDescent="0.25">
      <c r="A83" s="115"/>
      <c r="B83" s="44"/>
      <c r="C83" s="116"/>
      <c r="AG83" s="111"/>
      <c r="AH83" s="111"/>
    </row>
    <row r="84" spans="1:34" x14ac:dyDescent="0.25">
      <c r="A84" s="115"/>
      <c r="B84" s="44"/>
      <c r="C84" s="116"/>
      <c r="AG84" s="111"/>
      <c r="AH84" s="111"/>
    </row>
    <row r="85" spans="1:34" x14ac:dyDescent="0.25">
      <c r="A85" s="118"/>
      <c r="B85" s="44"/>
      <c r="C85" s="116"/>
      <c r="AG85" s="111"/>
      <c r="AH85" s="111"/>
    </row>
    <row r="86" spans="1:34" x14ac:dyDescent="0.25">
      <c r="A86" s="115"/>
      <c r="B86" s="44"/>
      <c r="C86" s="116"/>
      <c r="AG86" s="111"/>
      <c r="AH86" s="111"/>
    </row>
    <row r="87" spans="1:34" x14ac:dyDescent="0.25">
      <c r="A87" s="115"/>
      <c r="B87" s="44"/>
      <c r="C87" s="116"/>
      <c r="AG87" s="111"/>
      <c r="AH87" s="111"/>
    </row>
    <row r="88" spans="1:34" x14ac:dyDescent="0.25">
      <c r="A88" s="115"/>
      <c r="B88" s="42"/>
      <c r="C88" s="116"/>
    </row>
    <row r="89" spans="1:34" x14ac:dyDescent="0.25">
      <c r="B89" s="42"/>
    </row>
    <row r="90" spans="1:34" x14ac:dyDescent="0.25">
      <c r="B90" s="45"/>
    </row>
    <row r="103" spans="13:13" x14ac:dyDescent="0.25">
      <c r="M103" s="10" t="e">
        <v>#REF!</v>
      </c>
    </row>
  </sheetData>
  <mergeCells count="1">
    <mergeCell ref="B62:G64"/>
  </mergeCells>
  <phoneticPr fontId="45" type="noConversion"/>
  <pageMargins left="0.39370078740157483" right="0.27559055118110237" top="0.55118110236220474" bottom="0.98425196850393704" header="0.51181102362204722" footer="0.51181102362204722"/>
  <pageSetup paperSize="9" scale="72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4"/>
  <sheetViews>
    <sheetView showGridLines="0" tabSelected="1" zoomScale="82" zoomScaleNormal="82" workbookViewId="0">
      <selection activeCell="D6" sqref="D6"/>
    </sheetView>
  </sheetViews>
  <sheetFormatPr baseColWidth="10" defaultColWidth="9.5703125" defaultRowHeight="15" x14ac:dyDescent="0.25"/>
  <cols>
    <col min="1" max="2" width="15.42578125" style="130" customWidth="1"/>
    <col min="3" max="3" width="14.28515625" style="130" customWidth="1"/>
    <col min="4" max="16384" width="9.5703125" style="130"/>
  </cols>
  <sheetData>
    <row r="1" spans="1:5" ht="15.75" x14ac:dyDescent="0.25">
      <c r="A1" s="134" t="s">
        <v>358</v>
      </c>
    </row>
    <row r="2" spans="1:5" x14ac:dyDescent="0.25">
      <c r="A2" s="129" t="s">
        <v>320</v>
      </c>
      <c r="B2" s="129" t="s">
        <v>321</v>
      </c>
      <c r="C2" s="129" t="s">
        <v>322</v>
      </c>
      <c r="E2" s="182" t="s">
        <v>372</v>
      </c>
    </row>
    <row r="3" spans="1:5" x14ac:dyDescent="0.25">
      <c r="A3" s="131">
        <v>0.71</v>
      </c>
      <c r="B3" s="131">
        <v>0.18</v>
      </c>
      <c r="C3" s="131">
        <v>0.11</v>
      </c>
    </row>
    <row r="4" spans="1:5" x14ac:dyDescent="0.25">
      <c r="A4" s="131">
        <v>0.24099999999999999</v>
      </c>
      <c r="B4" s="131">
        <v>0.38990000000000002</v>
      </c>
      <c r="C4" s="131">
        <v>0.36909999999999998</v>
      </c>
    </row>
    <row r="5" spans="1:5" x14ac:dyDescent="0.25">
      <c r="A5" s="131">
        <v>0.9</v>
      </c>
      <c r="B5" s="131">
        <v>0.05</v>
      </c>
      <c r="C5" s="131">
        <v>0.05</v>
      </c>
    </row>
    <row r="6" spans="1:5" x14ac:dyDescent="0.25">
      <c r="A6" s="135">
        <v>0.54</v>
      </c>
      <c r="B6" s="136">
        <v>0.15</v>
      </c>
      <c r="C6" s="135">
        <v>0.32</v>
      </c>
    </row>
    <row r="7" spans="1:5" x14ac:dyDescent="0.25">
      <c r="A7" s="136">
        <v>0.79</v>
      </c>
      <c r="B7" s="136">
        <v>0.09</v>
      </c>
      <c r="C7" s="136">
        <v>0.12</v>
      </c>
    </row>
    <row r="8" spans="1:5" x14ac:dyDescent="0.25">
      <c r="A8" s="131">
        <v>0.9</v>
      </c>
      <c r="B8" s="131">
        <v>0.08</v>
      </c>
      <c r="C8" s="131">
        <v>0.02</v>
      </c>
    </row>
    <row r="9" spans="1:5" x14ac:dyDescent="0.25">
      <c r="A9" s="136">
        <v>0.50600000000000001</v>
      </c>
      <c r="B9" s="136">
        <v>0.18140000000000001</v>
      </c>
      <c r="C9" s="136">
        <v>0.318</v>
      </c>
    </row>
    <row r="10" spans="1:5" x14ac:dyDescent="0.25">
      <c r="A10" s="131">
        <v>0.89439999999999997</v>
      </c>
      <c r="B10" s="131">
        <v>2.4400000000000002E-2</v>
      </c>
      <c r="C10" s="131">
        <v>8.1199999999999994E-2</v>
      </c>
    </row>
    <row r="11" spans="1:5" x14ac:dyDescent="0.25">
      <c r="A11" s="131">
        <v>0.62</v>
      </c>
      <c r="B11" s="131">
        <v>0.3</v>
      </c>
      <c r="C11" s="131">
        <v>0.08</v>
      </c>
    </row>
    <row r="12" spans="1:5" x14ac:dyDescent="0.25">
      <c r="A12" s="136">
        <v>0</v>
      </c>
      <c r="B12" s="136">
        <v>0.53029999999999999</v>
      </c>
      <c r="C12" s="136">
        <v>0.46970000000000001</v>
      </c>
    </row>
    <row r="13" spans="1:5" x14ac:dyDescent="0.25">
      <c r="A13" s="131">
        <v>0.81559999999999999</v>
      </c>
      <c r="B13" s="131">
        <v>7.5499999999999998E-2</v>
      </c>
      <c r="C13" s="131">
        <v>0.1089</v>
      </c>
    </row>
    <row r="14" spans="1:5" x14ac:dyDescent="0.25">
      <c r="A14" s="132">
        <v>0.7843</v>
      </c>
      <c r="B14" s="132">
        <v>3.5299999999999998E-2</v>
      </c>
      <c r="C14" s="132">
        <v>0.1804</v>
      </c>
    </row>
    <row r="15" spans="1:5" x14ac:dyDescent="0.25">
      <c r="A15" s="132">
        <v>0.60409999999999997</v>
      </c>
      <c r="B15" s="132">
        <v>0.14660000000000001</v>
      </c>
      <c r="C15" s="132">
        <v>0.24929999999999999</v>
      </c>
    </row>
    <row r="16" spans="1:5" x14ac:dyDescent="0.25">
      <c r="A16" s="132">
        <v>0</v>
      </c>
      <c r="B16" s="132">
        <v>0.75</v>
      </c>
      <c r="C16" s="132">
        <v>0.25</v>
      </c>
    </row>
    <row r="17" spans="1:12" x14ac:dyDescent="0.25">
      <c r="A17" s="132">
        <v>0.8</v>
      </c>
      <c r="B17" s="132">
        <v>0.1</v>
      </c>
      <c r="C17" s="132">
        <v>0.1</v>
      </c>
    </row>
    <row r="18" spans="1:12" x14ac:dyDescent="0.25">
      <c r="A18" s="132">
        <v>0.15</v>
      </c>
      <c r="B18" s="132">
        <v>0.35</v>
      </c>
      <c r="C18" s="132">
        <v>0.5</v>
      </c>
    </row>
    <row r="19" spans="1:12" x14ac:dyDescent="0.25">
      <c r="A19" s="132">
        <v>0</v>
      </c>
      <c r="B19" s="132">
        <v>0.61</v>
      </c>
      <c r="C19" s="132">
        <v>0.39</v>
      </c>
    </row>
    <row r="20" spans="1:12" ht="14.65" customHeight="1" x14ac:dyDescent="0.25">
      <c r="A20" s="132">
        <v>0.23080000000000001</v>
      </c>
      <c r="B20" s="132">
        <v>0.58109999999999995</v>
      </c>
      <c r="C20" s="132">
        <v>0.18809999999999999</v>
      </c>
      <c r="E20" s="148"/>
      <c r="F20" s="148"/>
      <c r="G20" s="148"/>
      <c r="H20" s="148"/>
      <c r="I20" s="148"/>
      <c r="J20" s="148"/>
      <c r="K20" s="148"/>
      <c r="L20" s="148"/>
    </row>
    <row r="21" spans="1:12" x14ac:dyDescent="0.25">
      <c r="A21" s="163">
        <v>0.83320000000000005</v>
      </c>
      <c r="B21" s="163">
        <v>9.9000000000000005E-2</v>
      </c>
      <c r="C21" s="163">
        <v>6.7699999999999996E-2</v>
      </c>
      <c r="E21" s="201" t="s">
        <v>345</v>
      </c>
      <c r="F21" s="201"/>
      <c r="G21" s="201"/>
      <c r="H21" s="201"/>
      <c r="I21" s="201"/>
      <c r="J21" s="201"/>
      <c r="K21" s="201"/>
      <c r="L21" s="201"/>
    </row>
    <row r="22" spans="1:12" x14ac:dyDescent="0.25">
      <c r="A22" s="132">
        <v>0</v>
      </c>
      <c r="B22" s="132">
        <v>0.7</v>
      </c>
      <c r="C22" s="132">
        <v>0.3</v>
      </c>
      <c r="E22" s="201"/>
      <c r="F22" s="201"/>
      <c r="G22" s="201"/>
      <c r="H22" s="201"/>
      <c r="I22" s="201"/>
      <c r="J22" s="201"/>
      <c r="K22" s="201"/>
      <c r="L22" s="201"/>
    </row>
    <row r="23" spans="1:12" ht="14.25" customHeight="1" x14ac:dyDescent="0.25">
      <c r="E23" s="201"/>
      <c r="F23" s="201"/>
      <c r="G23" s="201"/>
      <c r="H23" s="201"/>
      <c r="I23" s="201"/>
      <c r="J23" s="201"/>
      <c r="K23" s="201"/>
      <c r="L23" s="201"/>
    </row>
    <row r="24" spans="1:12" x14ac:dyDescent="0.25">
      <c r="A24" s="183">
        <f>+AVERAGE(A3:A22)</f>
        <v>0.51597000000000004</v>
      </c>
      <c r="B24" s="183">
        <f>+AVERAGE(B3:B22)</f>
        <v>0.27117500000000005</v>
      </c>
      <c r="C24" s="183">
        <f>+AVERAGE(C3:C22)</f>
        <v>0.21362</v>
      </c>
      <c r="E24" s="180" t="s">
        <v>371</v>
      </c>
    </row>
  </sheetData>
  <mergeCells count="1">
    <mergeCell ref="E21:L23"/>
  </mergeCells>
  <pageMargins left="0.75" right="0.75" top="1" bottom="1" header="0.5" footer="0.5"/>
  <pageSetup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27"/>
  <sheetViews>
    <sheetView showGridLines="0" topLeftCell="O1" zoomScale="66" zoomScaleNormal="66" zoomScaleSheetLayoutView="100" workbookViewId="0">
      <selection activeCell="T27" sqref="T27"/>
    </sheetView>
  </sheetViews>
  <sheetFormatPr baseColWidth="10" defaultColWidth="9.5703125" defaultRowHeight="15" x14ac:dyDescent="0.25"/>
  <cols>
    <col min="1" max="2" width="15.42578125" style="138" customWidth="1"/>
    <col min="3" max="3" width="14.28515625" style="138" customWidth="1"/>
    <col min="4" max="6" width="15.42578125" style="138" customWidth="1"/>
    <col min="7" max="7" width="19.85546875" style="138" bestFit="1" customWidth="1"/>
    <col min="8" max="19" width="19.85546875" style="138" customWidth="1"/>
    <col min="20" max="20" width="9.5703125" style="138" customWidth="1"/>
    <col min="21" max="16384" width="9.5703125" style="138"/>
  </cols>
  <sheetData>
    <row r="1" spans="1:20" x14ac:dyDescent="0.25">
      <c r="A1" s="147">
        <v>43831</v>
      </c>
      <c r="B1" s="147">
        <v>43862</v>
      </c>
      <c r="C1" s="147">
        <v>43891</v>
      </c>
      <c r="D1" s="147">
        <v>43922</v>
      </c>
      <c r="E1" s="147">
        <v>43952</v>
      </c>
      <c r="F1" s="147">
        <v>43983</v>
      </c>
      <c r="G1" s="147">
        <v>44013</v>
      </c>
      <c r="H1" s="147">
        <v>44044</v>
      </c>
      <c r="I1" s="147">
        <v>44075</v>
      </c>
      <c r="J1" s="147">
        <v>44105</v>
      </c>
      <c r="K1" s="147">
        <v>44136</v>
      </c>
      <c r="L1" s="147">
        <v>44166</v>
      </c>
      <c r="M1" s="147">
        <v>44197</v>
      </c>
      <c r="N1" s="147">
        <v>44228</v>
      </c>
      <c r="O1" s="147">
        <v>44256</v>
      </c>
      <c r="P1" s="147">
        <v>44287</v>
      </c>
      <c r="Q1" s="147">
        <v>44317</v>
      </c>
      <c r="R1" s="147">
        <v>44348</v>
      </c>
      <c r="S1" s="147"/>
    </row>
    <row r="2" spans="1:20" x14ac:dyDescent="0.25">
      <c r="A2" s="139">
        <v>3.9571297753050787E-2</v>
      </c>
      <c r="B2" s="139">
        <v>4.2333829030944806E-2</v>
      </c>
      <c r="C2" s="139">
        <v>4.5211914290093441E-2</v>
      </c>
      <c r="D2" s="139">
        <v>8.0212059323711754E-2</v>
      </c>
      <c r="E2" s="143">
        <v>8.464507966859551E-2</v>
      </c>
      <c r="F2" s="139">
        <v>8.9188690019532044E-2</v>
      </c>
      <c r="G2" s="139">
        <v>0.10256854160311976</v>
      </c>
      <c r="H2" s="139">
        <v>0.10696901391636018</v>
      </c>
      <c r="I2" s="139">
        <v>0.11047542018134356</v>
      </c>
      <c r="J2" s="139">
        <v>8.1599962977836227E-2</v>
      </c>
      <c r="K2" s="139">
        <v>7.4499956764184902E-2</v>
      </c>
      <c r="L2" s="139">
        <v>7.5662227506155658E-2</v>
      </c>
      <c r="M2" s="139">
        <v>7.0278168023170259E-2</v>
      </c>
      <c r="N2" s="139">
        <v>7.3823894494770712E-2</v>
      </c>
      <c r="O2" s="139">
        <v>7.835594538732181E-2</v>
      </c>
      <c r="P2" s="139">
        <v>9.5860282792405188E-2</v>
      </c>
      <c r="Q2" s="139">
        <v>9.7801864332369107E-2</v>
      </c>
      <c r="R2" s="139">
        <v>9.4215198151523169E-2</v>
      </c>
      <c r="S2" s="139"/>
      <c r="T2" s="181" t="s">
        <v>373</v>
      </c>
    </row>
    <row r="3" spans="1:20" x14ac:dyDescent="0.25">
      <c r="A3" s="139">
        <v>5.5164569012893606E-2</v>
      </c>
      <c r="B3" s="139">
        <v>5.5791247222801224E-2</v>
      </c>
      <c r="C3" s="139">
        <v>5.734937117382137E-2</v>
      </c>
      <c r="D3" s="139">
        <v>3.8508923506036699E-2</v>
      </c>
      <c r="E3" s="143">
        <v>3.6944970961724076E-2</v>
      </c>
      <c r="F3" s="139">
        <v>4.1339007495060663E-2</v>
      </c>
      <c r="G3" s="139">
        <v>5.0379746396563285E-2</v>
      </c>
      <c r="H3" s="139">
        <v>3.0289354426604919E-2</v>
      </c>
      <c r="I3" s="139">
        <v>3.2456881893155147E-2</v>
      </c>
      <c r="J3" s="139">
        <v>3.7812990389609058E-2</v>
      </c>
      <c r="K3" s="139">
        <v>4.9392984039603023E-2</v>
      </c>
      <c r="L3" s="139">
        <v>4.7978989793008422E-2</v>
      </c>
      <c r="M3" s="139">
        <v>9.6808510638297877E-3</v>
      </c>
      <c r="N3" s="139">
        <v>1.0851063829787235E-2</v>
      </c>
      <c r="O3" s="139">
        <v>8.8043478260869563E-3</v>
      </c>
      <c r="P3" s="139">
        <v>6.5056076983736874E-2</v>
      </c>
      <c r="Q3" s="139">
        <v>6.3443961225658582E-2</v>
      </c>
      <c r="R3" s="139">
        <v>5.7314313744093195E-2</v>
      </c>
      <c r="S3" s="139"/>
    </row>
    <row r="4" spans="1:20" x14ac:dyDescent="0.25">
      <c r="A4" s="139">
        <v>0.13927389890685302</v>
      </c>
      <c r="B4" s="139">
        <v>0.13856813872912044</v>
      </c>
      <c r="C4" s="139">
        <v>0.1437728403183488</v>
      </c>
      <c r="D4" s="139">
        <v>0.16098481936442846</v>
      </c>
      <c r="E4" s="143">
        <v>0.17297029235250766</v>
      </c>
      <c r="F4" s="139">
        <v>0.14583284163736004</v>
      </c>
      <c r="G4" s="139">
        <v>0.19596868122790626</v>
      </c>
      <c r="H4" s="139">
        <v>0.18774220358614996</v>
      </c>
      <c r="I4" s="139">
        <v>0.20581200377838391</v>
      </c>
      <c r="J4" s="139">
        <v>7.3354781519656617E-2</v>
      </c>
      <c r="K4" s="139">
        <v>7.7061515007497139E-2</v>
      </c>
      <c r="L4" s="139">
        <v>7.5761800341407337E-2</v>
      </c>
      <c r="M4" s="139">
        <v>8.3652587427253594E-2</v>
      </c>
      <c r="N4" s="139">
        <v>8.6456862707143312E-2</v>
      </c>
      <c r="O4" s="139">
        <v>8.6648887469280594E-2</v>
      </c>
      <c r="P4" s="139">
        <v>8.2057812851258113E-2</v>
      </c>
      <c r="Q4" s="139">
        <v>0.10037794817615532</v>
      </c>
      <c r="R4" s="139">
        <v>9.6211438781767938E-2</v>
      </c>
      <c r="S4" s="139"/>
    </row>
    <row r="5" spans="1:20" x14ac:dyDescent="0.25">
      <c r="A5" s="139">
        <v>3.9220909900364712E-2</v>
      </c>
      <c r="B5" s="139">
        <v>3.9182765615732126E-2</v>
      </c>
      <c r="C5" s="139">
        <v>3.9391296324097005E-2</v>
      </c>
      <c r="D5" s="139">
        <v>4.9367634914389107E-2</v>
      </c>
      <c r="E5" s="143">
        <v>5.3790849418080738E-2</v>
      </c>
      <c r="F5" s="139">
        <v>5.4277174701672287E-2</v>
      </c>
      <c r="G5" s="139">
        <v>5.474863737401419E-2</v>
      </c>
      <c r="H5" s="139">
        <v>5.2145023833598154E-2</v>
      </c>
      <c r="I5" s="139">
        <v>4.4081091531790309E-2</v>
      </c>
      <c r="J5" s="139">
        <v>0.21385463218864711</v>
      </c>
      <c r="K5" s="139">
        <v>0.20501242031690073</v>
      </c>
      <c r="L5" s="139">
        <v>0.19281277538298855</v>
      </c>
      <c r="M5" s="139">
        <v>0</v>
      </c>
      <c r="N5" s="139">
        <v>0</v>
      </c>
      <c r="O5" s="139">
        <v>0</v>
      </c>
      <c r="P5" s="139">
        <v>0.20322645100380174</v>
      </c>
      <c r="Q5" s="139">
        <v>0.20897448031563229</v>
      </c>
      <c r="R5" s="139">
        <v>0.21467362197914575</v>
      </c>
      <c r="S5" s="139"/>
    </row>
    <row r="6" spans="1:20" x14ac:dyDescent="0.25">
      <c r="A6" s="139">
        <v>8.176561832960326E-2</v>
      </c>
      <c r="B6" s="139">
        <v>8.1949181076612906E-2</v>
      </c>
      <c r="C6" s="139">
        <v>8.480679963966771E-2</v>
      </c>
      <c r="D6" s="139">
        <v>5.8961750354102879E-2</v>
      </c>
      <c r="E6" s="143">
        <v>6.2392923558599177E-2</v>
      </c>
      <c r="F6" s="139">
        <v>6.027866413256134E-2</v>
      </c>
      <c r="G6" s="139">
        <v>5.874943192039446E-2</v>
      </c>
      <c r="H6" s="139">
        <v>5.6256568288539956E-2</v>
      </c>
      <c r="I6" s="139">
        <v>5.3810830614941567E-2</v>
      </c>
      <c r="J6" s="139">
        <v>0.13179365634974718</v>
      </c>
      <c r="K6" s="139">
        <v>0.13702124458895235</v>
      </c>
      <c r="L6" s="139">
        <v>0.13956885285133283</v>
      </c>
      <c r="M6" s="139">
        <v>0.10889444994166252</v>
      </c>
      <c r="N6" s="139">
        <v>0.11768532002088015</v>
      </c>
      <c r="O6" s="139">
        <v>0.12612949128258874</v>
      </c>
      <c r="P6" s="139">
        <v>0.17933315851935852</v>
      </c>
      <c r="Q6" s="139">
        <v>0.17048210562400329</v>
      </c>
      <c r="R6" s="139">
        <v>0.10712005359715911</v>
      </c>
      <c r="S6" s="139"/>
    </row>
    <row r="7" spans="1:20" x14ac:dyDescent="0.25">
      <c r="A7" s="139">
        <v>4.5266246934225193E-2</v>
      </c>
      <c r="B7" s="139">
        <v>5.2979804260406479E-2</v>
      </c>
      <c r="C7" s="139">
        <v>4.8403335527783975E-2</v>
      </c>
      <c r="D7" s="139">
        <v>0.15303805432463777</v>
      </c>
      <c r="E7" s="143">
        <v>0.16904541039189663</v>
      </c>
      <c r="F7" s="139">
        <v>0.18076749857090513</v>
      </c>
      <c r="G7" s="139">
        <v>0.18954432646590544</v>
      </c>
      <c r="H7" s="139">
        <v>0.19967387254737562</v>
      </c>
      <c r="I7" s="139">
        <v>0.20990038254782992</v>
      </c>
      <c r="J7" s="139">
        <v>3.3515679126999764E-2</v>
      </c>
      <c r="K7" s="139">
        <v>3.3637057031415347E-2</v>
      </c>
      <c r="L7" s="139">
        <v>5.0271469552697887E-2</v>
      </c>
      <c r="M7" s="139">
        <v>6.514721129593673E-2</v>
      </c>
      <c r="N7" s="139">
        <v>6.418138960699149E-2</v>
      </c>
      <c r="O7" s="139">
        <v>6.1672696047313423E-2</v>
      </c>
      <c r="P7" s="139">
        <v>0.12079965710613325</v>
      </c>
      <c r="Q7" s="139">
        <v>0.12667464095686407</v>
      </c>
      <c r="R7" s="139">
        <v>0.13318171750349675</v>
      </c>
      <c r="S7" s="139"/>
    </row>
    <row r="8" spans="1:20" x14ac:dyDescent="0.25">
      <c r="A8" s="139">
        <v>6.6864356846183845E-2</v>
      </c>
      <c r="B8" s="139">
        <v>6.8857438199744644E-2</v>
      </c>
      <c r="C8" s="139">
        <v>7.4145786855749615E-2</v>
      </c>
      <c r="D8" s="139">
        <v>4.0455737550923673E-2</v>
      </c>
      <c r="E8" s="143">
        <v>4.1817697722984881E-2</v>
      </c>
      <c r="F8" s="139">
        <v>4.2633448698778824E-2</v>
      </c>
      <c r="G8" s="139">
        <v>7.6539977862200126E-2</v>
      </c>
      <c r="H8" s="139">
        <v>7.2306611429608272E-2</v>
      </c>
      <c r="I8" s="139">
        <v>7.396808191148864E-2</v>
      </c>
      <c r="J8" s="139">
        <v>5.6014570868048653E-2</v>
      </c>
      <c r="K8" s="139">
        <v>6.5710155816233351E-2</v>
      </c>
      <c r="L8" s="139">
        <v>6.9257477633401218E-2</v>
      </c>
      <c r="M8" s="139">
        <v>5.1759973934634357E-2</v>
      </c>
      <c r="N8" s="139">
        <v>5.8068989426243715E-2</v>
      </c>
      <c r="O8" s="139">
        <v>6.4291690052843936E-2</v>
      </c>
      <c r="P8" s="139">
        <v>0.10644257963159952</v>
      </c>
      <c r="Q8" s="139">
        <v>0.11155243919513197</v>
      </c>
      <c r="R8" s="139">
        <v>0.11491035630470757</v>
      </c>
      <c r="S8" s="139"/>
    </row>
    <row r="9" spans="1:20" x14ac:dyDescent="0.25">
      <c r="A9" s="139">
        <v>4.6038161416792995E-3</v>
      </c>
      <c r="B9" s="139">
        <v>4.771840958882851E-2</v>
      </c>
      <c r="C9" s="139">
        <v>5.4821089065775347E-2</v>
      </c>
      <c r="D9" s="139">
        <v>8.7304036062867893E-2</v>
      </c>
      <c r="E9" s="143">
        <v>9.3319290579458203E-2</v>
      </c>
      <c r="F9" s="139">
        <v>9.7314590611388724E-2</v>
      </c>
      <c r="G9" s="139">
        <v>4.313784949175864E-2</v>
      </c>
      <c r="H9" s="139">
        <v>4.3281373103652238E-2</v>
      </c>
      <c r="I9" s="139">
        <v>5.0178643656481246E-2</v>
      </c>
      <c r="J9" s="139">
        <v>6.0517307204707854E-2</v>
      </c>
      <c r="K9" s="139">
        <v>6.2928654725872182E-2</v>
      </c>
      <c r="L9" s="139">
        <v>0.15602913814439409</v>
      </c>
      <c r="M9" s="139">
        <v>3.4638567116751298E-2</v>
      </c>
      <c r="N9" s="139">
        <v>3.1544468528066485E-2</v>
      </c>
      <c r="O9" s="139">
        <v>3.0248077431478219E-2</v>
      </c>
      <c r="P9" s="139">
        <v>6.6634207529916015E-2</v>
      </c>
      <c r="Q9" s="139">
        <v>6.9297956835522909E-2</v>
      </c>
      <c r="R9" s="139">
        <v>7.7882253891333991E-2</v>
      </c>
      <c r="S9" s="139"/>
    </row>
    <row r="10" spans="1:20" x14ac:dyDescent="0.25">
      <c r="A10" s="139">
        <v>4.3957509674561628E-2</v>
      </c>
      <c r="B10" s="139">
        <v>4.1105334049854822E-2</v>
      </c>
      <c r="C10" s="139">
        <v>4.093588244630432E-2</v>
      </c>
      <c r="D10" s="139">
        <v>6.8530317105408078E-2</v>
      </c>
      <c r="E10" s="143">
        <v>5.17305692657078E-2</v>
      </c>
      <c r="F10" s="139">
        <v>2.71990140993266E-2</v>
      </c>
      <c r="G10" s="139">
        <v>0.17562509775030893</v>
      </c>
      <c r="H10" s="139">
        <v>0.17562238271864158</v>
      </c>
      <c r="I10" s="139">
        <v>0.1736867273613914</v>
      </c>
      <c r="J10" s="139">
        <v>0.1536411655858633</v>
      </c>
      <c r="K10" s="139">
        <v>0.15236530811636206</v>
      </c>
      <c r="L10" s="139">
        <v>5.2809681329519395E-2</v>
      </c>
      <c r="M10" s="139">
        <v>4.9299998508219256E-2</v>
      </c>
      <c r="N10" s="139">
        <v>5.2599999499196401E-2</v>
      </c>
      <c r="O10" s="139">
        <v>5.2099998505025842E-2</v>
      </c>
      <c r="P10" s="139">
        <v>0.10750065127242421</v>
      </c>
      <c r="Q10" s="139">
        <v>0.10339162849632395</v>
      </c>
      <c r="R10" s="139">
        <v>0.10376921577145214</v>
      </c>
      <c r="S10" s="139"/>
    </row>
    <row r="11" spans="1:20" x14ac:dyDescent="0.25">
      <c r="A11" s="139">
        <v>3.5088164334621669E-2</v>
      </c>
      <c r="B11" s="139">
        <v>3.5240178949104445E-2</v>
      </c>
      <c r="C11" s="139">
        <v>3.7042994754769708E-2</v>
      </c>
      <c r="D11" s="139">
        <v>4.9382304884821523E-2</v>
      </c>
      <c r="E11" s="143">
        <v>4.893164820482291E-2</v>
      </c>
      <c r="F11" s="139">
        <v>4.8537531022883891E-2</v>
      </c>
      <c r="G11" s="139">
        <v>3.6440734090909088E-2</v>
      </c>
      <c r="H11" s="139">
        <v>3.7451402528735633E-2</v>
      </c>
      <c r="I11" s="139">
        <v>3.8428773372093022E-2</v>
      </c>
      <c r="J11" s="139">
        <v>5.210032221779521E-2</v>
      </c>
      <c r="K11" s="139">
        <v>5.0968134654763957E-2</v>
      </c>
      <c r="L11" s="139">
        <v>2.4831195589832235E-2</v>
      </c>
      <c r="M11" s="139">
        <v>0.10023101572397347</v>
      </c>
      <c r="N11" s="139">
        <v>0.12992903650596241</v>
      </c>
      <c r="O11" s="139">
        <v>1.0424848268475544E-4</v>
      </c>
      <c r="P11" s="139">
        <v>8.8647640527018762E-2</v>
      </c>
      <c r="Q11" s="139">
        <v>8.7578788155709061E-2</v>
      </c>
      <c r="R11" s="139">
        <v>8.3599400122903761E-2</v>
      </c>
      <c r="S11" s="139"/>
    </row>
    <row r="12" spans="1:20" x14ac:dyDescent="0.25">
      <c r="A12" s="139">
        <v>5.6260384708232476E-2</v>
      </c>
      <c r="B12" s="139">
        <v>5.5638291268033699E-2</v>
      </c>
      <c r="C12" s="139">
        <v>5.8294923527066188E-2</v>
      </c>
      <c r="D12" s="139">
        <v>8.117762874115575E-2</v>
      </c>
      <c r="E12" s="143">
        <v>8.9320988704234827E-2</v>
      </c>
      <c r="F12" s="139">
        <v>9.7539797692014513E-2</v>
      </c>
      <c r="G12" s="139">
        <v>6.8527304189251001E-2</v>
      </c>
      <c r="H12" s="139">
        <v>7.3785391873523676E-2</v>
      </c>
      <c r="I12" s="139">
        <v>7.7650880909758274E-2</v>
      </c>
      <c r="J12" s="139">
        <v>2.7286455244370813E-2</v>
      </c>
      <c r="K12" s="139">
        <v>2.4680735801788641E-2</v>
      </c>
      <c r="L12" s="139">
        <v>6.005820612563556E-2</v>
      </c>
      <c r="M12" s="139">
        <v>0.19749681387014653</v>
      </c>
      <c r="N12" s="139">
        <v>0.19664737431965051</v>
      </c>
      <c r="O12" s="139">
        <v>0.17715278794573414</v>
      </c>
      <c r="P12" s="139">
        <v>5.0899999962212873E-2</v>
      </c>
      <c r="Q12" s="139">
        <v>5.5499999967614989E-2</v>
      </c>
      <c r="R12" s="139">
        <v>4.7399999990809932E-2</v>
      </c>
      <c r="S12" s="139"/>
    </row>
    <row r="13" spans="1:20" x14ac:dyDescent="0.25">
      <c r="A13" s="139">
        <v>4.6392065340559181E-2</v>
      </c>
      <c r="B13" s="139">
        <v>4.7382930274649508E-2</v>
      </c>
      <c r="C13" s="139">
        <v>4.8776319511424374E-2</v>
      </c>
      <c r="D13" s="139">
        <v>6.3329238043973141E-2</v>
      </c>
      <c r="E13" s="143">
        <v>6.6096255038238128E-2</v>
      </c>
      <c r="F13" s="139">
        <v>6.6670358264475191E-2</v>
      </c>
      <c r="G13" s="139">
        <v>2.7210466315789474E-2</v>
      </c>
      <c r="H13" s="139">
        <v>4.0913479692307693E-2</v>
      </c>
      <c r="I13" s="139">
        <v>5.7012616734693877E-2</v>
      </c>
      <c r="J13" s="139">
        <v>7.8428551457110141E-2</v>
      </c>
      <c r="K13" s="139">
        <v>5.5100597878298435E-2</v>
      </c>
      <c r="L13" s="139">
        <v>3.8172441616564967E-2</v>
      </c>
      <c r="M13" s="139">
        <v>7.994067495273996E-2</v>
      </c>
      <c r="N13" s="139">
        <v>8.3528957441059482E-2</v>
      </c>
      <c r="O13" s="139">
        <v>8.0342395170193731E-2</v>
      </c>
      <c r="P13" s="139">
        <v>5.3813249925913055E-2</v>
      </c>
      <c r="Q13" s="139">
        <v>5.1651196893428009E-2</v>
      </c>
      <c r="R13" s="139">
        <v>5.0597267362656274E-2</v>
      </c>
      <c r="S13" s="139"/>
    </row>
    <row r="14" spans="1:20" x14ac:dyDescent="0.25">
      <c r="A14" s="139">
        <v>3.35999986967329E-2</v>
      </c>
      <c r="B14" s="139">
        <v>3.679999965531882E-2</v>
      </c>
      <c r="C14" s="139">
        <v>3.7664369212502484E-2</v>
      </c>
      <c r="D14" s="139">
        <v>2.5918513463174531E-2</v>
      </c>
      <c r="E14" s="143">
        <v>2.7085625110151706E-2</v>
      </c>
      <c r="F14" s="139">
        <v>2.93337637058993E-2</v>
      </c>
      <c r="G14" s="139">
        <v>5.1421581624738387E-2</v>
      </c>
      <c r="H14" s="139">
        <v>6.4999999983119741E-2</v>
      </c>
      <c r="I14" s="139">
        <v>5.0130402984099875E-2</v>
      </c>
      <c r="J14" s="139">
        <v>4.0533367611741936E-2</v>
      </c>
      <c r="K14" s="139">
        <v>3.6359445116123761E-2</v>
      </c>
      <c r="L14" s="139">
        <v>5.5876369980673683E-2</v>
      </c>
      <c r="M14" s="139">
        <v>7.0344656423564619E-2</v>
      </c>
      <c r="N14" s="139">
        <v>5.7462957582053331E-2</v>
      </c>
      <c r="O14" s="139">
        <v>6.4222580838152493E-2</v>
      </c>
      <c r="P14" s="139">
        <v>8.8845337013572057E-2</v>
      </c>
      <c r="Q14" s="139">
        <v>7.6494585906983256E-2</v>
      </c>
      <c r="R14" s="139">
        <v>8.3450760994939435E-2</v>
      </c>
      <c r="S14" s="139"/>
    </row>
    <row r="15" spans="1:20" x14ac:dyDescent="0.25">
      <c r="A15" s="139">
        <v>2.5061980551594797E-3</v>
      </c>
      <c r="B15" s="139">
        <v>3.1888160218313205E-4</v>
      </c>
      <c r="C15" s="139">
        <v>3.4284862487888499E-3</v>
      </c>
      <c r="D15" s="139">
        <v>5.211747832283304E-2</v>
      </c>
      <c r="E15" s="143">
        <v>4.8932181765910042E-2</v>
      </c>
      <c r="F15" s="139">
        <v>4.6873634951978022E-2</v>
      </c>
      <c r="G15" s="139">
        <v>0.10796874188395425</v>
      </c>
      <c r="H15" s="139">
        <v>0.11984803236593271</v>
      </c>
      <c r="I15" s="139">
        <v>0.12747316455625271</v>
      </c>
      <c r="J15" s="139">
        <v>6.046039924170811E-2</v>
      </c>
      <c r="K15" s="139">
        <v>6.0385591848403836E-2</v>
      </c>
      <c r="L15" s="139">
        <v>9.9225090825872359E-2</v>
      </c>
      <c r="M15" s="139">
        <v>5.7349566806817194E-2</v>
      </c>
      <c r="N15" s="139">
        <v>5.6084010756378908E-2</v>
      </c>
      <c r="O15" s="139">
        <v>5.5277018655471757E-2</v>
      </c>
      <c r="P15" s="139">
        <v>0.13654461427844608</v>
      </c>
      <c r="Q15" s="139">
        <v>0.14628673941563625</v>
      </c>
      <c r="R15" s="139">
        <v>0.15071217163486569</v>
      </c>
      <c r="S15" s="139"/>
    </row>
    <row r="16" spans="1:20" x14ac:dyDescent="0.25">
      <c r="A16" s="139"/>
      <c r="B16" s="139"/>
      <c r="C16" s="139"/>
      <c r="D16" s="139">
        <v>6.5964829306887171E-2</v>
      </c>
      <c r="E16" s="143">
        <v>7.512169451578149E-2</v>
      </c>
      <c r="F16" s="139">
        <v>9.1720058158925782E-2</v>
      </c>
      <c r="G16" s="139">
        <v>6.5899215017919927E-2</v>
      </c>
      <c r="H16" s="139">
        <v>6.5430931575373497E-2</v>
      </c>
      <c r="I16" s="139">
        <v>5.3644350659694258E-2</v>
      </c>
      <c r="J16" s="139">
        <v>0.12225720030757325</v>
      </c>
      <c r="K16" s="139">
        <v>0.14719860032633478</v>
      </c>
      <c r="L16" s="139">
        <v>0.11460256555490979</v>
      </c>
      <c r="M16" s="139">
        <v>3.5007185010697353E-13</v>
      </c>
      <c r="N16" s="139">
        <v>3.6477359142381714E-13</v>
      </c>
      <c r="O16" s="139">
        <v>3.5584948237842289E-13</v>
      </c>
      <c r="P16" s="139">
        <v>9.1617481547232607E-2</v>
      </c>
      <c r="Q16" s="139">
        <v>9.7920852846999779E-3</v>
      </c>
      <c r="R16" s="139">
        <v>7.9955918582204688E-2</v>
      </c>
      <c r="S16" s="139"/>
    </row>
    <row r="17" spans="1:20" x14ac:dyDescent="0.25">
      <c r="A17" s="139"/>
      <c r="B17" s="139"/>
      <c r="C17" s="139"/>
      <c r="D17" s="139">
        <v>7.464895225750702E-3</v>
      </c>
      <c r="E17" s="143">
        <v>4.8298537456737747E-3</v>
      </c>
      <c r="F17" s="139">
        <v>1.0279355245798199E-4</v>
      </c>
      <c r="G17" s="139">
        <v>3.0976335368861321E-2</v>
      </c>
      <c r="H17" s="139">
        <v>3.1703588934894958E-2</v>
      </c>
      <c r="I17" s="139">
        <v>2.9417124904811621E-2</v>
      </c>
      <c r="J17" s="139"/>
      <c r="K17" s="139"/>
      <c r="L17" s="139"/>
      <c r="M17" s="139">
        <v>5.9652974547102611E-2</v>
      </c>
      <c r="N17" s="139">
        <v>5.9567422528934134E-2</v>
      </c>
      <c r="O17" s="139">
        <v>6.0455766643949804E-2</v>
      </c>
      <c r="P17" s="139">
        <v>6.1083208216838845E-2</v>
      </c>
      <c r="Q17" s="139">
        <v>5.9925303771377364E-2</v>
      </c>
      <c r="R17" s="139">
        <v>6.1752130984398079E-2</v>
      </c>
      <c r="S17" s="139"/>
    </row>
    <row r="18" spans="1:20" x14ac:dyDescent="0.25">
      <c r="A18" s="139"/>
      <c r="B18" s="139"/>
      <c r="C18" s="139"/>
      <c r="D18" s="139">
        <v>5.3906992394673399E-2</v>
      </c>
      <c r="E18" s="143">
        <v>5.3317401150426054E-2</v>
      </c>
      <c r="F18" s="139">
        <v>4.4379679529569893E-2</v>
      </c>
      <c r="G18" s="139">
        <v>3.1250000000000002E-3</v>
      </c>
      <c r="H18" s="139">
        <v>2.8787878787878787E-3</v>
      </c>
      <c r="I18" s="139">
        <v>3.0882352941176468E-3</v>
      </c>
      <c r="J18" s="139"/>
      <c r="K18" s="139"/>
      <c r="L18" s="139"/>
      <c r="M18" s="139">
        <v>9.5402830583855916E-2</v>
      </c>
      <c r="N18" s="139">
        <v>9.4025396012769574E-2</v>
      </c>
      <c r="O18" s="139">
        <v>9.57047012036433E-2</v>
      </c>
      <c r="P18" s="139">
        <v>3.4276402986054194E-2</v>
      </c>
      <c r="Q18" s="139">
        <v>3.4281177681402077E-2</v>
      </c>
      <c r="R18" s="139">
        <v>3.31670558137016E-2</v>
      </c>
      <c r="S18" s="139"/>
    </row>
    <row r="19" spans="1:20" ht="14.65" customHeight="1" x14ac:dyDescent="0.25">
      <c r="A19" s="139"/>
      <c r="B19" s="139"/>
      <c r="C19" s="139"/>
      <c r="D19" s="139">
        <v>3.9000000081998894E-2</v>
      </c>
      <c r="E19" s="143">
        <v>3.800000008237369E-2</v>
      </c>
      <c r="F19" s="139">
        <v>6.9799999899085197E-2</v>
      </c>
      <c r="G19" s="139">
        <v>5.3724869499524576E-2</v>
      </c>
      <c r="H19" s="139">
        <v>5.7210080943473053E-2</v>
      </c>
      <c r="I19" s="139">
        <v>5.6552724095193789E-2</v>
      </c>
      <c r="J19" s="139"/>
      <c r="K19" s="139"/>
      <c r="L19" s="139"/>
      <c r="M19" s="139">
        <v>0.13271153823172627</v>
      </c>
      <c r="N19" s="139">
        <v>0.13001768941199701</v>
      </c>
      <c r="O19" s="139">
        <v>0.12877203280619554</v>
      </c>
      <c r="P19" s="139">
        <v>9.2804016469594158E-2</v>
      </c>
      <c r="Q19" s="139">
        <v>9.3718053445733529E-2</v>
      </c>
      <c r="R19" s="139">
        <v>9.7151108178749321E-2</v>
      </c>
      <c r="S19" s="139"/>
    </row>
    <row r="20" spans="1:20" x14ac:dyDescent="0.25">
      <c r="A20" s="139"/>
      <c r="B20" s="139"/>
      <c r="C20" s="139"/>
      <c r="D20" s="139">
        <v>4.4721674109461E-3</v>
      </c>
      <c r="E20" s="143">
        <v>2.9421451883558745E-3</v>
      </c>
      <c r="F20" s="139">
        <v>2.5923644513178071E-3</v>
      </c>
      <c r="G20" s="139">
        <v>8.8452937404389725E-2</v>
      </c>
      <c r="H20" s="139">
        <v>8.5264494373830976E-2</v>
      </c>
      <c r="I20" s="139">
        <v>7.6487792510348429E-2</v>
      </c>
      <c r="J20" s="139"/>
      <c r="K20" s="139"/>
      <c r="L20" s="139"/>
      <c r="M20" s="139">
        <v>5.820681347009711E-2</v>
      </c>
      <c r="N20" s="139">
        <v>6.1667923245750704E-2</v>
      </c>
      <c r="O20" s="139">
        <v>6.0600624424740568E-2</v>
      </c>
      <c r="P20" s="139">
        <v>6.9132399270436073E-2</v>
      </c>
      <c r="Q20" s="139">
        <v>6.7657195214643445E-2</v>
      </c>
      <c r="R20" s="139">
        <v>6.7925394787654858E-2</v>
      </c>
      <c r="S20" s="139"/>
    </row>
    <row r="21" spans="1:20" x14ac:dyDescent="0.25">
      <c r="A21" s="139"/>
      <c r="B21" s="139"/>
      <c r="C21" s="139"/>
      <c r="D21" s="139"/>
      <c r="E21" s="140"/>
      <c r="F21" s="139"/>
      <c r="G21" s="139">
        <v>7.9900000046291983E-2</v>
      </c>
      <c r="H21" s="139">
        <v>1.0079765589893193E-3</v>
      </c>
      <c r="I21" s="139">
        <v>1.0436000261652922E-3</v>
      </c>
      <c r="J21" s="139"/>
      <c r="K21" s="139"/>
      <c r="L21" s="139"/>
      <c r="M21" s="139">
        <v>0.10910118117326006</v>
      </c>
      <c r="N21" s="139">
        <v>0.11151020730862619</v>
      </c>
      <c r="O21" s="139">
        <v>0.11351450545187264</v>
      </c>
      <c r="P21" s="139">
        <v>7.8147713001037233E-2</v>
      </c>
      <c r="Q21" s="139">
        <v>7.9651717521050075E-2</v>
      </c>
      <c r="R21" s="139">
        <v>7.6751733707045411E-2</v>
      </c>
      <c r="S21" s="139"/>
    </row>
    <row r="22" spans="1:20" x14ac:dyDescent="0.25">
      <c r="A22" s="139"/>
      <c r="B22" s="139"/>
      <c r="C22" s="139"/>
      <c r="D22" s="139"/>
      <c r="E22" s="140"/>
      <c r="F22" s="139"/>
      <c r="G22" s="139">
        <v>1.0873918324673763E-2</v>
      </c>
      <c r="H22" s="139">
        <v>8.4899999868582363E-2</v>
      </c>
      <c r="I22" s="139">
        <v>8.40999834177385E-2</v>
      </c>
      <c r="J22" s="139"/>
      <c r="K22" s="139"/>
      <c r="L22" s="139"/>
      <c r="M22" s="139">
        <v>0.11063718588728257</v>
      </c>
      <c r="N22" s="139">
        <v>0.10459765079347785</v>
      </c>
      <c r="O22" s="139">
        <v>0.10404293877244833</v>
      </c>
      <c r="P22" s="139">
        <v>0.13121280846154923</v>
      </c>
      <c r="Q22" s="139">
        <v>0.13058252481449167</v>
      </c>
      <c r="R22" s="139">
        <v>0.13995129224481542</v>
      </c>
      <c r="S22" s="139"/>
    </row>
    <row r="23" spans="1:20" x14ac:dyDescent="0.25">
      <c r="A23" s="139"/>
      <c r="B23" s="139"/>
      <c r="C23" s="139"/>
      <c r="D23" s="139"/>
      <c r="E23" s="140"/>
      <c r="F23" s="139"/>
      <c r="G23" s="139"/>
      <c r="H23" s="139">
        <v>1.1386775658250045E-2</v>
      </c>
      <c r="I23" s="139">
        <v>1.3154012852284553E-2</v>
      </c>
      <c r="J23" s="139"/>
      <c r="K23" s="139"/>
      <c r="L23" s="139"/>
      <c r="M23" s="139">
        <v>2.49407907835245E-2</v>
      </c>
      <c r="N23" s="139">
        <v>2.9784641496537968E-2</v>
      </c>
      <c r="O23" s="139">
        <v>3.368983428873721E-2</v>
      </c>
      <c r="P23" s="164">
        <v>7.7982818710575275E-2</v>
      </c>
      <c r="Q23" s="164">
        <v>8.1528483807704652E-2</v>
      </c>
      <c r="R23" s="164">
        <v>9.0307103403843958E-2</v>
      </c>
      <c r="S23" s="139"/>
    </row>
    <row r="24" spans="1:20" x14ac:dyDescent="0.25">
      <c r="P24" s="139">
        <v>6.7628155413847174E-2</v>
      </c>
      <c r="Q24" s="139">
        <v>7.5583410093224598E-2</v>
      </c>
      <c r="R24" s="139">
        <v>4.980970504064329E-2</v>
      </c>
    </row>
    <row r="25" spans="1:20" x14ac:dyDescent="0.25">
      <c r="S25" s="139"/>
    </row>
    <row r="26" spans="1:20" x14ac:dyDescent="0.25">
      <c r="A26" s="165">
        <f t="shared" ref="A26:O26" si="0">+AVERAGE(A2:A23)</f>
        <v>4.9252502473908652E-2</v>
      </c>
      <c r="B26" s="165">
        <f t="shared" si="0"/>
        <v>5.3133316394523969E-2</v>
      </c>
      <c r="C26" s="165">
        <f t="shared" si="0"/>
        <v>5.5288957778299515E-2</v>
      </c>
      <c r="D26" s="165">
        <f t="shared" si="0"/>
        <v>6.2110388441195818E-2</v>
      </c>
      <c r="E26" s="165">
        <f t="shared" si="0"/>
        <v>6.4275519864501196E-2</v>
      </c>
      <c r="F26" s="165">
        <f t="shared" si="0"/>
        <v>6.5072679536589115E-2</v>
      </c>
      <c r="G26" s="165">
        <f t="shared" si="0"/>
        <v>7.4846828278974958E-2</v>
      </c>
      <c r="H26" s="165">
        <f t="shared" si="0"/>
        <v>7.2775788458469645E-2</v>
      </c>
      <c r="I26" s="165">
        <f t="shared" si="0"/>
        <v>7.3752442081548075E-2</v>
      </c>
      <c r="J26" s="165">
        <f t="shared" si="0"/>
        <v>8.1544736152761005E-2</v>
      </c>
      <c r="K26" s="165">
        <f t="shared" si="0"/>
        <v>8.2154826802182307E-2</v>
      </c>
      <c r="L26" s="165">
        <f t="shared" si="0"/>
        <v>8.3527885481892925E-2</v>
      </c>
      <c r="M26" s="165">
        <f t="shared" si="0"/>
        <v>7.1334902262086289E-2</v>
      </c>
      <c r="N26" s="165">
        <f t="shared" si="0"/>
        <v>7.3183420705301927E-2</v>
      </c>
      <c r="O26" s="165">
        <f t="shared" si="0"/>
        <v>6.7369571303914536E-2</v>
      </c>
      <c r="P26" s="165">
        <f>+AVERAGE(P2:P24)</f>
        <v>9.3458553194563532E-2</v>
      </c>
      <c r="Q26" s="165">
        <f>+AVERAGE(Q2:Q24)</f>
        <v>9.1401229875276546E-2</v>
      </c>
      <c r="R26" s="165">
        <f>+AVERAGE(R2:R24)</f>
        <v>9.1817791851039623E-2</v>
      </c>
      <c r="S26" s="139"/>
    </row>
    <row r="27" spans="1:20" x14ac:dyDescent="0.25">
      <c r="A27" s="139"/>
      <c r="B27" s="139"/>
      <c r="C27" s="139"/>
      <c r="D27" s="139"/>
      <c r="E27" s="141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S27" s="139"/>
      <c r="T27" s="180" t="s">
        <v>371</v>
      </c>
    </row>
  </sheetData>
  <pageMargins left="0.75" right="0.75" top="1" bottom="1" header="0.5" footer="0.5"/>
  <pageSetup scale="45" orientation="portrait" verticalDpi="9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33"/>
  <sheetViews>
    <sheetView showGridLines="0" zoomScaleNormal="100" workbookViewId="0">
      <selection activeCell="F36" sqref="F36"/>
    </sheetView>
  </sheetViews>
  <sheetFormatPr baseColWidth="10" defaultRowHeight="12.75" x14ac:dyDescent="0.2"/>
  <cols>
    <col min="1" max="1" width="7" bestFit="1" customWidth="1"/>
    <col min="2" max="4" width="17.85546875" bestFit="1" customWidth="1"/>
    <col min="5" max="5" width="16.85546875" bestFit="1" customWidth="1"/>
    <col min="6" max="6" width="17.85546875" bestFit="1" customWidth="1"/>
    <col min="7" max="7" width="15.7109375" bestFit="1" customWidth="1"/>
    <col min="8" max="9" width="17.85546875" bestFit="1" customWidth="1"/>
    <col min="10" max="10" width="8.28515625" customWidth="1"/>
  </cols>
  <sheetData>
    <row r="1" spans="1:19" x14ac:dyDescent="0.2">
      <c r="A1" t="s">
        <v>74</v>
      </c>
      <c r="B1" t="s">
        <v>32</v>
      </c>
      <c r="C1" t="s">
        <v>30</v>
      </c>
      <c r="D1" t="s">
        <v>29</v>
      </c>
      <c r="E1" t="s">
        <v>36</v>
      </c>
      <c r="F1" t="s">
        <v>35</v>
      </c>
      <c r="G1" t="s">
        <v>34</v>
      </c>
      <c r="H1" t="s">
        <v>31</v>
      </c>
      <c r="I1" t="s">
        <v>374</v>
      </c>
      <c r="J1" t="s">
        <v>375</v>
      </c>
      <c r="K1">
        <v>1000000000</v>
      </c>
    </row>
    <row r="2" spans="1:19" x14ac:dyDescent="0.2">
      <c r="A2" s="184">
        <v>43983</v>
      </c>
      <c r="B2" s="186">
        <v>84.312835992000004</v>
      </c>
      <c r="C2" s="186">
        <v>118.151134145</v>
      </c>
      <c r="D2" s="186">
        <v>223.993227985</v>
      </c>
      <c r="E2" s="186">
        <v>20.741803747999999</v>
      </c>
      <c r="F2" s="186">
        <v>255.387793601</v>
      </c>
      <c r="G2" s="186">
        <v>1.1107388250000001</v>
      </c>
      <c r="H2" s="186">
        <v>23.773436085</v>
      </c>
      <c r="I2" s="186">
        <v>77.188159767000002</v>
      </c>
      <c r="J2" s="185">
        <f>+SUM(B2:I2)</f>
        <v>804.65913014799992</v>
      </c>
    </row>
    <row r="3" spans="1:19" x14ac:dyDescent="0.2">
      <c r="A3" s="184">
        <v>44075</v>
      </c>
      <c r="B3" s="186">
        <v>237.602153069</v>
      </c>
      <c r="C3" s="186">
        <v>354.68896949200001</v>
      </c>
      <c r="D3" s="186">
        <v>608.94594609499995</v>
      </c>
      <c r="E3" s="186">
        <v>38.786203174999997</v>
      </c>
      <c r="F3" s="186">
        <v>458.50698519899998</v>
      </c>
      <c r="G3" s="186">
        <v>4.3370055939999999</v>
      </c>
      <c r="H3" s="186">
        <v>30.10996136</v>
      </c>
      <c r="I3" s="186">
        <v>103.48293973600001</v>
      </c>
      <c r="J3" s="185">
        <f>+SUM(B3:I3)</f>
        <v>1836.4601637199999</v>
      </c>
    </row>
    <row r="4" spans="1:19" x14ac:dyDescent="0.2">
      <c r="A4" s="184">
        <v>44166</v>
      </c>
      <c r="B4" s="186">
        <v>276.56609699699999</v>
      </c>
      <c r="C4" s="186">
        <v>385.67090887900002</v>
      </c>
      <c r="D4" s="186">
        <v>693.82488194699999</v>
      </c>
      <c r="E4" s="186">
        <v>47.419181485999999</v>
      </c>
      <c r="F4" s="186">
        <v>461.64304135100002</v>
      </c>
      <c r="G4" s="186">
        <v>5.0269542539999996</v>
      </c>
      <c r="H4" s="186">
        <v>177.23647212099999</v>
      </c>
      <c r="I4" s="186">
        <v>67.942097133999994</v>
      </c>
      <c r="J4" s="185">
        <f>+SUM(B4:I4)</f>
        <v>2115.3296341689997</v>
      </c>
    </row>
    <row r="5" spans="1:19" x14ac:dyDescent="0.2">
      <c r="A5" s="184">
        <v>44256</v>
      </c>
      <c r="B5" s="186">
        <v>347.90843218800001</v>
      </c>
      <c r="C5" s="186">
        <v>372.95729810799997</v>
      </c>
      <c r="D5" s="186">
        <v>660.06402406100005</v>
      </c>
      <c r="E5" s="186">
        <v>45.426114345000002</v>
      </c>
      <c r="F5" s="186">
        <v>457.704641675</v>
      </c>
      <c r="G5" s="186">
        <v>4.0027244179999997</v>
      </c>
      <c r="H5" s="186">
        <v>176.89331664400001</v>
      </c>
      <c r="I5" s="186">
        <v>66.630611203000001</v>
      </c>
      <c r="J5" s="185">
        <f>+SUM(B5:I5)</f>
        <v>2131.5871626420003</v>
      </c>
    </row>
    <row r="6" spans="1:19" x14ac:dyDescent="0.2">
      <c r="A6" s="184">
        <v>44348</v>
      </c>
      <c r="B6" s="186">
        <v>240.66276596899999</v>
      </c>
      <c r="C6" s="186">
        <v>322.064130202</v>
      </c>
      <c r="D6" s="186">
        <v>577.69468510700005</v>
      </c>
      <c r="E6" s="186">
        <v>48.895287672000002</v>
      </c>
      <c r="F6" s="186">
        <v>491.96858463900003</v>
      </c>
      <c r="G6" s="186">
        <v>3.0951790739999998</v>
      </c>
      <c r="H6" s="186">
        <v>187.53131493699999</v>
      </c>
      <c r="I6" s="186">
        <v>50.220637322000002</v>
      </c>
      <c r="J6" s="185">
        <f>+SUM(B6:I6)</f>
        <v>1922.132584922</v>
      </c>
      <c r="K6" s="189">
        <f>+B6/B5*100-100</f>
        <v>-30.825831252358796</v>
      </c>
      <c r="L6" s="189">
        <f>+C6/C5*100-100</f>
        <v>-13.645843147239461</v>
      </c>
      <c r="M6" s="189">
        <f>+D6/D5*100-100</f>
        <v>-12.478992332778276</v>
      </c>
      <c r="N6" s="189">
        <f t="shared" ref="N6:O6" si="0">+E6/E5*100-100</f>
        <v>7.6369581176423935</v>
      </c>
      <c r="O6" s="189">
        <f t="shared" si="0"/>
        <v>7.4860379039655101</v>
      </c>
      <c r="P6" s="189">
        <f>+G6/G5*100-100</f>
        <v>-22.673190787725119</v>
      </c>
      <c r="Q6" s="189">
        <f>+H6/H5*100-100</f>
        <v>6.0137932256700566</v>
      </c>
      <c r="R6" s="189">
        <f>+I6/I5*100-100</f>
        <v>-24.628280582635796</v>
      </c>
      <c r="S6" s="189"/>
    </row>
    <row r="7" spans="1:19" x14ac:dyDescent="0.2">
      <c r="C7" s="188" t="s">
        <v>376</v>
      </c>
    </row>
    <row r="8" spans="1:19" x14ac:dyDescent="0.2">
      <c r="B8" s="187"/>
      <c r="C8" s="187"/>
      <c r="D8" s="187"/>
      <c r="E8" s="187"/>
      <c r="F8" s="187"/>
      <c r="G8" s="187"/>
      <c r="H8" s="187"/>
      <c r="I8" s="187"/>
    </row>
    <row r="9" spans="1:19" x14ac:dyDescent="0.2">
      <c r="B9" s="187"/>
      <c r="C9" s="187"/>
      <c r="D9" s="187"/>
      <c r="E9" s="187"/>
      <c r="F9" s="187"/>
      <c r="G9" s="187"/>
      <c r="H9" s="187"/>
      <c r="I9" s="187"/>
    </row>
    <row r="10" spans="1:19" x14ac:dyDescent="0.2">
      <c r="B10" s="187"/>
      <c r="C10" s="187"/>
      <c r="D10" s="187"/>
      <c r="E10" s="187"/>
      <c r="F10" s="187"/>
      <c r="G10" s="187"/>
      <c r="H10" s="187"/>
      <c r="I10" s="187"/>
    </row>
    <row r="11" spans="1:19" x14ac:dyDescent="0.2">
      <c r="B11" s="187"/>
      <c r="C11" s="187"/>
      <c r="D11" s="187"/>
      <c r="E11" s="187"/>
      <c r="F11" s="187"/>
      <c r="G11" s="187"/>
      <c r="H11" s="187"/>
      <c r="I11" s="187"/>
    </row>
    <row r="12" spans="1:19" x14ac:dyDescent="0.2">
      <c r="B12" s="187"/>
      <c r="C12" s="187"/>
      <c r="D12" s="187"/>
      <c r="E12" s="187"/>
      <c r="F12" s="187"/>
      <c r="G12" s="187"/>
      <c r="H12" s="187"/>
      <c r="I12" s="187"/>
    </row>
    <row r="33" spans="3:3" ht="15" x14ac:dyDescent="0.25">
      <c r="C33" s="180" t="s">
        <v>371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048573"/>
  <sheetViews>
    <sheetView view="pageBreakPreview" topLeftCell="B1" zoomScale="66" zoomScaleNormal="85" zoomScaleSheetLayoutView="66" zoomScalePageLayoutView="85" workbookViewId="0">
      <selection activeCell="B43" activeCellId="8" sqref="B6:B10 B12 B14:B19 B21 B28 B32 B36 B39:B41 B43:B47"/>
    </sheetView>
  </sheetViews>
  <sheetFormatPr baseColWidth="10" defaultRowHeight="13.5" x14ac:dyDescent="0.25"/>
  <cols>
    <col min="1" max="1" width="41" hidden="1" customWidth="1"/>
    <col min="2" max="2" width="45" style="70" bestFit="1" customWidth="1"/>
    <col min="3" max="4" width="13.5703125" customWidth="1"/>
    <col min="9" max="9" width="11.42578125" style="98"/>
  </cols>
  <sheetData>
    <row r="1" spans="2:9" ht="13.7" customHeight="1" x14ac:dyDescent="0.2">
      <c r="B1" s="202"/>
      <c r="C1" s="202"/>
      <c r="D1" s="202"/>
      <c r="E1" s="202"/>
      <c r="F1" s="202"/>
      <c r="G1" s="202"/>
      <c r="H1" s="133"/>
      <c r="I1" s="133"/>
    </row>
    <row r="2" spans="2:9" ht="13.7" customHeight="1" x14ac:dyDescent="0.2">
      <c r="B2" s="202"/>
      <c r="C2" s="202"/>
      <c r="D2" s="202"/>
      <c r="E2" s="202"/>
      <c r="F2" s="202"/>
      <c r="G2" s="202"/>
      <c r="H2" s="133"/>
      <c r="I2" s="133"/>
    </row>
    <row r="3" spans="2:9" x14ac:dyDescent="0.25">
      <c r="I3"/>
    </row>
    <row r="4" spans="2:9" x14ac:dyDescent="0.2">
      <c r="B4" s="92" t="s">
        <v>194</v>
      </c>
      <c r="C4" s="102" t="s">
        <v>274</v>
      </c>
      <c r="D4" s="102" t="s">
        <v>285</v>
      </c>
      <c r="E4" s="102" t="s">
        <v>294</v>
      </c>
      <c r="F4" s="102" t="s">
        <v>308</v>
      </c>
      <c r="G4" s="102" t="s">
        <v>323</v>
      </c>
      <c r="H4" s="102" t="s">
        <v>335</v>
      </c>
      <c r="I4" s="102" t="s">
        <v>359</v>
      </c>
    </row>
    <row r="5" spans="2:9" ht="15" x14ac:dyDescent="0.2">
      <c r="B5" s="93" t="s">
        <v>195</v>
      </c>
      <c r="F5" s="94"/>
      <c r="I5"/>
    </row>
    <row r="6" spans="2:9" ht="15" customHeight="1" x14ac:dyDescent="0.2">
      <c r="B6" s="93" t="s">
        <v>196</v>
      </c>
      <c r="C6" s="94"/>
      <c r="D6" s="94"/>
      <c r="E6" s="94"/>
      <c r="F6" s="94"/>
      <c r="G6" s="94"/>
      <c r="H6" s="94"/>
      <c r="I6" s="94"/>
    </row>
    <row r="7" spans="2:9" ht="15" customHeight="1" x14ac:dyDescent="0.2">
      <c r="B7" s="93" t="s">
        <v>197</v>
      </c>
      <c r="C7" s="94"/>
      <c r="D7" s="94"/>
      <c r="E7" s="94"/>
      <c r="F7" s="94"/>
      <c r="G7" s="94"/>
      <c r="H7" s="94"/>
      <c r="I7" s="94"/>
    </row>
    <row r="8" spans="2:9" ht="15" customHeight="1" x14ac:dyDescent="0.2">
      <c r="B8" s="93" t="s">
        <v>198</v>
      </c>
      <c r="E8" s="94"/>
      <c r="F8" s="94"/>
      <c r="I8" s="94"/>
    </row>
    <row r="9" spans="2:9" ht="15" customHeight="1" x14ac:dyDescent="0.2">
      <c r="B9" s="93" t="s">
        <v>199</v>
      </c>
      <c r="C9" s="94"/>
      <c r="D9" s="94"/>
      <c r="E9" s="94"/>
      <c r="F9" s="94"/>
      <c r="G9" s="94"/>
      <c r="H9" s="94"/>
      <c r="I9" s="94"/>
    </row>
    <row r="10" spans="2:9" ht="15" customHeight="1" x14ac:dyDescent="0.2">
      <c r="B10" s="93" t="s">
        <v>200</v>
      </c>
      <c r="C10" s="94"/>
      <c r="D10" s="94"/>
      <c r="E10" s="94"/>
      <c r="G10" s="94"/>
      <c r="I10" s="94"/>
    </row>
    <row r="11" spans="2:9" ht="15" customHeight="1" x14ac:dyDescent="0.2">
      <c r="B11" s="93" t="s">
        <v>201</v>
      </c>
      <c r="C11" s="94"/>
      <c r="D11" s="94"/>
      <c r="G11" s="94"/>
      <c r="I11"/>
    </row>
    <row r="12" spans="2:9" ht="15" customHeight="1" x14ac:dyDescent="0.2">
      <c r="B12" s="93" t="s">
        <v>202</v>
      </c>
      <c r="C12" s="94"/>
      <c r="D12" s="94"/>
      <c r="E12" s="94"/>
      <c r="F12" s="94"/>
      <c r="G12" s="94"/>
      <c r="H12" s="94"/>
      <c r="I12" s="94"/>
    </row>
    <row r="13" spans="2:9" ht="15" x14ac:dyDescent="0.2">
      <c r="B13" s="93" t="s">
        <v>203</v>
      </c>
      <c r="I13"/>
    </row>
    <row r="14" spans="2:9" ht="15" x14ac:dyDescent="0.2">
      <c r="B14" s="93" t="s">
        <v>204</v>
      </c>
      <c r="C14" s="94"/>
      <c r="D14" s="94"/>
      <c r="E14" s="94"/>
      <c r="F14" s="94"/>
      <c r="G14" s="94"/>
      <c r="H14" s="94"/>
      <c r="I14" s="94"/>
    </row>
    <row r="15" spans="2:9" ht="15" customHeight="1" x14ac:dyDescent="0.2">
      <c r="B15" s="93" t="s">
        <v>205</v>
      </c>
      <c r="C15" s="94"/>
      <c r="D15" s="94"/>
      <c r="E15" s="94"/>
      <c r="F15" s="94"/>
      <c r="G15" s="94"/>
      <c r="H15" s="94"/>
      <c r="I15" s="94"/>
    </row>
    <row r="16" spans="2:9" ht="15" x14ac:dyDescent="0.2">
      <c r="B16" s="93" t="s">
        <v>206</v>
      </c>
      <c r="C16" s="94"/>
      <c r="D16" s="94"/>
      <c r="E16" s="94"/>
      <c r="F16" s="94"/>
      <c r="G16" s="94"/>
      <c r="H16" s="94"/>
      <c r="I16" s="94"/>
    </row>
    <row r="17" spans="2:9" ht="15" customHeight="1" x14ac:dyDescent="0.2">
      <c r="B17" s="167" t="s">
        <v>367</v>
      </c>
      <c r="C17" s="94"/>
      <c r="D17" s="95"/>
      <c r="G17" s="94"/>
      <c r="I17" s="94"/>
    </row>
    <row r="18" spans="2:9" ht="15" customHeight="1" x14ac:dyDescent="0.2">
      <c r="B18" s="93" t="s">
        <v>207</v>
      </c>
      <c r="C18" s="94"/>
      <c r="D18" s="94"/>
      <c r="E18" s="94"/>
      <c r="F18" s="94"/>
      <c r="G18" s="94"/>
      <c r="I18" s="94"/>
    </row>
    <row r="19" spans="2:9" ht="15" customHeight="1" x14ac:dyDescent="0.2">
      <c r="B19" s="93" t="s">
        <v>208</v>
      </c>
      <c r="D19" s="94"/>
      <c r="E19" s="94"/>
      <c r="F19" s="94"/>
      <c r="G19" s="94"/>
      <c r="H19" s="94"/>
      <c r="I19" s="94"/>
    </row>
    <row r="20" spans="2:9" ht="15" customHeight="1" x14ac:dyDescent="0.2">
      <c r="B20" s="93" t="s">
        <v>209</v>
      </c>
      <c r="E20" s="94"/>
      <c r="F20" s="94"/>
      <c r="G20" s="94"/>
      <c r="H20" s="94"/>
      <c r="I20"/>
    </row>
    <row r="21" spans="2:9" ht="15" customHeight="1" x14ac:dyDescent="0.2">
      <c r="B21" s="93" t="s">
        <v>210</v>
      </c>
      <c r="C21" s="94"/>
      <c r="D21" s="94"/>
      <c r="E21" s="94"/>
      <c r="F21" s="94"/>
      <c r="I21" s="94"/>
    </row>
    <row r="22" spans="2:9" ht="15" customHeight="1" x14ac:dyDescent="0.2">
      <c r="B22" s="93" t="s">
        <v>211</v>
      </c>
      <c r="D22" s="94"/>
      <c r="E22" s="94"/>
      <c r="F22" s="94"/>
      <c r="H22" s="94"/>
      <c r="I22"/>
    </row>
    <row r="23" spans="2:9" ht="15" customHeight="1" x14ac:dyDescent="0.2">
      <c r="B23" s="93" t="s">
        <v>212</v>
      </c>
      <c r="I23"/>
    </row>
    <row r="24" spans="2:9" ht="15" customHeight="1" x14ac:dyDescent="0.2">
      <c r="B24" s="93" t="s">
        <v>237</v>
      </c>
      <c r="C24" s="94"/>
      <c r="D24" s="94"/>
      <c r="E24" s="94"/>
      <c r="F24" s="94"/>
      <c r="I24"/>
    </row>
    <row r="25" spans="2:9" ht="15" customHeight="1" x14ac:dyDescent="0.2">
      <c r="B25" s="93" t="s">
        <v>213</v>
      </c>
      <c r="G25" s="94"/>
      <c r="I25"/>
    </row>
    <row r="26" spans="2:9" ht="15" customHeight="1" x14ac:dyDescent="0.2">
      <c r="B26" s="93" t="s">
        <v>214</v>
      </c>
      <c r="I26"/>
    </row>
    <row r="27" spans="2:9" ht="15" customHeight="1" x14ac:dyDescent="0.2">
      <c r="B27" s="93" t="s">
        <v>215</v>
      </c>
      <c r="C27" s="94"/>
      <c r="D27" s="94"/>
      <c r="E27" s="94"/>
      <c r="F27" s="94"/>
      <c r="H27" s="94"/>
      <c r="I27"/>
    </row>
    <row r="28" spans="2:9" ht="15" customHeight="1" x14ac:dyDescent="0.2">
      <c r="B28" s="93" t="s">
        <v>216</v>
      </c>
      <c r="I28" s="94"/>
    </row>
    <row r="29" spans="2:9" ht="15" customHeight="1" x14ac:dyDescent="0.2">
      <c r="B29" s="93" t="s">
        <v>217</v>
      </c>
      <c r="C29" s="94"/>
      <c r="D29" s="94"/>
      <c r="E29" s="94"/>
      <c r="F29" s="94"/>
      <c r="G29" s="94"/>
      <c r="H29" s="94"/>
      <c r="I29"/>
    </row>
    <row r="30" spans="2:9" ht="15" customHeight="1" x14ac:dyDescent="0.2">
      <c r="B30" s="93" t="s">
        <v>282</v>
      </c>
      <c r="C30" s="94"/>
      <c r="E30" s="94"/>
      <c r="F30" s="94"/>
      <c r="G30" s="94"/>
      <c r="H30" s="94"/>
      <c r="I30"/>
    </row>
    <row r="31" spans="2:9" ht="15" x14ac:dyDescent="0.2">
      <c r="B31" s="93" t="s">
        <v>218</v>
      </c>
      <c r="C31" s="94"/>
      <c r="E31" s="94"/>
      <c r="F31" s="94"/>
      <c r="H31" s="94"/>
      <c r="I31"/>
    </row>
    <row r="32" spans="2:9" ht="15" customHeight="1" x14ac:dyDescent="0.2">
      <c r="B32" s="93" t="s">
        <v>219</v>
      </c>
      <c r="D32" s="94"/>
      <c r="F32" s="94"/>
      <c r="G32" s="94"/>
      <c r="I32" s="94"/>
    </row>
    <row r="33" spans="2:9" ht="15" x14ac:dyDescent="0.2">
      <c r="B33" s="93" t="s">
        <v>220</v>
      </c>
      <c r="F33" s="94"/>
      <c r="I33"/>
    </row>
    <row r="34" spans="2:9" ht="15" x14ac:dyDescent="0.2">
      <c r="B34" s="167" t="s">
        <v>221</v>
      </c>
      <c r="C34" s="168"/>
      <c r="D34" s="168"/>
      <c r="E34" s="168"/>
      <c r="F34" s="168"/>
      <c r="G34" s="168"/>
      <c r="H34" s="168"/>
      <c r="I34" s="168"/>
    </row>
    <row r="35" spans="2:9" ht="15" x14ac:dyDescent="0.2">
      <c r="B35" s="93" t="s">
        <v>222</v>
      </c>
      <c r="C35" s="94"/>
      <c r="D35" s="94"/>
      <c r="E35" s="94"/>
      <c r="F35" s="94"/>
      <c r="H35" s="94"/>
      <c r="I35"/>
    </row>
    <row r="36" spans="2:9" ht="15" x14ac:dyDescent="0.2">
      <c r="B36" s="93" t="s">
        <v>223</v>
      </c>
      <c r="C36" s="94"/>
      <c r="E36" s="94"/>
      <c r="H36" s="94"/>
      <c r="I36" s="94"/>
    </row>
    <row r="37" spans="2:9" ht="15" customHeight="1" x14ac:dyDescent="0.2">
      <c r="B37" s="93" t="s">
        <v>273</v>
      </c>
      <c r="C37" s="94"/>
      <c r="E37" s="94"/>
      <c r="F37" s="94"/>
      <c r="H37" s="94"/>
      <c r="I37"/>
    </row>
    <row r="38" spans="2:9" ht="15" customHeight="1" x14ac:dyDescent="0.2">
      <c r="B38" s="93" t="s">
        <v>264</v>
      </c>
      <c r="E38" s="94"/>
      <c r="I38"/>
    </row>
    <row r="39" spans="2:9" ht="15" customHeight="1" x14ac:dyDescent="0.2">
      <c r="B39" s="93" t="s">
        <v>224</v>
      </c>
      <c r="C39" s="94"/>
      <c r="F39" s="94"/>
      <c r="I39" s="94"/>
    </row>
    <row r="40" spans="2:9" ht="15" x14ac:dyDescent="0.2">
      <c r="B40" s="93" t="s">
        <v>225</v>
      </c>
      <c r="F40" s="94"/>
      <c r="I40" s="94"/>
    </row>
    <row r="41" spans="2:9" ht="15" x14ac:dyDescent="0.2">
      <c r="B41" s="93" t="s">
        <v>319</v>
      </c>
      <c r="C41" s="94"/>
      <c r="D41" s="94"/>
      <c r="E41" s="94"/>
      <c r="F41" s="94"/>
      <c r="G41" s="94"/>
      <c r="H41" s="94"/>
      <c r="I41" s="94"/>
    </row>
    <row r="42" spans="2:9" ht="15" customHeight="1" x14ac:dyDescent="0.2">
      <c r="B42" s="93" t="s">
        <v>226</v>
      </c>
      <c r="I42"/>
    </row>
    <row r="43" spans="2:9" ht="15" x14ac:dyDescent="0.2">
      <c r="B43" s="93" t="s">
        <v>227</v>
      </c>
      <c r="C43" s="94"/>
      <c r="D43" s="94"/>
      <c r="E43" s="94"/>
      <c r="F43" s="94"/>
      <c r="H43" s="94"/>
      <c r="I43" s="94"/>
    </row>
    <row r="44" spans="2:9" ht="15" x14ac:dyDescent="0.2">
      <c r="B44" s="93" t="s">
        <v>228</v>
      </c>
      <c r="C44" s="94"/>
      <c r="E44" s="94"/>
      <c r="F44" s="94"/>
      <c r="G44" s="94"/>
      <c r="H44" s="94"/>
      <c r="I44" s="94"/>
    </row>
    <row r="45" spans="2:9" ht="15" x14ac:dyDescent="0.2">
      <c r="B45" s="93" t="s">
        <v>229</v>
      </c>
      <c r="C45" s="94"/>
      <c r="E45" s="94"/>
      <c r="I45" s="94"/>
    </row>
    <row r="46" spans="2:9" ht="15" x14ac:dyDescent="0.2">
      <c r="B46" s="93" t="s">
        <v>230</v>
      </c>
      <c r="C46" s="94"/>
      <c r="D46" s="94"/>
      <c r="E46" s="94"/>
      <c r="F46" s="94"/>
      <c r="G46" s="94"/>
      <c r="H46" s="94"/>
      <c r="I46" s="94"/>
    </row>
    <row r="47" spans="2:9" ht="15" x14ac:dyDescent="0.2">
      <c r="B47" s="93" t="s">
        <v>231</v>
      </c>
      <c r="C47" s="94"/>
      <c r="D47" s="94"/>
      <c r="E47" s="94"/>
      <c r="F47" s="94"/>
      <c r="G47" s="94"/>
      <c r="H47" s="94"/>
      <c r="I47" s="94"/>
    </row>
    <row r="48" spans="2:9" ht="15" x14ac:dyDescent="0.2">
      <c r="B48" s="93" t="s">
        <v>232</v>
      </c>
      <c r="I48"/>
    </row>
    <row r="49" spans="2:9" ht="15" x14ac:dyDescent="0.2">
      <c r="B49" s="167" t="s">
        <v>233</v>
      </c>
      <c r="C49" s="168"/>
      <c r="D49" s="167"/>
      <c r="E49" s="167"/>
      <c r="F49" s="167"/>
      <c r="G49" s="167"/>
      <c r="H49" s="167"/>
      <c r="I49" s="167"/>
    </row>
    <row r="50" spans="2:9" ht="12.75" customHeight="1" x14ac:dyDescent="0.2">
      <c r="B50" s="97"/>
      <c r="C50" s="98"/>
      <c r="D50" s="97"/>
      <c r="E50" s="98"/>
      <c r="F50" s="98"/>
      <c r="G50" s="98"/>
      <c r="H50" s="98"/>
    </row>
    <row r="51" spans="2:9" ht="12.75" customHeight="1" x14ac:dyDescent="0.2">
      <c r="B51" s="98"/>
      <c r="D51" s="99" t="s">
        <v>234</v>
      </c>
      <c r="E51" s="94"/>
      <c r="F51" s="98"/>
      <c r="G51" s="98"/>
      <c r="H51" s="98"/>
    </row>
    <row r="52" spans="2:9" ht="12.75" x14ac:dyDescent="0.2">
      <c r="B52" s="98"/>
      <c r="D52" s="99" t="s">
        <v>235</v>
      </c>
      <c r="E52" s="98"/>
      <c r="F52" s="98"/>
      <c r="G52" s="98"/>
      <c r="H52" s="98"/>
    </row>
    <row r="53" spans="2:9" ht="15" x14ac:dyDescent="0.2">
      <c r="B53" s="100"/>
      <c r="D53" s="99" t="s">
        <v>236</v>
      </c>
      <c r="E53" s="96"/>
      <c r="F53" s="98"/>
      <c r="G53" s="98"/>
      <c r="H53" s="98"/>
    </row>
    <row r="54" spans="2:9" x14ac:dyDescent="0.25">
      <c r="B54" s="101"/>
      <c r="C54" s="98"/>
      <c r="D54" s="98"/>
      <c r="E54" s="98"/>
      <c r="F54" s="98"/>
      <c r="G54" s="98"/>
      <c r="H54" s="98"/>
    </row>
    <row r="1048573" spans="9:9" x14ac:dyDescent="0.25">
      <c r="I1048573" s="94"/>
    </row>
  </sheetData>
  <mergeCells count="1">
    <mergeCell ref="B1:G2"/>
  </mergeCells>
  <phoneticPr fontId="45" type="noConversion"/>
  <pageMargins left="0.7" right="0.7" top="0.75" bottom="0.75" header="0.3" footer="0.3"/>
  <pageSetup scale="5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85"/>
  <sheetViews>
    <sheetView showGridLines="0" view="pageBreakPreview" zoomScale="75" zoomScaleNormal="85" zoomScaleSheetLayoutView="75" zoomScalePageLayoutView="85" workbookViewId="0">
      <pane xSplit="2" ySplit="6" topLeftCell="C31" activePane="bottomRight" state="frozen"/>
      <selection pane="topRight" activeCell="C1" sqref="C1"/>
      <selection pane="bottomLeft" activeCell="A7" sqref="A7"/>
      <selection pane="bottomRight" activeCell="AJ23" sqref="AJ23"/>
    </sheetView>
  </sheetViews>
  <sheetFormatPr baseColWidth="10" defaultColWidth="9.140625" defaultRowHeight="15" x14ac:dyDescent="0.25"/>
  <cols>
    <col min="1" max="2" width="5.7109375" style="7" customWidth="1"/>
    <col min="3" max="16" width="10.7109375" style="7" customWidth="1"/>
    <col min="17" max="17" width="10" style="7" customWidth="1"/>
    <col min="18" max="22" width="9.140625" style="7"/>
    <col min="23" max="23" width="11.7109375" style="7" bestFit="1" customWidth="1"/>
    <col min="24" max="24" width="11.140625" style="7" bestFit="1" customWidth="1"/>
    <col min="25" max="25" width="11.28515625" style="7" bestFit="1" customWidth="1"/>
    <col min="26" max="27" width="9.140625" style="7"/>
    <col min="28" max="29" width="8.85546875" style="7" customWidth="1"/>
    <col min="30" max="31" width="9.140625" style="7"/>
    <col min="32" max="33" width="10.140625" style="7" bestFit="1" customWidth="1"/>
    <col min="34" max="34" width="9.7109375" style="7" bestFit="1" customWidth="1"/>
    <col min="35" max="16384" width="9.140625" style="7"/>
  </cols>
  <sheetData>
    <row r="1" spans="1:37" x14ac:dyDescent="0.25">
      <c r="B1" s="191" t="s">
        <v>53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R1" s="7">
        <v>100</v>
      </c>
    </row>
    <row r="2" spans="1:37" x14ac:dyDescent="0.25"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</row>
    <row r="3" spans="1:37" x14ac:dyDescent="0.25"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</row>
    <row r="4" spans="1:37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</row>
    <row r="5" spans="1:37" x14ac:dyDescent="0.25"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V5" s="46"/>
      <c r="W5" s="46"/>
      <c r="X5" s="46"/>
      <c r="Y5" s="46"/>
      <c r="Z5" s="46"/>
      <c r="AA5" s="46"/>
      <c r="AB5" s="46"/>
      <c r="AC5" s="46"/>
      <c r="AD5" s="46"/>
    </row>
    <row r="6" spans="1:37" x14ac:dyDescent="0.25">
      <c r="A6" s="7" t="s">
        <v>123</v>
      </c>
      <c r="B6" s="15" t="s">
        <v>4</v>
      </c>
      <c r="C6" s="75">
        <v>41334</v>
      </c>
      <c r="D6" s="75">
        <v>41426</v>
      </c>
      <c r="E6" s="73">
        <v>41518</v>
      </c>
      <c r="F6" s="75">
        <v>41609</v>
      </c>
      <c r="G6" s="75">
        <v>41699</v>
      </c>
      <c r="H6" s="73">
        <v>41791</v>
      </c>
      <c r="I6" s="73">
        <v>41883</v>
      </c>
      <c r="J6" s="73">
        <v>41974</v>
      </c>
      <c r="K6" s="73">
        <v>42064</v>
      </c>
      <c r="L6" s="73">
        <v>42156</v>
      </c>
      <c r="M6" s="73">
        <v>42248</v>
      </c>
      <c r="N6" s="73">
        <v>42339</v>
      </c>
      <c r="O6" s="73">
        <v>42430</v>
      </c>
      <c r="P6" s="73">
        <v>42522</v>
      </c>
      <c r="Q6" s="76">
        <v>42614</v>
      </c>
      <c r="R6" s="73">
        <v>42705</v>
      </c>
      <c r="S6" s="73">
        <v>42795</v>
      </c>
      <c r="T6" s="76">
        <v>42887</v>
      </c>
      <c r="U6" s="76">
        <v>42979</v>
      </c>
      <c r="V6" s="46" t="s">
        <v>159</v>
      </c>
      <c r="W6" s="46" t="s">
        <v>171</v>
      </c>
      <c r="X6" s="5" t="s">
        <v>179</v>
      </c>
      <c r="Y6" s="46" t="s">
        <v>187</v>
      </c>
      <c r="Z6" s="46" t="s">
        <v>240</v>
      </c>
      <c r="AA6" s="46" t="s">
        <v>248</v>
      </c>
      <c r="AB6" s="46" t="s">
        <v>256</v>
      </c>
      <c r="AC6" s="46" t="s">
        <v>265</v>
      </c>
      <c r="AD6" s="46" t="s">
        <v>274</v>
      </c>
      <c r="AE6" s="46" t="s">
        <v>285</v>
      </c>
      <c r="AF6" s="7" t="s">
        <v>294</v>
      </c>
      <c r="AG6" s="7" t="s">
        <v>308</v>
      </c>
      <c r="AH6" s="46" t="s">
        <v>323</v>
      </c>
      <c r="AI6" s="149" t="s">
        <v>335</v>
      </c>
      <c r="AJ6" s="149" t="s">
        <v>359</v>
      </c>
    </row>
    <row r="7" spans="1:37" ht="15" customHeight="1" x14ac:dyDescent="0.25">
      <c r="A7" s="7" t="s">
        <v>111</v>
      </c>
      <c r="B7" s="16" t="s">
        <v>26</v>
      </c>
      <c r="C7" s="106">
        <v>0.91954022988505746</v>
      </c>
      <c r="D7" s="106">
        <v>3.4363256113256115</v>
      </c>
      <c r="E7" s="106">
        <v>2.6716371543957749</v>
      </c>
      <c r="F7" s="106">
        <v>2.005968817114328</v>
      </c>
      <c r="G7" s="106">
        <v>1.2567204301075268</v>
      </c>
      <c r="H7" s="106">
        <v>1.525900900900901</v>
      </c>
      <c r="I7" s="106">
        <v>1.5197132616487454</v>
      </c>
      <c r="J7" s="106">
        <v>2.4691358024691357</v>
      </c>
      <c r="K7" s="106">
        <v>2.1333333333333333</v>
      </c>
      <c r="L7" s="106">
        <v>2.5</v>
      </c>
      <c r="M7" s="106">
        <v>1.649466804265566</v>
      </c>
      <c r="N7" s="106">
        <v>1.6666666666666667</v>
      </c>
      <c r="O7" s="107">
        <v>1.5979137031768609</v>
      </c>
      <c r="P7" s="108">
        <v>0.95238095238095244</v>
      </c>
      <c r="Q7" s="109">
        <v>0</v>
      </c>
      <c r="R7" s="109">
        <v>0.95798319327731096</v>
      </c>
      <c r="S7" s="108">
        <v>2.5</v>
      </c>
      <c r="T7" s="108">
        <v>3.4953501888985756</v>
      </c>
      <c r="U7" s="109">
        <v>1.3793103448275863</v>
      </c>
      <c r="V7" s="109">
        <v>1.6091954022988506</v>
      </c>
      <c r="W7" s="109">
        <v>1.4814814814814814</v>
      </c>
      <c r="X7" s="110">
        <v>3.4482758620689653</v>
      </c>
      <c r="Y7" s="110">
        <v>2.1212121212121211</v>
      </c>
      <c r="Z7" s="110">
        <v>1.2820512820512819</v>
      </c>
      <c r="AA7" s="110">
        <v>1.0256410256410255</v>
      </c>
      <c r="AB7" s="110">
        <f>HLOOKUP($A7,[1]Questions!$BB$4:$BP$31,28,0)*100</f>
        <v>2.1428571428571428</v>
      </c>
      <c r="AC7" s="110">
        <v>2.1777777777777776</v>
      </c>
      <c r="AD7" s="109">
        <v>0.25641025641025639</v>
      </c>
      <c r="AE7" s="110">
        <v>6.8666666666666654</v>
      </c>
      <c r="AF7" s="109">
        <v>5.3535353535353529</v>
      </c>
      <c r="AG7" s="109">
        <v>0.935960591133005</v>
      </c>
      <c r="AH7" s="7">
        <v>2.2222222222222223</v>
      </c>
      <c r="AI7" s="7">
        <v>0.60606060606060608</v>
      </c>
      <c r="AJ7" s="7">
        <v>1.3888888888888888</v>
      </c>
      <c r="AK7" s="105">
        <f t="shared" ref="AK7:AK21" si="0">AJ7-AI7</f>
        <v>0.78282828282828276</v>
      </c>
    </row>
    <row r="8" spans="1:37" ht="15" customHeight="1" x14ac:dyDescent="0.25">
      <c r="A8" s="7" t="s">
        <v>115</v>
      </c>
      <c r="B8" s="16" t="s">
        <v>50</v>
      </c>
      <c r="C8" s="106">
        <v>0.76190476190476186</v>
      </c>
      <c r="D8" s="106">
        <v>1.2952380952380951</v>
      </c>
      <c r="E8" s="106">
        <v>1.4911463187325256</v>
      </c>
      <c r="F8" s="106">
        <v>0.19607843137254902</v>
      </c>
      <c r="G8" s="106">
        <v>0</v>
      </c>
      <c r="H8" s="106">
        <v>0.41666666666666669</v>
      </c>
      <c r="I8" s="106">
        <v>0.44444444444444442</v>
      </c>
      <c r="J8" s="106">
        <v>0.75973409306742645</v>
      </c>
      <c r="K8" s="106">
        <v>1.3333333333333333</v>
      </c>
      <c r="L8" s="106">
        <v>0.41666666666666669</v>
      </c>
      <c r="M8" s="106">
        <v>1.535014005602241</v>
      </c>
      <c r="N8" s="106">
        <v>1.3596491228070176</v>
      </c>
      <c r="O8" s="107">
        <v>1.9819819819819819</v>
      </c>
      <c r="P8" s="108">
        <v>0.58823529411764708</v>
      </c>
      <c r="Q8" s="109">
        <v>0.95238095238095233</v>
      </c>
      <c r="R8" s="109">
        <v>0</v>
      </c>
      <c r="S8" s="108">
        <v>0.20833333333333334</v>
      </c>
      <c r="T8" s="108">
        <v>1.4919354838709677</v>
      </c>
      <c r="U8" s="109">
        <v>0.68965517241379315</v>
      </c>
      <c r="V8" s="109">
        <v>1.8390804597701149</v>
      </c>
      <c r="W8" s="109">
        <v>0.74074074074074081</v>
      </c>
      <c r="X8" s="110">
        <v>0.45977011494252873</v>
      </c>
      <c r="Y8" s="110">
        <v>1.2121212121212122</v>
      </c>
      <c r="Z8" s="110">
        <v>2.3076923076923079</v>
      </c>
      <c r="AA8" s="110">
        <v>1.7948717948717947</v>
      </c>
      <c r="AB8" s="110">
        <f>HLOOKUP($A8,[1]Questions!$BB$4:$BP$31,28,0)*100</f>
        <v>1.1904761904761905</v>
      </c>
      <c r="AC8" s="110">
        <v>1.3777777777777778</v>
      </c>
      <c r="AD8" s="109">
        <v>2.5641025641025639</v>
      </c>
      <c r="AE8" s="110">
        <v>0</v>
      </c>
      <c r="AF8" s="109">
        <v>1.4285714285714284</v>
      </c>
      <c r="AG8" s="109">
        <v>0.66666666666666674</v>
      </c>
      <c r="AH8" s="7">
        <v>0.31746031746031744</v>
      </c>
      <c r="AI8" s="7">
        <v>0.60606060606060608</v>
      </c>
      <c r="AJ8" s="7">
        <v>1.6666666666666667</v>
      </c>
      <c r="AK8" s="105">
        <f t="shared" si="0"/>
        <v>1.0606060606060606</v>
      </c>
    </row>
    <row r="9" spans="1:37" ht="15" customHeight="1" x14ac:dyDescent="0.25">
      <c r="A9" s="7" t="s">
        <v>124</v>
      </c>
      <c r="B9" s="16" t="s">
        <v>33</v>
      </c>
      <c r="C9" s="106">
        <v>3.7931034482758599</v>
      </c>
      <c r="D9" s="106">
        <v>1.1675675675675674</v>
      </c>
      <c r="E9" s="106">
        <v>1.0003106554830694</v>
      </c>
      <c r="F9" s="106">
        <v>1.2693498452012384</v>
      </c>
      <c r="G9" s="106">
        <v>0.625</v>
      </c>
      <c r="H9" s="106">
        <v>3.6768018018018016</v>
      </c>
      <c r="I9" s="106">
        <v>1.2974910394265233</v>
      </c>
      <c r="J9" s="106">
        <v>3.2288698955365618</v>
      </c>
      <c r="K9" s="106">
        <v>1.0666666666666667</v>
      </c>
      <c r="L9" s="106">
        <v>2.5</v>
      </c>
      <c r="M9" s="106">
        <v>2.8987811340752518</v>
      </c>
      <c r="N9" s="106">
        <v>1.0087719298245614</v>
      </c>
      <c r="O9" s="107">
        <v>0.87719298245613997</v>
      </c>
      <c r="P9" s="108">
        <v>1.1596638655462184</v>
      </c>
      <c r="Q9" s="109">
        <v>2.8571428571428572</v>
      </c>
      <c r="R9" s="109">
        <v>0</v>
      </c>
      <c r="S9" s="108">
        <v>1.0416666666666665</v>
      </c>
      <c r="T9" s="108">
        <v>2.4469630921243821</v>
      </c>
      <c r="U9" s="109">
        <v>3.0493576741041242</v>
      </c>
      <c r="V9" s="109">
        <v>1.3793103448275863</v>
      </c>
      <c r="W9" s="109">
        <v>0.98765432098765427</v>
      </c>
      <c r="X9" s="110">
        <v>0.45977011494252873</v>
      </c>
      <c r="Y9" s="110">
        <v>2.1212121212121211</v>
      </c>
      <c r="Z9" s="110">
        <v>0</v>
      </c>
      <c r="AA9" s="110">
        <v>0</v>
      </c>
      <c r="AB9" s="110">
        <f>HLOOKUP($A9,[1]Questions!$BB$4:$BP$31,28,0)*100</f>
        <v>0</v>
      </c>
      <c r="AC9" s="110">
        <v>2.2584541062801931</v>
      </c>
      <c r="AD9" s="109">
        <v>1.2820512820512819</v>
      </c>
      <c r="AE9" s="110">
        <v>5</v>
      </c>
      <c r="AF9" s="109">
        <v>1.7243867243867241</v>
      </c>
      <c r="AG9" s="109">
        <v>1.1264367816091956</v>
      </c>
      <c r="AH9" s="7">
        <v>1.5873015873015872</v>
      </c>
      <c r="AI9" s="7">
        <v>2.7272727272727271</v>
      </c>
      <c r="AJ9" s="7">
        <v>1.6666666666666667</v>
      </c>
      <c r="AK9" s="105">
        <f t="shared" si="0"/>
        <v>-1.0606060606060603</v>
      </c>
    </row>
    <row r="10" spans="1:37" ht="15" customHeight="1" x14ac:dyDescent="0.25">
      <c r="A10" s="7" t="s">
        <v>112</v>
      </c>
      <c r="B10" s="16" t="s">
        <v>23</v>
      </c>
      <c r="C10" s="106">
        <v>4.7772304324028454</v>
      </c>
      <c r="D10" s="106">
        <v>4.0896074646074654</v>
      </c>
      <c r="E10" s="106">
        <v>2.8207517862690277</v>
      </c>
      <c r="F10" s="106">
        <v>3.9605549822268085</v>
      </c>
      <c r="G10" s="106">
        <v>4.9644212523719169</v>
      </c>
      <c r="H10" s="106">
        <v>4.3693693693693696</v>
      </c>
      <c r="I10" s="106">
        <v>6.8106875203649384</v>
      </c>
      <c r="J10" s="106">
        <v>5.6790123456790118</v>
      </c>
      <c r="K10" s="106">
        <v>4.3999999999999995</v>
      </c>
      <c r="L10" s="106">
        <v>3.5416666666666665</v>
      </c>
      <c r="M10" s="106">
        <v>3.8432846822939708</v>
      </c>
      <c r="N10" s="106">
        <v>5.884615384615385</v>
      </c>
      <c r="O10" s="107">
        <v>3.3760075865339023</v>
      </c>
      <c r="P10" s="108">
        <v>3.1587301587301586</v>
      </c>
      <c r="Q10" s="109">
        <v>3.8095238095238098</v>
      </c>
      <c r="R10" s="109">
        <v>2.7226890756302522</v>
      </c>
      <c r="S10" s="108">
        <v>1.4583333333333333</v>
      </c>
      <c r="T10" s="108">
        <v>2.747042583380344</v>
      </c>
      <c r="U10" s="109">
        <v>2.8194726166328601</v>
      </c>
      <c r="V10" s="109">
        <v>4.3678160919540225</v>
      </c>
      <c r="W10" s="109">
        <v>1.728395061728395</v>
      </c>
      <c r="X10" s="110">
        <v>1.1494252873563218</v>
      </c>
      <c r="Y10" s="110">
        <v>3.3333333333333335</v>
      </c>
      <c r="Z10" s="110">
        <v>2.0512820512820511</v>
      </c>
      <c r="AA10" s="110">
        <v>0.25641025641025639</v>
      </c>
      <c r="AB10" s="110">
        <f>HLOOKUP($A10,[1]Questions!$BB$4:$BP$31,28,0)*100</f>
        <v>3.5714285714285712</v>
      </c>
      <c r="AC10" s="110">
        <v>1.9333333333333333</v>
      </c>
      <c r="AD10" s="109">
        <v>1.8444995864350702</v>
      </c>
      <c r="AE10" s="110">
        <v>1.3333333333333333</v>
      </c>
      <c r="AF10" s="109">
        <v>2.2005772005772006</v>
      </c>
      <c r="AG10" s="109">
        <v>1.3409961685823752</v>
      </c>
      <c r="AH10" s="7">
        <v>1.5873015873015872</v>
      </c>
      <c r="AI10" s="7">
        <v>3.3333333333333335</v>
      </c>
      <c r="AJ10" s="7">
        <v>1.9444444444444444</v>
      </c>
      <c r="AK10" s="105">
        <f t="shared" si="0"/>
        <v>-1.3888888888888891</v>
      </c>
    </row>
    <row r="11" spans="1:37" ht="15" customHeight="1" x14ac:dyDescent="0.25">
      <c r="A11" s="7" t="s">
        <v>122</v>
      </c>
      <c r="B11" s="16" t="s">
        <v>27</v>
      </c>
      <c r="C11" s="106">
        <v>0.68199233716475094</v>
      </c>
      <c r="D11" s="106">
        <v>2</v>
      </c>
      <c r="E11" s="106">
        <v>1.2301957129543337</v>
      </c>
      <c r="F11" s="106">
        <v>2.4141788847671202</v>
      </c>
      <c r="G11" s="106">
        <v>1.4294750158127767</v>
      </c>
      <c r="H11" s="106">
        <v>1.6666666666666667</v>
      </c>
      <c r="I11" s="106">
        <v>0.82828282828282829</v>
      </c>
      <c r="J11" s="106">
        <v>0.7142857142857143</v>
      </c>
      <c r="K11" s="106">
        <v>0.26666666666666666</v>
      </c>
      <c r="L11" s="106">
        <v>1.8750000000000002</v>
      </c>
      <c r="M11" s="106">
        <v>1.0827067669172932</v>
      </c>
      <c r="N11" s="106">
        <v>1.7100764732343681</v>
      </c>
      <c r="O11" s="107">
        <v>0.36036036036036034</v>
      </c>
      <c r="P11" s="108">
        <v>1.9215686274509802</v>
      </c>
      <c r="Q11" s="109">
        <v>0</v>
      </c>
      <c r="R11" s="109">
        <v>2.5444359562006622</v>
      </c>
      <c r="S11" s="108">
        <v>0.83333333333333337</v>
      </c>
      <c r="T11" s="108">
        <v>2.8363847718686435</v>
      </c>
      <c r="U11" s="109">
        <v>0.91954022988505746</v>
      </c>
      <c r="V11" s="109">
        <v>1.1494252873563218</v>
      </c>
      <c r="W11" s="109">
        <v>2.9629629629629632</v>
      </c>
      <c r="X11" s="110">
        <v>1.8390804597701149</v>
      </c>
      <c r="Y11" s="110">
        <v>2.1212121212121215</v>
      </c>
      <c r="Z11" s="110">
        <v>0.76923076923076927</v>
      </c>
      <c r="AA11" s="110">
        <v>1.7948717948717952</v>
      </c>
      <c r="AB11" s="110">
        <f>HLOOKUP($A11,[1]Questions!$BB$4:$BP$31,28,0)*100</f>
        <v>0.47619047619047616</v>
      </c>
      <c r="AC11" s="110">
        <v>1.3888888888888888</v>
      </c>
      <c r="AD11" s="109">
        <v>0.51282051282051277</v>
      </c>
      <c r="AE11" s="110">
        <v>1.6666666666666667</v>
      </c>
      <c r="AF11" s="109">
        <v>0.47619047619047616</v>
      </c>
      <c r="AG11" s="109">
        <v>0.47619047619047616</v>
      </c>
      <c r="AH11" s="43">
        <v>0.31746031746031744</v>
      </c>
      <c r="AI11" s="7">
        <v>1.8181818181818181</v>
      </c>
      <c r="AJ11" s="43">
        <v>1.9444444444444444</v>
      </c>
      <c r="AK11" s="105">
        <f t="shared" si="0"/>
        <v>0.1262626262626263</v>
      </c>
    </row>
    <row r="12" spans="1:37" ht="15" customHeight="1" x14ac:dyDescent="0.25">
      <c r="A12" s="7" t="s">
        <v>120</v>
      </c>
      <c r="B12" s="16" t="s">
        <v>21</v>
      </c>
      <c r="C12" s="106">
        <v>3.7350848385331146</v>
      </c>
      <c r="D12" s="106">
        <v>5.099710424710425</v>
      </c>
      <c r="E12" s="106">
        <v>4.6722584653619137</v>
      </c>
      <c r="F12" s="106">
        <v>2.3623623623623624</v>
      </c>
      <c r="G12" s="106">
        <v>4.33072422517394</v>
      </c>
      <c r="H12" s="106">
        <v>4.375</v>
      </c>
      <c r="I12" s="106">
        <v>5.4017595307917885</v>
      </c>
      <c r="J12" s="106">
        <v>6.2298195631528968</v>
      </c>
      <c r="K12" s="106">
        <v>5.0666666666666664</v>
      </c>
      <c r="L12" s="106">
        <v>3.3333333333333335</v>
      </c>
      <c r="M12" s="106">
        <v>2.6074499975428767</v>
      </c>
      <c r="N12" s="106">
        <v>1.5350877192982455</v>
      </c>
      <c r="O12" s="107">
        <v>3.7600758653390227</v>
      </c>
      <c r="P12" s="108">
        <v>5.3741051976346101</v>
      </c>
      <c r="Q12" s="109">
        <v>3.8095238095238098</v>
      </c>
      <c r="R12" s="109">
        <v>3.1550802139037435</v>
      </c>
      <c r="S12" s="108">
        <v>2.291666666666667</v>
      </c>
      <c r="T12" s="108">
        <v>3.8314358001265023</v>
      </c>
      <c r="U12" s="109">
        <v>4.8884381338742395</v>
      </c>
      <c r="V12" s="109">
        <v>4.3678160919540225</v>
      </c>
      <c r="W12" s="109">
        <v>5.1851851851851851</v>
      </c>
      <c r="X12" s="110">
        <v>3.2183908045977012</v>
      </c>
      <c r="Y12" s="110">
        <v>3.3333333333333335</v>
      </c>
      <c r="Z12" s="110">
        <v>5.1282051282051277</v>
      </c>
      <c r="AA12" s="110">
        <v>5.1282051282051277</v>
      </c>
      <c r="AB12" s="110">
        <f>HLOOKUP($A12,[1]Questions!$BB$4:$BP$31,28,0)*100</f>
        <v>4.0476190476190474</v>
      </c>
      <c r="AC12" s="110">
        <v>6.2198067632850256</v>
      </c>
      <c r="AD12" s="109">
        <v>5.3846153846153841</v>
      </c>
      <c r="AE12" s="110">
        <v>6.7333333333333325</v>
      </c>
      <c r="AF12" s="109">
        <v>8.9826839826839819</v>
      </c>
      <c r="AG12" s="109">
        <v>7.4285714285714288</v>
      </c>
      <c r="AH12" s="7">
        <v>5.3968253968253963</v>
      </c>
      <c r="AI12" s="7">
        <v>8.787878787878789</v>
      </c>
      <c r="AJ12" s="7">
        <v>3.3333333333333335</v>
      </c>
      <c r="AK12" s="105">
        <f t="shared" si="0"/>
        <v>-5.454545454545455</v>
      </c>
    </row>
    <row r="13" spans="1:37" ht="15" customHeight="1" x14ac:dyDescent="0.25">
      <c r="A13" s="7" t="s">
        <v>117</v>
      </c>
      <c r="B13" s="72" t="s">
        <v>49</v>
      </c>
      <c r="C13" s="106">
        <v>12.719211822660098</v>
      </c>
      <c r="D13" s="106">
        <v>8.0119369369369373</v>
      </c>
      <c r="E13" s="106">
        <v>7.6359117738428086</v>
      </c>
      <c r="F13" s="106">
        <v>7.7986655386036192</v>
      </c>
      <c r="G13" s="106">
        <v>9.3785578747628087</v>
      </c>
      <c r="H13" s="106">
        <v>8.1925675675675667</v>
      </c>
      <c r="I13" s="106">
        <v>7.9791463017269475</v>
      </c>
      <c r="J13" s="106">
        <v>7.6848460181793516</v>
      </c>
      <c r="K13" s="106">
        <v>7.5555555555555545</v>
      </c>
      <c r="L13" s="106">
        <v>9.7916666666666679</v>
      </c>
      <c r="M13" s="106">
        <v>7.6581650203941223</v>
      </c>
      <c r="N13" s="106">
        <v>7.6214574898785425</v>
      </c>
      <c r="O13" s="107">
        <v>6.666666666666667</v>
      </c>
      <c r="P13" s="108">
        <v>5.7142857142857135</v>
      </c>
      <c r="Q13" s="109">
        <v>5.2380952380952372</v>
      </c>
      <c r="R13" s="109">
        <v>10.484848484848486</v>
      </c>
      <c r="S13" s="108">
        <v>7.5</v>
      </c>
      <c r="T13" s="108">
        <v>7.2101988136143724</v>
      </c>
      <c r="U13" s="109">
        <v>7.187288708586884</v>
      </c>
      <c r="V13" s="109">
        <v>9.655172413793105</v>
      </c>
      <c r="W13" s="109">
        <v>7.1604938271604937</v>
      </c>
      <c r="X13" s="110">
        <v>7.1264367816091951</v>
      </c>
      <c r="Y13" s="110">
        <v>4.5454545454545459</v>
      </c>
      <c r="Z13" s="110">
        <v>3.3333333333333335</v>
      </c>
      <c r="AA13" s="110">
        <v>4.8717948717948723</v>
      </c>
      <c r="AB13" s="110">
        <f>HLOOKUP($A13,[1]Questions!$BB$4:$BP$31,28,0)*100</f>
        <v>5</v>
      </c>
      <c r="AC13" s="110">
        <v>7.344927536231884</v>
      </c>
      <c r="AD13" s="109">
        <v>5.6906534325889169</v>
      </c>
      <c r="AE13" s="110">
        <v>5.4</v>
      </c>
      <c r="AF13" s="109">
        <v>8.1529581529581527</v>
      </c>
      <c r="AG13" s="109">
        <v>10.579091406677614</v>
      </c>
      <c r="AH13" s="7">
        <v>7.9365079365079358</v>
      </c>
      <c r="AI13" s="7">
        <v>3.6363636363636367</v>
      </c>
      <c r="AJ13" s="7">
        <v>4.4444444444444438</v>
      </c>
      <c r="AK13" s="105">
        <f t="shared" si="0"/>
        <v>0.80808080808080707</v>
      </c>
    </row>
    <row r="14" spans="1:37" ht="15" customHeight="1" x14ac:dyDescent="0.25">
      <c r="A14" s="7" t="s">
        <v>121</v>
      </c>
      <c r="B14" s="16" t="s">
        <v>20</v>
      </c>
      <c r="C14" s="106">
        <v>8.3689107827038871</v>
      </c>
      <c r="D14" s="106">
        <v>6.3440476190476183</v>
      </c>
      <c r="E14" s="106">
        <v>7.0953712333022683</v>
      </c>
      <c r="F14" s="106">
        <v>5.9452021681123854</v>
      </c>
      <c r="G14" s="106">
        <v>3.0961416824794434</v>
      </c>
      <c r="H14" s="106">
        <v>7.635135135135136</v>
      </c>
      <c r="I14" s="106">
        <v>7.0224828934506363</v>
      </c>
      <c r="J14" s="106">
        <v>12.505765839099173</v>
      </c>
      <c r="K14" s="106">
        <v>8.6222222222222218</v>
      </c>
      <c r="L14" s="106">
        <v>7.5</v>
      </c>
      <c r="M14" s="106">
        <v>8.3772600552786312</v>
      </c>
      <c r="N14" s="106">
        <v>5.9201529464687361</v>
      </c>
      <c r="O14" s="107">
        <v>5.9459459459459465</v>
      </c>
      <c r="P14" s="108">
        <v>11.37317149081855</v>
      </c>
      <c r="Q14" s="109">
        <v>7.1428571428571423</v>
      </c>
      <c r="R14" s="109">
        <v>8.2347848230201173</v>
      </c>
      <c r="S14" s="108">
        <v>8.125</v>
      </c>
      <c r="T14" s="108">
        <v>5.412713472485768</v>
      </c>
      <c r="U14" s="109">
        <v>4.3678160919540225</v>
      </c>
      <c r="V14" s="109">
        <v>4.597701149425288</v>
      </c>
      <c r="W14" s="109">
        <v>7.6543209876543212</v>
      </c>
      <c r="X14" s="110">
        <v>7.3563218390804597</v>
      </c>
      <c r="Y14" s="110">
        <v>6.3636363636363642</v>
      </c>
      <c r="Z14" s="110">
        <v>4.6153846153846168</v>
      </c>
      <c r="AA14" s="110">
        <v>6.4102564102564115</v>
      </c>
      <c r="AB14" s="110">
        <f>HLOOKUP($A14,[1]Questions!$BB$4:$BP$31,28,0)*100</f>
        <v>6.9047619047619042</v>
      </c>
      <c r="AC14" s="110">
        <v>5.339130434782609</v>
      </c>
      <c r="AD14" s="109">
        <v>8.147229114971049</v>
      </c>
      <c r="AE14" s="110">
        <v>6.4</v>
      </c>
      <c r="AF14" s="109">
        <v>5.7142857142857144</v>
      </c>
      <c r="AG14" s="109">
        <v>8.3251231527093594</v>
      </c>
      <c r="AH14" s="7">
        <v>6.3492063492063489</v>
      </c>
      <c r="AI14" s="7">
        <v>5.1515151515151523</v>
      </c>
      <c r="AJ14" s="7">
        <v>4.4444444444444446</v>
      </c>
      <c r="AK14" s="105">
        <f t="shared" si="0"/>
        <v>-0.70707070707070763</v>
      </c>
    </row>
    <row r="15" spans="1:37" ht="15" customHeight="1" x14ac:dyDescent="0.25">
      <c r="A15" s="7" t="s">
        <v>118</v>
      </c>
      <c r="B15" s="16" t="s">
        <v>24</v>
      </c>
      <c r="C15" s="106">
        <v>5.1636562671045434</v>
      </c>
      <c r="D15" s="106">
        <v>5.5279922779922783</v>
      </c>
      <c r="E15" s="106">
        <v>4.3926685305995656</v>
      </c>
      <c r="F15" s="106">
        <v>5.7014289831627298</v>
      </c>
      <c r="G15" s="106">
        <v>7.4490037950664139</v>
      </c>
      <c r="H15" s="106">
        <v>3.400900900900901</v>
      </c>
      <c r="I15" s="106">
        <v>4.4809384164222879</v>
      </c>
      <c r="J15" s="106">
        <v>5.1777235110568451</v>
      </c>
      <c r="K15" s="106">
        <v>4.0888888888888886</v>
      </c>
      <c r="L15" s="106">
        <v>5.2083333333333339</v>
      </c>
      <c r="M15" s="106">
        <v>6.8555849082164872</v>
      </c>
      <c r="N15" s="106">
        <v>3.7627080521817367</v>
      </c>
      <c r="O15" s="107">
        <v>4.1441441441441444</v>
      </c>
      <c r="P15" s="108">
        <v>4.1808278867102402</v>
      </c>
      <c r="Q15" s="109">
        <v>0.95238095238095233</v>
      </c>
      <c r="R15" s="109">
        <v>4.8749681690858155</v>
      </c>
      <c r="S15" s="108">
        <v>4.583333333333333</v>
      </c>
      <c r="T15" s="108">
        <v>2.747042583380344</v>
      </c>
      <c r="U15" s="109">
        <v>5.1183231913455041</v>
      </c>
      <c r="V15" s="109">
        <v>3.9080459770114944</v>
      </c>
      <c r="W15" s="109">
        <v>6.1728395061728394</v>
      </c>
      <c r="X15" s="110">
        <v>4.597701149425288</v>
      </c>
      <c r="Y15" s="110">
        <v>2.4242424242424243</v>
      </c>
      <c r="Z15" s="110">
        <v>2.0512820512820511</v>
      </c>
      <c r="AA15" s="110">
        <v>3.0769230769230771</v>
      </c>
      <c r="AB15" s="110">
        <f>HLOOKUP($A15,[1]Questions!$BB$4:$BP$31,28,0)*100</f>
        <v>3.0952380952380958</v>
      </c>
      <c r="AC15" s="110">
        <v>5.3140096618357484</v>
      </c>
      <c r="AD15" s="109">
        <v>4.6650124069478913</v>
      </c>
      <c r="AE15" s="110">
        <v>7.8</v>
      </c>
      <c r="AF15" s="109">
        <v>6.4862914862914858</v>
      </c>
      <c r="AG15" s="109">
        <v>4.4597701149425291</v>
      </c>
      <c r="AH15" s="7">
        <v>2.2222222222222219</v>
      </c>
      <c r="AI15" s="7">
        <v>4.2424242424242422</v>
      </c>
      <c r="AJ15" s="7">
        <v>5</v>
      </c>
      <c r="AK15" s="105">
        <f t="shared" si="0"/>
        <v>0.75757575757575779</v>
      </c>
    </row>
    <row r="16" spans="1:37" ht="15" customHeight="1" x14ac:dyDescent="0.25">
      <c r="A16" s="7" t="s">
        <v>126</v>
      </c>
      <c r="B16" s="16" t="s">
        <v>18</v>
      </c>
      <c r="C16" s="106">
        <v>9.6299945265462519</v>
      </c>
      <c r="D16" s="106">
        <v>10.962226512226511</v>
      </c>
      <c r="E16" s="106">
        <v>9.0462876669773227</v>
      </c>
      <c r="F16" s="106">
        <v>8.9767476454782962</v>
      </c>
      <c r="G16" s="106">
        <v>10.377925363693864</v>
      </c>
      <c r="H16" s="106">
        <v>8.8851351351351351</v>
      </c>
      <c r="I16" s="106">
        <v>7.4740957966764432</v>
      </c>
      <c r="J16" s="106">
        <v>6.1124677791344455</v>
      </c>
      <c r="K16" s="106">
        <v>7.5111111111111111</v>
      </c>
      <c r="L16" s="106">
        <v>7.7083333333333339</v>
      </c>
      <c r="M16" s="106">
        <v>8.7079118038870362</v>
      </c>
      <c r="N16" s="106">
        <v>6.7179487179487172</v>
      </c>
      <c r="O16" s="107">
        <v>7.5438596491228065</v>
      </c>
      <c r="P16" s="108">
        <v>6.4033613445378155</v>
      </c>
      <c r="Q16" s="109">
        <v>8.0952380952380949</v>
      </c>
      <c r="R16" s="109">
        <v>5.7529921059332825</v>
      </c>
      <c r="S16" s="108">
        <v>9.5833333333333321</v>
      </c>
      <c r="T16" s="108">
        <v>9.3610997145152748</v>
      </c>
      <c r="U16" s="109">
        <v>7.4780256930358346</v>
      </c>
      <c r="V16" s="109">
        <v>8.2758620689655178</v>
      </c>
      <c r="W16" s="109">
        <v>8.1481481481481488</v>
      </c>
      <c r="X16" s="110">
        <v>7.8160919540229887</v>
      </c>
      <c r="Y16" s="110">
        <v>4.2424242424242422</v>
      </c>
      <c r="Z16" s="110">
        <v>11.282051282051283</v>
      </c>
      <c r="AA16" s="110">
        <v>6.4102564102564097</v>
      </c>
      <c r="AB16" s="110">
        <f>HLOOKUP($A16,[1]Questions!$BB$4:$BP$31,28,0)*100</f>
        <v>9.0476190476190474</v>
      </c>
      <c r="AC16" s="110">
        <v>6.4420289855072479</v>
      </c>
      <c r="AD16" s="109">
        <v>8.047973531844498</v>
      </c>
      <c r="AE16" s="110">
        <v>7.6</v>
      </c>
      <c r="AF16" s="109">
        <v>7.258297258297258</v>
      </c>
      <c r="AG16" s="109">
        <v>3.6650246305418723</v>
      </c>
      <c r="AH16" s="7">
        <v>5.0793650793650791</v>
      </c>
      <c r="AI16" s="7">
        <v>6.6666666666666679</v>
      </c>
      <c r="AJ16" s="7">
        <v>6.1111111111111107</v>
      </c>
      <c r="AK16" s="105">
        <f t="shared" si="0"/>
        <v>-0.55555555555555713</v>
      </c>
    </row>
    <row r="17" spans="1:37" ht="15" customHeight="1" x14ac:dyDescent="0.25">
      <c r="A17" s="7" t="s">
        <v>113</v>
      </c>
      <c r="B17" s="16" t="s">
        <v>16</v>
      </c>
      <c r="C17" s="106">
        <v>18.629447181171319</v>
      </c>
      <c r="D17" s="106">
        <v>14.477413127413129</v>
      </c>
      <c r="E17" s="106">
        <v>14.321217769493632</v>
      </c>
      <c r="F17" s="106">
        <v>15.945016223653996</v>
      </c>
      <c r="G17" s="106">
        <v>15.197659709044908</v>
      </c>
      <c r="H17" s="106">
        <v>14.01463963963964</v>
      </c>
      <c r="I17" s="106">
        <v>12.711632453567939</v>
      </c>
      <c r="J17" s="106">
        <v>12.771672771672771</v>
      </c>
      <c r="K17" s="106">
        <v>15.466666666666667</v>
      </c>
      <c r="L17" s="106">
        <v>16.458333333333329</v>
      </c>
      <c r="M17" s="106">
        <v>17.418667229812744</v>
      </c>
      <c r="N17" s="106">
        <v>19.656095366621681</v>
      </c>
      <c r="O17" s="107">
        <v>17.73352299668089</v>
      </c>
      <c r="P17" s="108">
        <v>15.344226579520697</v>
      </c>
      <c r="Q17" s="109">
        <v>18.095238095238095</v>
      </c>
      <c r="R17" s="109">
        <v>15.075120957473898</v>
      </c>
      <c r="S17" s="108">
        <v>12.5</v>
      </c>
      <c r="T17" s="108">
        <v>10.494811699745284</v>
      </c>
      <c r="U17" s="109">
        <v>13.529411764705882</v>
      </c>
      <c r="V17" s="109">
        <v>10.574712643678161</v>
      </c>
      <c r="W17" s="109">
        <v>4.6913580246913575</v>
      </c>
      <c r="X17" s="110">
        <v>8.7356321839080451</v>
      </c>
      <c r="Y17" s="110">
        <v>11.212121212121213</v>
      </c>
      <c r="Z17" s="110">
        <v>14.871794871794872</v>
      </c>
      <c r="AA17" s="110">
        <v>13.076923076923078</v>
      </c>
      <c r="AB17" s="110">
        <f>HLOOKUP($A17,[1]Questions!$BB$4:$BP$31,28,0)*100</f>
        <v>13.80952380952381</v>
      </c>
      <c r="AC17" s="110">
        <v>12.261352657004828</v>
      </c>
      <c r="AD17" s="109">
        <v>7.7915632754342434</v>
      </c>
      <c r="AE17" s="110">
        <v>9.5333333333333332</v>
      </c>
      <c r="AF17" s="109">
        <v>12.316017316017316</v>
      </c>
      <c r="AG17" s="109">
        <v>10.355774493705526</v>
      </c>
      <c r="AH17" s="7">
        <v>12.063492063492061</v>
      </c>
      <c r="AI17" s="7">
        <v>9.3939393939393945</v>
      </c>
      <c r="AJ17" s="7">
        <v>8.8888888888888893</v>
      </c>
      <c r="AK17" s="105">
        <f t="shared" si="0"/>
        <v>-0.50505050505050519</v>
      </c>
    </row>
    <row r="18" spans="1:37" s="43" customFormat="1" ht="15" customHeight="1" x14ac:dyDescent="0.25">
      <c r="A18" s="7" t="s">
        <v>125</v>
      </c>
      <c r="B18" s="16" t="s">
        <v>25</v>
      </c>
      <c r="C18" s="106">
        <v>4.1871921182266014</v>
      </c>
      <c r="D18" s="106">
        <v>5.0044723294723292</v>
      </c>
      <c r="E18" s="106">
        <v>4.4610127368748058</v>
      </c>
      <c r="F18" s="106">
        <v>6.9111526387068185</v>
      </c>
      <c r="G18" s="106">
        <v>6.4361954459203039</v>
      </c>
      <c r="H18" s="106">
        <v>4.7916666666666661</v>
      </c>
      <c r="I18" s="106">
        <v>4.2020202020202024</v>
      </c>
      <c r="J18" s="106">
        <v>4.9043549043549053</v>
      </c>
      <c r="K18" s="106">
        <v>5.6888888888888891</v>
      </c>
      <c r="L18" s="106">
        <v>5</v>
      </c>
      <c r="M18" s="106">
        <v>4.9505347895440774</v>
      </c>
      <c r="N18" s="106">
        <v>6.3324336482231223</v>
      </c>
      <c r="O18" s="107">
        <v>5.7420578473210053</v>
      </c>
      <c r="P18" s="108">
        <v>6.3193277310924376</v>
      </c>
      <c r="Q18" s="109">
        <v>11.904761904761903</v>
      </c>
      <c r="R18" s="109">
        <v>5.6368729309905783</v>
      </c>
      <c r="S18" s="108">
        <v>8.9583333333333357</v>
      </c>
      <c r="T18" s="108">
        <v>6.2602783048703357</v>
      </c>
      <c r="U18" s="109">
        <v>5.8688302907369847</v>
      </c>
      <c r="V18" s="109">
        <v>6.8965517241379306</v>
      </c>
      <c r="W18" s="109">
        <v>10.123456790123457</v>
      </c>
      <c r="X18" s="110">
        <v>8.2758620689655178</v>
      </c>
      <c r="Y18" s="110">
        <v>9.3939393939393927</v>
      </c>
      <c r="Z18" s="110">
        <v>10.256410256410255</v>
      </c>
      <c r="AA18" s="110">
        <v>8.4615384615384617</v>
      </c>
      <c r="AB18" s="110">
        <f>HLOOKUP($A18,[1]Questions!$BB$4:$BP$31,28,0)*100</f>
        <v>7.8571428571428568</v>
      </c>
      <c r="AC18" s="110">
        <v>6.1391304347826088</v>
      </c>
      <c r="AD18" s="109">
        <v>8.5111662531017362</v>
      </c>
      <c r="AE18" s="110">
        <v>9.1333333333333329</v>
      </c>
      <c r="AF18" s="109">
        <v>5.829725829725831</v>
      </c>
      <c r="AG18" s="109">
        <v>6.9600437876299948</v>
      </c>
      <c r="AH18" s="7">
        <v>8.8888888888888911</v>
      </c>
      <c r="AI18" s="7">
        <v>6.666666666666667</v>
      </c>
      <c r="AJ18" s="7">
        <v>9.1666666666666661</v>
      </c>
      <c r="AK18" s="105">
        <f t="shared" si="0"/>
        <v>2.4999999999999991</v>
      </c>
    </row>
    <row r="19" spans="1:37" ht="15" customHeight="1" x14ac:dyDescent="0.25">
      <c r="A19" s="7" t="s">
        <v>116</v>
      </c>
      <c r="B19" s="16" t="s">
        <v>22</v>
      </c>
      <c r="C19" s="106">
        <v>5.2282430213464695</v>
      </c>
      <c r="D19" s="106">
        <v>6.1220398970398966</v>
      </c>
      <c r="E19" s="106">
        <v>5.9645852749301023</v>
      </c>
      <c r="F19" s="106">
        <v>6.8778995713980242</v>
      </c>
      <c r="G19" s="106">
        <v>8.1554395951929148</v>
      </c>
      <c r="H19" s="106">
        <v>7.843468468468469</v>
      </c>
      <c r="I19" s="106">
        <v>7.2486151840990551</v>
      </c>
      <c r="J19" s="106">
        <v>7.9242979242979237</v>
      </c>
      <c r="K19" s="106">
        <v>4.2666666666666675</v>
      </c>
      <c r="L19" s="106">
        <v>3.958333333333333</v>
      </c>
      <c r="M19" s="106">
        <v>3.4899437252378429</v>
      </c>
      <c r="N19" s="106">
        <v>6.1131354026090872</v>
      </c>
      <c r="O19" s="107">
        <v>6.3063063063063067</v>
      </c>
      <c r="P19" s="108">
        <v>3.6526610644257702</v>
      </c>
      <c r="Q19" s="109">
        <v>3.8095238095238093</v>
      </c>
      <c r="R19" s="109">
        <v>4.5408708938120705</v>
      </c>
      <c r="S19" s="108">
        <v>5</v>
      </c>
      <c r="T19" s="108">
        <v>5.8482913653691639</v>
      </c>
      <c r="U19" s="109">
        <v>8.5057471264367823</v>
      </c>
      <c r="V19" s="109">
        <v>6.8965517241379306</v>
      </c>
      <c r="W19" s="109">
        <v>8.1481481481481488</v>
      </c>
      <c r="X19" s="110">
        <v>6.2068965517241379</v>
      </c>
      <c r="Y19" s="110">
        <v>6.0606060606060606</v>
      </c>
      <c r="Z19" s="110">
        <v>5.6410256410256414</v>
      </c>
      <c r="AA19" s="110">
        <v>10.76923076923077</v>
      </c>
      <c r="AB19" s="110">
        <f>HLOOKUP($A19,[1]Questions!$BB$4:$BP$31,28,0)*100</f>
        <v>8.3333333333333321</v>
      </c>
      <c r="AC19" s="110">
        <v>5.8111111111111118</v>
      </c>
      <c r="AD19" s="109">
        <v>8.2547559966914807</v>
      </c>
      <c r="AE19" s="110">
        <v>5.2</v>
      </c>
      <c r="AF19" s="109">
        <v>3.3333333333333335</v>
      </c>
      <c r="AG19" s="109">
        <v>4.3721948549534755</v>
      </c>
      <c r="AH19" s="7">
        <v>4.1269841269841274</v>
      </c>
      <c r="AI19" s="7">
        <v>6.0606060606060614</v>
      </c>
      <c r="AJ19" s="7">
        <v>9.7222222222222232</v>
      </c>
      <c r="AK19" s="105">
        <f t="shared" si="0"/>
        <v>3.6616161616161618</v>
      </c>
    </row>
    <row r="20" spans="1:37" ht="15" customHeight="1" x14ac:dyDescent="0.25">
      <c r="A20" s="7" t="s">
        <v>119</v>
      </c>
      <c r="B20" s="16" t="s">
        <v>19</v>
      </c>
      <c r="C20" s="106">
        <v>8.9644225506294468</v>
      </c>
      <c r="D20" s="106">
        <v>12.905115830115829</v>
      </c>
      <c r="E20" s="106">
        <v>11.475613544579062</v>
      </c>
      <c r="F20" s="106">
        <v>14.373599605797748</v>
      </c>
      <c r="G20" s="106">
        <v>14.556056293485137</v>
      </c>
      <c r="H20" s="106">
        <v>13.322072072072071</v>
      </c>
      <c r="I20" s="106">
        <v>17.835777126099707</v>
      </c>
      <c r="J20" s="106">
        <v>12.049925383258717</v>
      </c>
      <c r="K20" s="106">
        <v>16.31111111111111</v>
      </c>
      <c r="L20" s="106">
        <v>12.916666666666664</v>
      </c>
      <c r="M20" s="106">
        <v>10.609521950079227</v>
      </c>
      <c r="N20" s="106">
        <v>12.884165542060281</v>
      </c>
      <c r="O20" s="107">
        <v>16.519677572309153</v>
      </c>
      <c r="P20" s="108">
        <v>16.193277310924369</v>
      </c>
      <c r="Q20" s="109">
        <v>14.761904761904763</v>
      </c>
      <c r="R20" s="109">
        <v>14.54952890247008</v>
      </c>
      <c r="S20" s="108">
        <v>14.374999999999998</v>
      </c>
      <c r="T20" s="108">
        <v>15.833076909927001</v>
      </c>
      <c r="U20" s="109">
        <v>10.067613252197431</v>
      </c>
      <c r="V20" s="109">
        <v>12.643678160919542</v>
      </c>
      <c r="W20" s="109">
        <v>13.580246913580247</v>
      </c>
      <c r="X20" s="110">
        <v>16.091954022988503</v>
      </c>
      <c r="Y20" s="110">
        <v>15.454545454545453</v>
      </c>
      <c r="Z20" s="110">
        <v>12.564102564102564</v>
      </c>
      <c r="AA20" s="110">
        <v>14.871794871794872</v>
      </c>
      <c r="AB20" s="110">
        <f>HLOOKUP($A20,[1]Questions!$BB$4:$BP$31,28,0)*100</f>
        <v>12.380952380952383</v>
      </c>
      <c r="AC20" s="110">
        <v>12.403381642512077</v>
      </c>
      <c r="AD20" s="109">
        <v>16.964433416046319</v>
      </c>
      <c r="AE20" s="110">
        <v>9.0666666666666682</v>
      </c>
      <c r="AF20" s="109">
        <v>10.64935064935065</v>
      </c>
      <c r="AG20" s="109">
        <v>13.935413245758072</v>
      </c>
      <c r="AH20" s="7">
        <v>15.238095238095239</v>
      </c>
      <c r="AI20" s="7">
        <v>17.272727272727273</v>
      </c>
      <c r="AJ20" s="7">
        <v>15.833333333333332</v>
      </c>
      <c r="AK20" s="105">
        <f t="shared" si="0"/>
        <v>-1.4393939393939412</v>
      </c>
    </row>
    <row r="21" spans="1:37" ht="15" customHeight="1" x14ac:dyDescent="0.25">
      <c r="A21" s="7" t="s">
        <v>114</v>
      </c>
      <c r="B21" s="16" t="s">
        <v>17</v>
      </c>
      <c r="C21" s="106">
        <v>12.440065681444992</v>
      </c>
      <c r="D21" s="106">
        <v>13.556306306306304</v>
      </c>
      <c r="E21" s="106">
        <v>21.72103137620379</v>
      </c>
      <c r="F21" s="106">
        <v>15.261794302041981</v>
      </c>
      <c r="G21" s="106">
        <v>12.746679316888047</v>
      </c>
      <c r="H21" s="106">
        <v>15.884009009009009</v>
      </c>
      <c r="I21" s="106">
        <v>14.742913000977515</v>
      </c>
      <c r="J21" s="106">
        <v>11.788088454755121</v>
      </c>
      <c r="K21" s="106">
        <v>16.222222222222225</v>
      </c>
      <c r="L21" s="106">
        <v>17.291666666666668</v>
      </c>
      <c r="M21" s="106">
        <v>18.315707126852637</v>
      </c>
      <c r="N21" s="106">
        <v>17.827035537561855</v>
      </c>
      <c r="O21" s="107">
        <v>17.444286391654813</v>
      </c>
      <c r="P21" s="108">
        <v>17.664176781823841</v>
      </c>
      <c r="Q21" s="109">
        <v>18.571428571428573</v>
      </c>
      <c r="R21" s="109">
        <v>21.077667430608606</v>
      </c>
      <c r="S21" s="108">
        <v>21.041666666666664</v>
      </c>
      <c r="T21" s="108">
        <v>19.983375215823031</v>
      </c>
      <c r="U21" s="109">
        <v>24.131169709263016</v>
      </c>
      <c r="V21" s="109">
        <v>21.839080459770116</v>
      </c>
      <c r="W21" s="109">
        <v>21.234567901234566</v>
      </c>
      <c r="X21" s="110">
        <v>23.2183908045977</v>
      </c>
      <c r="Y21" s="110">
        <v>26.060606060606062</v>
      </c>
      <c r="Z21" s="110">
        <v>23.846153846153843</v>
      </c>
      <c r="AA21" s="110">
        <v>22.051282051282051</v>
      </c>
      <c r="AB21" s="110">
        <f>HLOOKUP($A21,[1]Questions!$BB$4:$BP$31,28,0)*100</f>
        <v>22.142857142857142</v>
      </c>
      <c r="AC21" s="110">
        <v>23.588888888888889</v>
      </c>
      <c r="AD21" s="109">
        <v>20.082712985938791</v>
      </c>
      <c r="AE21" s="110">
        <v>18.266666666666666</v>
      </c>
      <c r="AF21" s="109">
        <v>20.093795093795094</v>
      </c>
      <c r="AG21" s="109">
        <v>25.372742200328407</v>
      </c>
      <c r="AH21" s="7">
        <v>26.666666666666661</v>
      </c>
      <c r="AI21" s="7">
        <v>23.030303030303028</v>
      </c>
      <c r="AJ21" s="7">
        <v>24.444444444444439</v>
      </c>
      <c r="AK21" s="105">
        <f t="shared" si="0"/>
        <v>1.4141414141414117</v>
      </c>
    </row>
    <row r="22" spans="1:37" x14ac:dyDescent="0.25">
      <c r="A22" s="4"/>
      <c r="B22" s="4"/>
      <c r="C22" s="4"/>
      <c r="D22" s="19"/>
      <c r="E22" s="4"/>
      <c r="F22" s="4"/>
      <c r="G22" s="4"/>
      <c r="H22" s="4"/>
      <c r="I22" s="4"/>
      <c r="J22" s="4"/>
      <c r="K22" s="4"/>
      <c r="L22" s="20"/>
      <c r="M22" s="4"/>
      <c r="N22" s="4"/>
      <c r="O22" s="4"/>
      <c r="Q22" s="4"/>
      <c r="V22" s="46"/>
      <c r="W22" s="46"/>
      <c r="X22" s="46"/>
      <c r="Y22" s="46"/>
      <c r="Z22" s="46"/>
      <c r="AA22" s="46"/>
      <c r="AB22" s="46"/>
      <c r="AC22" s="46"/>
      <c r="AD22" s="46"/>
      <c r="AF22" s="109"/>
      <c r="AG22" s="109"/>
    </row>
    <row r="23" spans="1:37" x14ac:dyDescent="0.25">
      <c r="A23" s="4"/>
      <c r="B23" s="4"/>
      <c r="C23" s="4"/>
      <c r="D23" s="4"/>
      <c r="E23" s="4"/>
      <c r="F23" s="4"/>
      <c r="G23" s="4"/>
      <c r="H23" s="4"/>
      <c r="V23" s="46"/>
      <c r="W23" s="46"/>
      <c r="X23" s="46"/>
      <c r="Y23" s="46"/>
      <c r="Z23" s="46"/>
      <c r="AA23" s="46"/>
      <c r="AB23" s="46"/>
      <c r="AC23" s="46"/>
      <c r="AD23" s="46"/>
    </row>
    <row r="24" spans="1:37" x14ac:dyDescent="0.25">
      <c r="A24" s="4"/>
      <c r="B24" s="4"/>
      <c r="C24" s="4"/>
      <c r="D24" s="4"/>
      <c r="E24" s="4"/>
      <c r="F24" s="4"/>
      <c r="G24" s="4"/>
      <c r="H24" s="4"/>
      <c r="V24" s="46"/>
      <c r="W24" s="46"/>
      <c r="X24" s="46"/>
      <c r="Y24" s="46"/>
      <c r="Z24" s="46"/>
      <c r="AA24" s="46"/>
      <c r="AB24" s="46"/>
      <c r="AC24" s="46"/>
      <c r="AD24" s="46"/>
    </row>
    <row r="25" spans="1:37" x14ac:dyDescent="0.25">
      <c r="A25" s="4"/>
      <c r="B25" s="4"/>
      <c r="D25" s="4"/>
      <c r="E25" s="4"/>
      <c r="F25" s="4"/>
      <c r="G25" s="4"/>
      <c r="H25" s="4"/>
      <c r="V25" s="46"/>
      <c r="W25" s="46"/>
      <c r="X25" s="46"/>
    </row>
    <row r="26" spans="1:37" x14ac:dyDescent="0.25">
      <c r="A26" s="21"/>
      <c r="C26" s="1" t="s">
        <v>14</v>
      </c>
    </row>
    <row r="27" spans="1:37" x14ac:dyDescent="0.25">
      <c r="A27" s="21"/>
      <c r="C27" s="22" t="s">
        <v>28</v>
      </c>
    </row>
    <row r="28" spans="1:37" x14ac:dyDescent="0.25">
      <c r="A28" s="21"/>
    </row>
    <row r="63" spans="6:6" x14ac:dyDescent="0.25">
      <c r="F63" s="7" t="s">
        <v>361</v>
      </c>
    </row>
    <row r="66" spans="2:4" x14ac:dyDescent="0.25">
      <c r="D66" s="3"/>
    </row>
    <row r="71" spans="2:4" x14ac:dyDescent="0.25">
      <c r="B71" s="23"/>
    </row>
    <row r="72" spans="2:4" x14ac:dyDescent="0.25">
      <c r="B72" s="23"/>
    </row>
    <row r="73" spans="2:4" x14ac:dyDescent="0.25">
      <c r="B73" s="23"/>
    </row>
    <row r="74" spans="2:4" x14ac:dyDescent="0.25">
      <c r="B74" s="23"/>
    </row>
    <row r="75" spans="2:4" x14ac:dyDescent="0.25">
      <c r="B75" s="23"/>
    </row>
    <row r="76" spans="2:4" x14ac:dyDescent="0.25">
      <c r="B76" s="23"/>
    </row>
    <row r="77" spans="2:4" x14ac:dyDescent="0.25">
      <c r="B77" s="23"/>
    </row>
    <row r="78" spans="2:4" x14ac:dyDescent="0.25">
      <c r="B78" s="23"/>
    </row>
    <row r="79" spans="2:4" x14ac:dyDescent="0.25">
      <c r="B79" s="23"/>
    </row>
    <row r="80" spans="2:4" x14ac:dyDescent="0.25">
      <c r="B80" s="23"/>
    </row>
    <row r="81" spans="2:2" x14ac:dyDescent="0.25">
      <c r="B81" s="23"/>
    </row>
    <row r="82" spans="2:2" x14ac:dyDescent="0.25">
      <c r="B82" s="23"/>
    </row>
    <row r="83" spans="2:2" x14ac:dyDescent="0.25">
      <c r="B83" s="23"/>
    </row>
    <row r="84" spans="2:2" x14ac:dyDescent="0.25">
      <c r="B84" s="23"/>
    </row>
    <row r="85" spans="2:2" x14ac:dyDescent="0.25">
      <c r="B85" s="23"/>
    </row>
  </sheetData>
  <autoFilter ref="A6:AK21" xr:uid="{00000000-0009-0000-0000-000001000000}">
    <sortState xmlns:xlrd2="http://schemas.microsoft.com/office/spreadsheetml/2017/richdata2" ref="A7:AK21">
      <sortCondition ref="AJ6:AJ21"/>
    </sortState>
  </autoFilter>
  <sortState xmlns:xlrd2="http://schemas.microsoft.com/office/spreadsheetml/2017/richdata2" ref="A7:AE21">
    <sortCondition ref="AE7:AE21"/>
  </sortState>
  <mergeCells count="1">
    <mergeCell ref="B1:N3"/>
  </mergeCells>
  <phoneticPr fontId="45" type="noConversion"/>
  <pageMargins left="0.39370078740157483" right="0.27559055118110237" top="0.55118110236220474" bottom="0.98425196850393704" header="0.51181102362204722" footer="0.51181102362204722"/>
  <pageSetup paperSize="9" scale="5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K74"/>
  <sheetViews>
    <sheetView showGridLines="0" view="pageBreakPreview" zoomScale="78" zoomScaleNormal="70" zoomScaleSheetLayoutView="78" zoomScalePageLayoutView="70" workbookViewId="0">
      <pane xSplit="2" ySplit="6" topLeftCell="C28" activePane="bottomRight" state="frozen"/>
      <selection pane="topRight" activeCell="C1" sqref="C1"/>
      <selection pane="bottomLeft" activeCell="A7" sqref="A7"/>
      <selection pane="bottomRight" activeCell="B13" sqref="B13"/>
    </sheetView>
  </sheetViews>
  <sheetFormatPr baseColWidth="10" defaultColWidth="9.140625" defaultRowHeight="15" x14ac:dyDescent="0.25"/>
  <cols>
    <col min="1" max="1" width="9.140625" style="5"/>
    <col min="2" max="2" width="30.7109375" style="5" customWidth="1"/>
    <col min="3" max="15" width="10.7109375" style="5" customWidth="1"/>
    <col min="16" max="22" width="10.85546875" style="5" customWidth="1"/>
    <col min="23" max="25" width="9.140625" style="5"/>
    <col min="26" max="26" width="10.7109375" style="5" bestFit="1" customWidth="1"/>
    <col min="27" max="16384" width="9.140625" style="5"/>
  </cols>
  <sheetData>
    <row r="1" spans="1:37" x14ac:dyDescent="0.25">
      <c r="A1" s="4"/>
      <c r="B1" s="192" t="s">
        <v>52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AJ1" s="5">
        <v>100</v>
      </c>
    </row>
    <row r="2" spans="1:37" x14ac:dyDescent="0.25">
      <c r="A2" s="4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</row>
    <row r="3" spans="1:37" x14ac:dyDescent="0.25">
      <c r="A3" s="4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</row>
    <row r="4" spans="1:37" x14ac:dyDescent="0.25">
      <c r="A4" s="4"/>
      <c r="B4" s="1"/>
    </row>
    <row r="5" spans="1:37" x14ac:dyDescent="0.25">
      <c r="A5" s="4"/>
      <c r="B5" s="1"/>
    </row>
    <row r="6" spans="1:37" ht="15" customHeight="1" x14ac:dyDescent="0.25">
      <c r="A6" s="85" t="s">
        <v>160</v>
      </c>
      <c r="B6" s="11" t="s">
        <v>4</v>
      </c>
      <c r="C6" s="74">
        <v>41334</v>
      </c>
      <c r="D6" s="74">
        <v>41426</v>
      </c>
      <c r="E6" s="74">
        <v>41518</v>
      </c>
      <c r="F6" s="74">
        <v>41609</v>
      </c>
      <c r="G6" s="74">
        <v>41699</v>
      </c>
      <c r="H6" s="74">
        <v>41791</v>
      </c>
      <c r="I6" s="74">
        <v>41883</v>
      </c>
      <c r="J6" s="74">
        <v>41974</v>
      </c>
      <c r="K6" s="74">
        <v>42064</v>
      </c>
      <c r="L6" s="74">
        <v>42156</v>
      </c>
      <c r="M6" s="74">
        <v>42248</v>
      </c>
      <c r="N6" s="74">
        <v>42339</v>
      </c>
      <c r="O6" s="74">
        <v>42430</v>
      </c>
      <c r="P6" s="77">
        <v>42522</v>
      </c>
      <c r="Q6" s="77">
        <v>42614</v>
      </c>
      <c r="R6" s="77">
        <v>42705</v>
      </c>
      <c r="S6" s="77">
        <v>42795</v>
      </c>
      <c r="T6" s="77">
        <v>42887</v>
      </c>
      <c r="U6" s="77">
        <v>42979</v>
      </c>
      <c r="V6" s="5" t="s">
        <v>159</v>
      </c>
      <c r="W6" s="5" t="s">
        <v>171</v>
      </c>
      <c r="X6" s="5" t="s">
        <v>179</v>
      </c>
      <c r="Y6" s="5" t="s">
        <v>187</v>
      </c>
      <c r="Z6" s="5" t="s">
        <v>240</v>
      </c>
      <c r="AA6" s="5" t="s">
        <v>248</v>
      </c>
      <c r="AB6" s="5" t="s">
        <v>256</v>
      </c>
      <c r="AC6" s="5" t="s">
        <v>265</v>
      </c>
      <c r="AD6" s="5" t="s">
        <v>274</v>
      </c>
      <c r="AE6" s="5" t="s">
        <v>285</v>
      </c>
      <c r="AF6" s="5" t="s">
        <v>294</v>
      </c>
      <c r="AG6" s="5" t="s">
        <v>308</v>
      </c>
      <c r="AH6" s="5" t="s">
        <v>323</v>
      </c>
      <c r="AI6" s="150" t="s">
        <v>335</v>
      </c>
      <c r="AJ6" s="5" t="s">
        <v>359</v>
      </c>
    </row>
    <row r="7" spans="1:37" ht="15" customHeight="1" x14ac:dyDescent="0.25">
      <c r="A7" s="85" t="s">
        <v>119</v>
      </c>
      <c r="B7" s="11" t="s">
        <v>238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0.75757575757575746</v>
      </c>
      <c r="X7" s="87">
        <v>0</v>
      </c>
      <c r="Y7" s="87">
        <v>0</v>
      </c>
      <c r="Z7" s="87">
        <v>0</v>
      </c>
      <c r="AA7" s="87">
        <v>0</v>
      </c>
      <c r="AB7" s="87">
        <v>0</v>
      </c>
      <c r="AC7" s="87">
        <v>1.9230769230769231</v>
      </c>
      <c r="AD7" s="87">
        <v>0</v>
      </c>
      <c r="AE7" s="87">
        <v>0</v>
      </c>
      <c r="AF7" s="5">
        <v>0</v>
      </c>
      <c r="AG7" s="87">
        <v>0</v>
      </c>
      <c r="AH7" s="87">
        <v>0</v>
      </c>
      <c r="AI7" s="5">
        <v>0</v>
      </c>
      <c r="AJ7" s="5">
        <v>0</v>
      </c>
      <c r="AK7" s="172">
        <f>AJ7-AI7</f>
        <v>0</v>
      </c>
    </row>
    <row r="8" spans="1:37" ht="15" customHeight="1" x14ac:dyDescent="0.25">
      <c r="A8" s="85" t="s">
        <v>118</v>
      </c>
      <c r="B8" s="11" t="s">
        <v>7</v>
      </c>
      <c r="C8" s="11">
        <v>2.9448621553884711</v>
      </c>
      <c r="D8" s="11">
        <v>4.321236559139785</v>
      </c>
      <c r="E8" s="11">
        <v>2.0202020202020199</v>
      </c>
      <c r="F8" s="11">
        <v>3.8375350140056024</v>
      </c>
      <c r="G8" s="11">
        <v>3.4694901645925329</v>
      </c>
      <c r="H8" s="11">
        <v>2.0372645372645373</v>
      </c>
      <c r="I8" s="11">
        <v>1.8031189083820662</v>
      </c>
      <c r="J8" s="11">
        <v>1.1904761904761905</v>
      </c>
      <c r="K8" s="11">
        <v>1.3888888888888888</v>
      </c>
      <c r="L8" s="11">
        <v>2.1169354838709675</v>
      </c>
      <c r="M8" s="11">
        <v>5.9781687846203972</v>
      </c>
      <c r="N8" s="11">
        <v>1.1283376399655469</v>
      </c>
      <c r="O8" s="11">
        <v>1.9203664552501762</v>
      </c>
      <c r="P8" s="11">
        <v>0.64102564102564097</v>
      </c>
      <c r="Q8" s="11">
        <v>2.2988505747126435</v>
      </c>
      <c r="R8" s="11">
        <v>1.5961021505376345</v>
      </c>
      <c r="S8" s="11">
        <v>1.8755935422602086</v>
      </c>
      <c r="T8" s="11">
        <v>3.5791090629800308</v>
      </c>
      <c r="U8" s="11">
        <v>1.3333333333333333</v>
      </c>
      <c r="V8" s="11">
        <v>1.7857142857142856</v>
      </c>
      <c r="W8" s="11">
        <v>2.6806526806526807</v>
      </c>
      <c r="X8" s="87">
        <v>1.5151515151515149</v>
      </c>
      <c r="Y8" s="87">
        <v>0</v>
      </c>
      <c r="Z8" s="87">
        <v>3.4722222222222223</v>
      </c>
      <c r="AA8" s="87">
        <v>3.1055900621118009</v>
      </c>
      <c r="AB8" s="87">
        <v>3.5072463768115942</v>
      </c>
      <c r="AC8" s="87">
        <v>0</v>
      </c>
      <c r="AD8" s="87">
        <v>6.7585795846665411</v>
      </c>
      <c r="AE8" s="87">
        <v>2.7777777777777777</v>
      </c>
      <c r="AF8" s="5">
        <v>1.5151515151515149</v>
      </c>
      <c r="AG8" s="87">
        <v>1.8077601410934743</v>
      </c>
      <c r="AH8" s="87">
        <v>0.75757575757575746</v>
      </c>
      <c r="AI8" s="5">
        <v>2.4603174603174605</v>
      </c>
      <c r="AJ8" s="5">
        <v>1.3333333333333333</v>
      </c>
      <c r="AK8" s="172">
        <f>AJ8-AI8</f>
        <v>-1.1269841269841272</v>
      </c>
    </row>
    <row r="9" spans="1:37" ht="15" customHeight="1" x14ac:dyDescent="0.25">
      <c r="A9" s="85" t="s">
        <v>113</v>
      </c>
      <c r="B9" s="11" t="s">
        <v>13</v>
      </c>
      <c r="C9" s="11">
        <v>2.8195488721804511</v>
      </c>
      <c r="D9" s="11">
        <v>1.1111111111111109</v>
      </c>
      <c r="E9" s="11">
        <v>3.0015225787284607</v>
      </c>
      <c r="F9" s="11">
        <v>1.9607843137254901</v>
      </c>
      <c r="G9" s="11">
        <v>3.4694901645925329</v>
      </c>
      <c r="H9" s="11">
        <v>7.3409773409773411</v>
      </c>
      <c r="I9" s="11">
        <v>4.9029578777862532</v>
      </c>
      <c r="J9" s="11">
        <v>3.3277310924369745</v>
      </c>
      <c r="K9" s="11">
        <v>4.6728395061728394</v>
      </c>
      <c r="L9" s="11">
        <v>0.5376344086021505</v>
      </c>
      <c r="M9" s="11">
        <v>5.4714890843923101</v>
      </c>
      <c r="N9" s="11">
        <v>4.3850129198966403</v>
      </c>
      <c r="O9" s="11">
        <v>3.1108426457263665</v>
      </c>
      <c r="P9" s="11">
        <v>1.075268817204301</v>
      </c>
      <c r="Q9" s="11">
        <v>2.2988505747126435</v>
      </c>
      <c r="R9" s="11">
        <v>2.6713709677419351</v>
      </c>
      <c r="S9" s="11">
        <v>2.9487179487179485</v>
      </c>
      <c r="T9" s="11">
        <v>0.55555555555555547</v>
      </c>
      <c r="U9" s="11">
        <v>6.0753205128205128</v>
      </c>
      <c r="V9" s="11">
        <v>2.9761904761904758</v>
      </c>
      <c r="W9" s="11">
        <v>3.0303030303030298</v>
      </c>
      <c r="X9" s="87">
        <v>1.5151515151515149</v>
      </c>
      <c r="Y9" s="87">
        <v>4.3055555555555554</v>
      </c>
      <c r="Z9" s="87">
        <v>3.4722222222222223</v>
      </c>
      <c r="AA9" s="87">
        <v>2.1739130434782608</v>
      </c>
      <c r="AB9" s="87">
        <v>4.0555555555555554</v>
      </c>
      <c r="AC9" s="87">
        <v>4.700854700854701</v>
      </c>
      <c r="AD9" s="87">
        <v>4.4858523119392677</v>
      </c>
      <c r="AE9" s="87">
        <v>2.5641025641025639</v>
      </c>
      <c r="AF9" s="5">
        <v>8.7842712842712842</v>
      </c>
      <c r="AG9" s="87">
        <v>1.8077601410934743</v>
      </c>
      <c r="AH9" s="87">
        <v>2.4242424242424243</v>
      </c>
      <c r="AI9" s="5">
        <v>4.9603174603174605</v>
      </c>
      <c r="AJ9" s="5">
        <v>1.4492753623188404</v>
      </c>
      <c r="AK9" s="173">
        <f t="shared" ref="AK9:AK18" si="0">AJ9-AI9</f>
        <v>-3.5110420979986201</v>
      </c>
    </row>
    <row r="10" spans="1:37" ht="15" customHeight="1" x14ac:dyDescent="0.25">
      <c r="A10" s="85" t="s">
        <v>116</v>
      </c>
      <c r="B10" s="11" t="s">
        <v>9</v>
      </c>
      <c r="C10" s="11">
        <v>2.0676691729323307</v>
      </c>
      <c r="D10" s="11">
        <v>2.1527777777777777</v>
      </c>
      <c r="E10" s="11">
        <v>0.52083333333333326</v>
      </c>
      <c r="F10" s="11">
        <v>3.7153043035395976</v>
      </c>
      <c r="G10" s="11">
        <v>5.6550247557875011</v>
      </c>
      <c r="H10" s="11">
        <v>3.6704886704886706</v>
      </c>
      <c r="I10" s="11">
        <v>3.9770319518603268</v>
      </c>
      <c r="J10" s="11">
        <v>2.1372549019607843</v>
      </c>
      <c r="K10" s="11">
        <v>2.6234567901234565</v>
      </c>
      <c r="L10" s="11">
        <v>2.1001344086021505</v>
      </c>
      <c r="M10" s="11">
        <v>4.9244053437601822</v>
      </c>
      <c r="N10" s="11">
        <v>2.5159345391903529</v>
      </c>
      <c r="O10" s="11">
        <v>2.2903453136011276</v>
      </c>
      <c r="P10" s="11">
        <v>1.716294458229942</v>
      </c>
      <c r="Q10" s="11">
        <v>2.2988505747126435</v>
      </c>
      <c r="R10" s="11">
        <v>0</v>
      </c>
      <c r="S10" s="11">
        <v>0</v>
      </c>
      <c r="T10" s="11">
        <v>3.4126984126984126</v>
      </c>
      <c r="U10" s="11">
        <v>0.66666666666666663</v>
      </c>
      <c r="V10" s="11">
        <v>1.7857142857142856</v>
      </c>
      <c r="W10" s="11">
        <v>1.5151515151515149</v>
      </c>
      <c r="X10" s="87">
        <v>3.7549407114624502</v>
      </c>
      <c r="Y10" s="87">
        <v>0</v>
      </c>
      <c r="Z10" s="87">
        <v>0.69444444444444442</v>
      </c>
      <c r="AA10" s="87">
        <v>0</v>
      </c>
      <c r="AB10" s="87">
        <v>1.3333333333333333</v>
      </c>
      <c r="AC10" s="87">
        <v>0</v>
      </c>
      <c r="AD10" s="87">
        <v>0</v>
      </c>
      <c r="AE10" s="87">
        <v>0</v>
      </c>
      <c r="AF10" s="5">
        <v>0.79365079365079361</v>
      </c>
      <c r="AG10" s="87">
        <v>3.6155202821869485</v>
      </c>
      <c r="AH10" s="87">
        <v>3.1818181818181817</v>
      </c>
      <c r="AI10" s="5">
        <v>1.6666666666666667</v>
      </c>
      <c r="AJ10" s="5">
        <v>2.6666666666666665</v>
      </c>
      <c r="AK10" s="172">
        <f t="shared" si="0"/>
        <v>0.99999999999999978</v>
      </c>
    </row>
    <row r="11" spans="1:37" ht="15" customHeight="1" x14ac:dyDescent="0.25">
      <c r="A11" s="85" t="s">
        <v>121</v>
      </c>
      <c r="B11" s="11" t="s">
        <v>10</v>
      </c>
      <c r="C11" s="11">
        <v>2.0676691729323307</v>
      </c>
      <c r="D11" s="11">
        <v>2.1527777777777777</v>
      </c>
      <c r="E11" s="11">
        <v>1.5625</v>
      </c>
      <c r="F11" s="11">
        <v>2.2727272727272729</v>
      </c>
      <c r="G11" s="11">
        <v>3.9043891342165127</v>
      </c>
      <c r="H11" s="11">
        <v>1.8686868686868685</v>
      </c>
      <c r="I11" s="11">
        <v>1.9641495041952708</v>
      </c>
      <c r="J11" s="11">
        <v>1.4705882352941175</v>
      </c>
      <c r="K11" s="11">
        <v>2.7777777777777777</v>
      </c>
      <c r="L11" s="11">
        <v>1.075268817204301</v>
      </c>
      <c r="M11" s="11">
        <v>3.086021505376344</v>
      </c>
      <c r="N11" s="11">
        <v>1.9035314384151594</v>
      </c>
      <c r="O11" s="11">
        <v>1.5151515151515149</v>
      </c>
      <c r="P11" s="11">
        <v>0.64102564102564097</v>
      </c>
      <c r="Q11" s="11">
        <v>1.1494252873563218</v>
      </c>
      <c r="R11" s="11">
        <v>3.192204301075269</v>
      </c>
      <c r="S11" s="11">
        <v>1.6666666666666667</v>
      </c>
      <c r="T11" s="11">
        <v>0.55555555555555547</v>
      </c>
      <c r="U11" s="11">
        <v>0.66666666666666663</v>
      </c>
      <c r="V11" s="11">
        <v>1.1904761904761905</v>
      </c>
      <c r="W11" s="11">
        <v>2.2727272727272725</v>
      </c>
      <c r="X11" s="87">
        <v>2.2397891963109351</v>
      </c>
      <c r="Y11" s="87">
        <v>0</v>
      </c>
      <c r="Z11" s="87">
        <v>0</v>
      </c>
      <c r="AA11" s="87">
        <v>1.4492753623188404</v>
      </c>
      <c r="AB11" s="87">
        <v>0</v>
      </c>
      <c r="AC11" s="87">
        <v>3.774928774928775</v>
      </c>
      <c r="AD11" s="87">
        <v>2.8985507246376807</v>
      </c>
      <c r="AE11" s="87">
        <v>0</v>
      </c>
      <c r="AF11" s="5">
        <v>1.5873015873015872</v>
      </c>
      <c r="AG11" s="87">
        <v>4.8280423280423275</v>
      </c>
      <c r="AH11" s="87">
        <v>4.1467304625199359</v>
      </c>
      <c r="AI11" s="5">
        <v>4.9603174603174605</v>
      </c>
      <c r="AJ11" s="5">
        <v>2.7246376811594204</v>
      </c>
      <c r="AK11" s="172">
        <f t="shared" si="0"/>
        <v>-2.2356797791580401</v>
      </c>
    </row>
    <row r="12" spans="1:37" ht="15" customHeight="1" x14ac:dyDescent="0.25">
      <c r="A12" s="85" t="s">
        <v>125</v>
      </c>
      <c r="B12" s="11" t="s">
        <v>8</v>
      </c>
      <c r="C12" s="11">
        <v>2.4900962082625919</v>
      </c>
      <c r="D12" s="11">
        <v>3.2101254480286738</v>
      </c>
      <c r="E12" s="11">
        <v>0.52083333333333326</v>
      </c>
      <c r="F12" s="11">
        <v>2.5789406671759609</v>
      </c>
      <c r="G12" s="11">
        <v>2.8405593469824701</v>
      </c>
      <c r="H12" s="11">
        <v>3.5019110019110018</v>
      </c>
      <c r="I12" s="11">
        <v>3.0511060259344012</v>
      </c>
      <c r="J12" s="11">
        <v>2.9411764705882351</v>
      </c>
      <c r="K12" s="11">
        <v>2.0061728395061729</v>
      </c>
      <c r="L12" s="11">
        <v>1.5625</v>
      </c>
      <c r="M12" s="11">
        <v>3.89247311827957</v>
      </c>
      <c r="N12" s="11">
        <v>2.5159345391903529</v>
      </c>
      <c r="O12" s="11">
        <v>3.1385281385281383</v>
      </c>
      <c r="P12" s="11">
        <v>1.2820512820512819</v>
      </c>
      <c r="Q12" s="11">
        <v>2.2988505747126435</v>
      </c>
      <c r="R12" s="11">
        <v>0</v>
      </c>
      <c r="S12" s="11">
        <v>0</v>
      </c>
      <c r="T12" s="11">
        <v>1.4285714285714286</v>
      </c>
      <c r="U12" s="11">
        <v>1.5625</v>
      </c>
      <c r="V12" s="11">
        <v>0.59523809523809523</v>
      </c>
      <c r="W12" s="11">
        <v>0</v>
      </c>
      <c r="X12" s="87">
        <v>0</v>
      </c>
      <c r="Y12" s="87">
        <v>0</v>
      </c>
      <c r="Z12" s="87">
        <v>0</v>
      </c>
      <c r="AA12" s="87">
        <v>0.72463768115942018</v>
      </c>
      <c r="AB12" s="87">
        <v>0</v>
      </c>
      <c r="AC12" s="87">
        <v>1.9230769230769231</v>
      </c>
      <c r="AD12" s="87">
        <v>0</v>
      </c>
      <c r="AE12" s="87">
        <v>3.3333333333333335</v>
      </c>
      <c r="AF12" s="5">
        <v>1.5151515151515149</v>
      </c>
      <c r="AG12" s="87">
        <v>0</v>
      </c>
      <c r="AH12" s="87">
        <v>0</v>
      </c>
      <c r="AI12" s="5">
        <v>1.6666666666666667</v>
      </c>
      <c r="AJ12" s="5">
        <v>2.7246376811594204</v>
      </c>
      <c r="AK12" s="172">
        <f t="shared" si="0"/>
        <v>1.0579710144927537</v>
      </c>
    </row>
    <row r="13" spans="1:37" ht="15" customHeight="1" x14ac:dyDescent="0.25">
      <c r="A13" s="85" t="s">
        <v>120</v>
      </c>
      <c r="B13" s="11" t="s">
        <v>11</v>
      </c>
      <c r="C13" s="11">
        <v>3.3672891907187323</v>
      </c>
      <c r="D13" s="11">
        <v>2.1527777777777777</v>
      </c>
      <c r="E13" s="11">
        <v>3.0015225787284607</v>
      </c>
      <c r="F13" s="11">
        <v>3.5593328240387065</v>
      </c>
      <c r="G13" s="11">
        <v>4.2188545430215445</v>
      </c>
      <c r="H13" s="11">
        <v>4.4696969696969697</v>
      </c>
      <c r="I13" s="11">
        <v>3.4897025171624714</v>
      </c>
      <c r="J13" s="11">
        <v>2.1372549019607843</v>
      </c>
      <c r="K13" s="11">
        <v>3.9012345679012341</v>
      </c>
      <c r="L13" s="11">
        <v>4.1666666666666661</v>
      </c>
      <c r="M13" s="11">
        <v>2.806451612903226</v>
      </c>
      <c r="N13" s="11">
        <v>3.7407407407407405</v>
      </c>
      <c r="O13" s="11">
        <v>2.7232457465015605</v>
      </c>
      <c r="P13" s="11">
        <v>1.075268817204301</v>
      </c>
      <c r="Q13" s="11">
        <v>1.1494252873563218</v>
      </c>
      <c r="R13" s="11">
        <v>0.52083333333333326</v>
      </c>
      <c r="S13" s="11">
        <v>0.64102564102564097</v>
      </c>
      <c r="T13" s="11">
        <v>3.4126984126984126</v>
      </c>
      <c r="U13" s="11">
        <v>3.5112179487179485</v>
      </c>
      <c r="V13" s="11">
        <v>2.3809523809523809</v>
      </c>
      <c r="W13" s="11">
        <v>0.75757575757575746</v>
      </c>
      <c r="X13" s="87">
        <v>1.5151515151515149</v>
      </c>
      <c r="Y13" s="87">
        <v>3.1944444444444442</v>
      </c>
      <c r="Z13" s="87">
        <v>1.3888888888888888</v>
      </c>
      <c r="AA13" s="87">
        <v>1.4492753623188404</v>
      </c>
      <c r="AB13" s="87">
        <v>4.8961352657004831</v>
      </c>
      <c r="AC13" s="87">
        <v>2.6803118908382064</v>
      </c>
      <c r="AD13" s="87">
        <v>2.2429261559696339</v>
      </c>
      <c r="AE13" s="87">
        <v>3.3333333333333335</v>
      </c>
      <c r="AF13" s="5">
        <v>5.1136363636363633</v>
      </c>
      <c r="AG13" s="87">
        <v>0.61728395061728392</v>
      </c>
      <c r="AH13" s="87">
        <v>0.75757575757575746</v>
      </c>
      <c r="AI13" s="5">
        <v>0.79365079365079361</v>
      </c>
      <c r="AJ13" s="5">
        <v>4.057971014492753</v>
      </c>
      <c r="AK13" s="171">
        <f t="shared" si="0"/>
        <v>3.2643202208419595</v>
      </c>
    </row>
    <row r="14" spans="1:37" ht="15" customHeight="1" x14ac:dyDescent="0.25">
      <c r="A14" s="85" t="s">
        <v>111</v>
      </c>
      <c r="B14" s="11" t="s">
        <v>47</v>
      </c>
      <c r="C14" s="11">
        <v>8.5354515320559461</v>
      </c>
      <c r="D14" s="11">
        <v>12.856182795698926</v>
      </c>
      <c r="E14" s="11">
        <v>14.915701128936423</v>
      </c>
      <c r="F14" s="11">
        <v>13.38489941431118</v>
      </c>
      <c r="G14" s="11">
        <v>12.410343904723671</v>
      </c>
      <c r="H14" s="11">
        <v>18.03166803166803</v>
      </c>
      <c r="I14" s="11">
        <v>17.97398084583439</v>
      </c>
      <c r="J14" s="11">
        <v>17.448179271708682</v>
      </c>
      <c r="K14" s="11">
        <v>15.462962962962964</v>
      </c>
      <c r="L14" s="11">
        <v>16.246639784946236</v>
      </c>
      <c r="M14" s="11">
        <v>13.986966438579342</v>
      </c>
      <c r="N14" s="11">
        <v>17.992248062015502</v>
      </c>
      <c r="O14" s="11">
        <v>16.845363938387191</v>
      </c>
      <c r="P14" s="11">
        <v>20.289954967374321</v>
      </c>
      <c r="Q14" s="11">
        <v>13.218390804597702</v>
      </c>
      <c r="R14" s="11">
        <v>10.63508064516129</v>
      </c>
      <c r="S14" s="11">
        <v>17.279202279202277</v>
      </c>
      <c r="T14" s="11">
        <v>16.336405529953915</v>
      </c>
      <c r="U14" s="11">
        <v>16.451923076923077</v>
      </c>
      <c r="V14" s="11">
        <v>6.5476190476190466</v>
      </c>
      <c r="W14" s="11">
        <v>14.86013986013986</v>
      </c>
      <c r="X14" s="87">
        <v>15.452663278750233</v>
      </c>
      <c r="Y14" s="87">
        <v>11.666666666666666</v>
      </c>
      <c r="Z14" s="87">
        <v>9.0277777777777768</v>
      </c>
      <c r="AA14" s="87">
        <v>19.151138716356108</v>
      </c>
      <c r="AB14" s="87">
        <v>12.660628019323669</v>
      </c>
      <c r="AC14" s="87">
        <v>13.319088319088317</v>
      </c>
      <c r="AD14" s="87">
        <v>10.588807327937763</v>
      </c>
      <c r="AE14" s="87">
        <v>6.7307692307692308</v>
      </c>
      <c r="AF14" s="5">
        <v>6.5476190476190466</v>
      </c>
      <c r="AG14" s="87">
        <v>4.2548500881834217</v>
      </c>
      <c r="AH14" s="87">
        <v>1.5151515151515149</v>
      </c>
      <c r="AI14" s="5">
        <v>6.5873015873015879</v>
      </c>
      <c r="AJ14" s="5">
        <v>4.9565217391304346</v>
      </c>
      <c r="AK14" s="172">
        <f t="shared" si="0"/>
        <v>-1.6307798481711533</v>
      </c>
    </row>
    <row r="15" spans="1:37" ht="15" customHeight="1" x14ac:dyDescent="0.25">
      <c r="A15" s="85" t="s">
        <v>115</v>
      </c>
      <c r="B15" s="11" t="s">
        <v>12</v>
      </c>
      <c r="C15" s="11">
        <v>4.8710485892149729</v>
      </c>
      <c r="D15" s="11">
        <v>1.5972222222222221</v>
      </c>
      <c r="E15" s="11">
        <v>1.5309343434343432</v>
      </c>
      <c r="F15" s="11">
        <v>2.5789406671759609</v>
      </c>
      <c r="G15" s="11">
        <v>2.8405593469824701</v>
      </c>
      <c r="H15" s="11">
        <v>3.148375648375648</v>
      </c>
      <c r="I15" s="11">
        <v>2.7290448343079921</v>
      </c>
      <c r="J15" s="11">
        <v>1.8571428571428572</v>
      </c>
      <c r="K15" s="11">
        <v>2.7777777777777777</v>
      </c>
      <c r="L15" s="11">
        <v>2.654569892473118</v>
      </c>
      <c r="M15" s="11">
        <v>3.5910720104268492</v>
      </c>
      <c r="N15" s="11">
        <v>2.1627906976744189</v>
      </c>
      <c r="O15" s="11">
        <v>4.6712976945535081</v>
      </c>
      <c r="P15" s="11">
        <v>0</v>
      </c>
      <c r="Q15" s="11">
        <v>1.7241379310344827</v>
      </c>
      <c r="R15" s="11">
        <v>3.7466397849462365</v>
      </c>
      <c r="S15" s="11">
        <v>1.8755935422602086</v>
      </c>
      <c r="T15" s="11">
        <v>2.1863799283154122</v>
      </c>
      <c r="U15" s="11">
        <v>1.9487179487179485</v>
      </c>
      <c r="V15" s="11">
        <v>5.3571428571428568</v>
      </c>
      <c r="W15" s="11">
        <v>8.3916083916083917</v>
      </c>
      <c r="X15" s="87">
        <v>1.5151515151515149</v>
      </c>
      <c r="Y15" s="87">
        <v>4.3055555555555554</v>
      </c>
      <c r="Z15" s="87">
        <v>2.083333333333333</v>
      </c>
      <c r="AA15" s="87">
        <v>2.8985507246376807</v>
      </c>
      <c r="AB15" s="87">
        <v>2.8683574879227054</v>
      </c>
      <c r="AC15" s="87">
        <v>0.92592592592592582</v>
      </c>
      <c r="AD15" s="87">
        <v>3.0365769496204278</v>
      </c>
      <c r="AE15" s="87">
        <v>2.5641025641025639</v>
      </c>
      <c r="AF15" s="5">
        <v>3.1024531024531026</v>
      </c>
      <c r="AG15" s="87">
        <v>2.4250440917107583</v>
      </c>
      <c r="AH15" s="87">
        <v>1.6666666666666667</v>
      </c>
      <c r="AI15" s="5">
        <v>2.3809523809523809</v>
      </c>
      <c r="AJ15" s="5">
        <v>6.115942028985506</v>
      </c>
      <c r="AK15" s="171">
        <f>AJ15-AI15</f>
        <v>3.7349896480331251</v>
      </c>
    </row>
    <row r="16" spans="1:37" ht="15" customHeight="1" x14ac:dyDescent="0.25">
      <c r="A16" s="85" t="s">
        <v>114</v>
      </c>
      <c r="B16" s="11" t="s">
        <v>44</v>
      </c>
      <c r="C16" s="11">
        <v>3.6805723987387822</v>
      </c>
      <c r="D16" s="11">
        <v>2.7083333333333335</v>
      </c>
      <c r="E16" s="11">
        <v>7.4736333927510401</v>
      </c>
      <c r="F16" s="11">
        <v>2.8851540616246498</v>
      </c>
      <c r="G16" s="11">
        <v>3.9883580891208346</v>
      </c>
      <c r="H16" s="11">
        <v>2.9797979797979801</v>
      </c>
      <c r="I16" s="11">
        <v>3.0511060259344012</v>
      </c>
      <c r="J16" s="11">
        <v>1.1904761904761905</v>
      </c>
      <c r="K16" s="11">
        <v>4.7283950617283947</v>
      </c>
      <c r="L16" s="11">
        <v>2.1169354838709675</v>
      </c>
      <c r="M16" s="11">
        <v>4.9446073639622021</v>
      </c>
      <c r="N16" s="11">
        <v>4.0318690783807067</v>
      </c>
      <c r="O16" s="11">
        <v>1.9203664552501762</v>
      </c>
      <c r="P16" s="11">
        <v>1.716294458229942</v>
      </c>
      <c r="Q16" s="11">
        <v>0.57471264367816088</v>
      </c>
      <c r="R16" s="11">
        <v>3.209005376344086</v>
      </c>
      <c r="S16" s="11">
        <v>0.64102564102564097</v>
      </c>
      <c r="T16" s="11">
        <v>2.7060931899641574</v>
      </c>
      <c r="U16" s="11">
        <v>2.895833333333333</v>
      </c>
      <c r="V16" s="11">
        <v>2.9761904761904758</v>
      </c>
      <c r="W16" s="11">
        <v>1.5151515151515149</v>
      </c>
      <c r="X16" s="87">
        <v>2.2397891963109351</v>
      </c>
      <c r="Y16" s="87">
        <v>3.1944444444444442</v>
      </c>
      <c r="Z16" s="87">
        <v>2.083333333333333</v>
      </c>
      <c r="AA16" s="87">
        <v>0.72463768115942018</v>
      </c>
      <c r="AB16" s="87">
        <v>2.0277777777777777</v>
      </c>
      <c r="AC16" s="87">
        <v>0</v>
      </c>
      <c r="AD16" s="87">
        <v>3.8600288600288599</v>
      </c>
      <c r="AE16" s="87">
        <v>13.034188034188032</v>
      </c>
      <c r="AF16" s="5">
        <v>10.524891774891774</v>
      </c>
      <c r="AG16" s="87">
        <v>13.734567901234568</v>
      </c>
      <c r="AH16" s="87">
        <v>11.778309409888358</v>
      </c>
      <c r="AI16" s="5">
        <v>9.1666666666666679</v>
      </c>
      <c r="AJ16" s="5">
        <v>9.4492753623188399</v>
      </c>
      <c r="AK16" s="172">
        <f t="shared" si="0"/>
        <v>0.28260869565217206</v>
      </c>
    </row>
    <row r="17" spans="1:37" ht="15" customHeight="1" x14ac:dyDescent="0.25">
      <c r="A17" s="85" t="s">
        <v>117</v>
      </c>
      <c r="B17" s="11" t="s">
        <v>46</v>
      </c>
      <c r="C17" s="11">
        <v>29.129274799902984</v>
      </c>
      <c r="D17" s="11">
        <v>32.49551971326165</v>
      </c>
      <c r="E17" s="11">
        <v>29.799836601307188</v>
      </c>
      <c r="F17" s="11">
        <v>24.508530685001269</v>
      </c>
      <c r="G17" s="11">
        <v>26.009634684865517</v>
      </c>
      <c r="H17" s="11">
        <v>21.491946491946493</v>
      </c>
      <c r="I17" s="11">
        <v>21.717942198491397</v>
      </c>
      <c r="J17" s="11">
        <v>25.425770308123248</v>
      </c>
      <c r="K17" s="11">
        <v>20.160493827160494</v>
      </c>
      <c r="L17" s="11">
        <v>30.779569892473113</v>
      </c>
      <c r="M17" s="11">
        <v>18.967090257412838</v>
      </c>
      <c r="N17" s="11">
        <v>24.214470284237727</v>
      </c>
      <c r="O17" s="11">
        <v>20.570321151716499</v>
      </c>
      <c r="P17" s="11">
        <v>28.382042091719512</v>
      </c>
      <c r="Q17" s="11">
        <v>29.310344827586203</v>
      </c>
      <c r="R17" s="11">
        <v>31.098790322580644</v>
      </c>
      <c r="S17" s="11">
        <v>27.711301044634375</v>
      </c>
      <c r="T17" s="11">
        <v>23.435739887352788</v>
      </c>
      <c r="U17" s="11">
        <v>26.424679487179485</v>
      </c>
      <c r="V17" s="11">
        <v>28.571428571428569</v>
      </c>
      <c r="W17" s="11">
        <v>19.813519813519815</v>
      </c>
      <c r="X17" s="87">
        <v>27.009222661396571</v>
      </c>
      <c r="Y17" s="87">
        <v>26.18055555555555</v>
      </c>
      <c r="Z17" s="87">
        <v>26.388888888888889</v>
      </c>
      <c r="AA17" s="87">
        <v>21.325051759834366</v>
      </c>
      <c r="AB17" s="87">
        <v>28.863526570048307</v>
      </c>
      <c r="AC17" s="87">
        <v>25.573549257759787</v>
      </c>
      <c r="AD17" s="87">
        <v>19.541690193864106</v>
      </c>
      <c r="AE17" s="87">
        <v>13.952991452991453</v>
      </c>
      <c r="AF17" s="5">
        <v>16.847041847041847</v>
      </c>
      <c r="AG17" s="87">
        <v>16.159611992945326</v>
      </c>
      <c r="AH17" s="87">
        <v>18.237639553429027</v>
      </c>
      <c r="AI17" s="5">
        <v>15.714285714285714</v>
      </c>
      <c r="AJ17" s="5">
        <v>13.507246376811594</v>
      </c>
      <c r="AK17" s="172">
        <f t="shared" si="0"/>
        <v>-2.2070393374741197</v>
      </c>
    </row>
    <row r="18" spans="1:37" ht="15" customHeight="1" x14ac:dyDescent="0.25">
      <c r="A18" s="85" t="s">
        <v>122</v>
      </c>
      <c r="B18" s="11" t="s">
        <v>6</v>
      </c>
      <c r="C18" s="11">
        <v>13.719783329290969</v>
      </c>
      <c r="D18" s="11">
        <v>10.725806451612902</v>
      </c>
      <c r="E18" s="11">
        <v>12.189913844325607</v>
      </c>
      <c r="F18" s="11">
        <v>15.751846193022661</v>
      </c>
      <c r="G18" s="11">
        <v>11.45657701057139</v>
      </c>
      <c r="H18" s="11">
        <v>11.769041769041769</v>
      </c>
      <c r="I18" s="11">
        <v>11.39927112467158</v>
      </c>
      <c r="J18" s="11">
        <v>13.554621848739496</v>
      </c>
      <c r="K18" s="11">
        <v>15.3641975308642</v>
      </c>
      <c r="L18" s="11">
        <v>11.542338709677418</v>
      </c>
      <c r="M18" s="11">
        <v>10.782991202346039</v>
      </c>
      <c r="N18" s="11">
        <v>10.770025839793282</v>
      </c>
      <c r="O18" s="11">
        <v>13.472767542534983</v>
      </c>
      <c r="P18" s="11">
        <v>11.074349784027202</v>
      </c>
      <c r="Q18" s="11">
        <v>12.643678160919542</v>
      </c>
      <c r="R18" s="11">
        <v>11.727150537634408</v>
      </c>
      <c r="S18" s="11">
        <v>16.315289648622983</v>
      </c>
      <c r="T18" s="11">
        <v>14.539170506912441</v>
      </c>
      <c r="U18" s="11">
        <v>11.866987179487179</v>
      </c>
      <c r="V18" s="11">
        <v>14.285714285714285</v>
      </c>
      <c r="W18" s="11">
        <v>11.072261072261073</v>
      </c>
      <c r="X18" s="87">
        <v>12.864671560323734</v>
      </c>
      <c r="Y18" s="87">
        <v>14.722222222222223</v>
      </c>
      <c r="Z18" s="87">
        <v>15.277777777777777</v>
      </c>
      <c r="AA18" s="87">
        <v>11.594202898550723</v>
      </c>
      <c r="AB18" s="87">
        <v>8.2572463768115938</v>
      </c>
      <c r="AC18" s="87">
        <v>13.738941370520319</v>
      </c>
      <c r="AD18" s="87">
        <v>14.370412196499153</v>
      </c>
      <c r="AE18" s="104">
        <v>14.017094017094017</v>
      </c>
      <c r="AF18" s="5">
        <v>5.4112554112554108</v>
      </c>
      <c r="AG18" s="87">
        <v>12.037037037037036</v>
      </c>
      <c r="AH18" s="87">
        <v>10.303030303030303</v>
      </c>
      <c r="AI18" s="5">
        <v>13.095238095238097</v>
      </c>
      <c r="AJ18" s="5">
        <v>15.014492753623188</v>
      </c>
      <c r="AK18" s="172">
        <f t="shared" si="0"/>
        <v>1.9192546583850909</v>
      </c>
    </row>
    <row r="19" spans="1:37" ht="15" customHeight="1" x14ac:dyDescent="0.25">
      <c r="A19" s="85" t="s">
        <v>112</v>
      </c>
      <c r="B19" s="11" t="s">
        <v>5</v>
      </c>
      <c r="C19" s="11">
        <v>21.378041878890773</v>
      </c>
      <c r="D19" s="11">
        <v>22.347670250896055</v>
      </c>
      <c r="E19" s="11">
        <v>22.42090017825312</v>
      </c>
      <c r="F19" s="11">
        <v>22.966004583651642</v>
      </c>
      <c r="G19" s="11">
        <v>18.358423658503948</v>
      </c>
      <c r="H19" s="11">
        <v>18.93256893256893</v>
      </c>
      <c r="I19" s="11">
        <v>23.501991694211373</v>
      </c>
      <c r="J19" s="11">
        <v>23.711484593837532</v>
      </c>
      <c r="K19" s="11">
        <v>24.135802469135804</v>
      </c>
      <c r="L19" s="11">
        <v>24.059139784946236</v>
      </c>
      <c r="M19" s="11">
        <v>20.256761159986965</v>
      </c>
      <c r="N19" s="11">
        <v>23.476313522825151</v>
      </c>
      <c r="O19" s="11">
        <v>27.821403402798751</v>
      </c>
      <c r="P19" s="11">
        <v>32.106424041907914</v>
      </c>
      <c r="Q19" s="11">
        <v>31.03448275862069</v>
      </c>
      <c r="R19" s="11">
        <v>31.602822580645157</v>
      </c>
      <c r="S19" s="11">
        <v>29.04558404558405</v>
      </c>
      <c r="T19" s="11">
        <v>27.852022529441882</v>
      </c>
      <c r="U19" s="11">
        <v>26.596153846153847</v>
      </c>
      <c r="V19" s="11">
        <v>31.547619047619047</v>
      </c>
      <c r="W19" s="11">
        <v>33.333333333333329</v>
      </c>
      <c r="X19" s="87">
        <v>30.378317334839071</v>
      </c>
      <c r="Y19" s="87">
        <v>32.43055555555555</v>
      </c>
      <c r="Z19" s="87">
        <v>36.111111111111107</v>
      </c>
      <c r="AA19" s="87">
        <v>35.403726708074537</v>
      </c>
      <c r="AB19" s="87">
        <v>31.530193236714975</v>
      </c>
      <c r="AC19" s="87">
        <v>31.44024591393012</v>
      </c>
      <c r="AD19" s="87">
        <v>32.216575694836557</v>
      </c>
      <c r="AE19" s="104">
        <v>37.692307692307701</v>
      </c>
      <c r="AF19" s="5">
        <v>38.257575757575758</v>
      </c>
      <c r="AG19" s="87">
        <v>38.71252204585538</v>
      </c>
      <c r="AH19" s="87">
        <v>45.231259968102073</v>
      </c>
      <c r="AI19" s="5">
        <v>36.547619047619051</v>
      </c>
      <c r="AJ19" s="5">
        <v>36.000000000000007</v>
      </c>
      <c r="AK19" s="172">
        <f>AJ19-AI19</f>
        <v>-0.5476190476190439</v>
      </c>
    </row>
    <row r="20" spans="1:37" ht="15" customHeight="1" x14ac:dyDescent="0.25">
      <c r="A20" s="85" t="s">
        <v>126</v>
      </c>
      <c r="B20" s="11" t="s">
        <v>33</v>
      </c>
      <c r="C20" s="11">
        <v>2.9286926994906621</v>
      </c>
      <c r="D20" s="11">
        <v>2.1684587813620073</v>
      </c>
      <c r="E20" s="11">
        <v>1.0416666666666665</v>
      </c>
      <c r="F20" s="11">
        <v>0</v>
      </c>
      <c r="G20" s="11">
        <v>1.3782951960390739</v>
      </c>
      <c r="H20" s="11">
        <v>0.75757575757575746</v>
      </c>
      <c r="I20" s="11">
        <v>0.43859649122807015</v>
      </c>
      <c r="J20" s="11">
        <v>3.607843137254902</v>
      </c>
      <c r="K20" s="11">
        <v>0</v>
      </c>
      <c r="L20" s="11">
        <v>1.0416666666666665</v>
      </c>
      <c r="M20" s="11">
        <v>1.3115021179537307</v>
      </c>
      <c r="N20" s="11">
        <v>1.1627906976744187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/>
      <c r="U20" s="11"/>
      <c r="V20" s="11"/>
      <c r="W20" s="11"/>
      <c r="AG20" s="87"/>
      <c r="AK20" s="174"/>
    </row>
    <row r="21" spans="1:37" ht="15" customHeight="1" x14ac:dyDescent="0.25">
      <c r="A21" s="4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30"/>
      <c r="R21" s="13"/>
      <c r="S21" s="11"/>
      <c r="T21" s="70"/>
      <c r="U21" s="70"/>
    </row>
    <row r="22" spans="1:37" x14ac:dyDescent="0.25">
      <c r="A22" s="4"/>
      <c r="B22" s="6"/>
      <c r="C22" s="6"/>
      <c r="D22" s="7"/>
      <c r="E22" s="7"/>
      <c r="F22" s="7"/>
    </row>
    <row r="23" spans="1:37" x14ac:dyDescent="0.25">
      <c r="A23" s="4"/>
      <c r="B23" s="6"/>
      <c r="C23" s="169" t="s">
        <v>41</v>
      </c>
      <c r="D23" s="7"/>
      <c r="E23" s="7"/>
    </row>
    <row r="24" spans="1:37" ht="15.75" customHeight="1" x14ac:dyDescent="0.25">
      <c r="A24" s="4"/>
      <c r="B24" s="6"/>
      <c r="C24" s="170" t="s">
        <v>15</v>
      </c>
      <c r="D24" s="7"/>
      <c r="E24" s="7"/>
    </row>
    <row r="25" spans="1:37" ht="16.5" customHeight="1" x14ac:dyDescent="0.25">
      <c r="A25" s="4"/>
      <c r="B25" s="6"/>
      <c r="C25" s="14"/>
      <c r="D25" s="7"/>
      <c r="E25" s="7"/>
      <c r="F25" s="7"/>
    </row>
    <row r="26" spans="1:37" ht="15" customHeight="1" x14ac:dyDescent="0.25">
      <c r="A26" s="4"/>
      <c r="B26" s="6"/>
      <c r="C26" s="6"/>
      <c r="D26" s="7"/>
      <c r="E26" s="7"/>
      <c r="F26" s="7"/>
    </row>
    <row r="27" spans="1:37" ht="15" customHeight="1" x14ac:dyDescent="0.25">
      <c r="A27" s="4"/>
      <c r="B27" s="6"/>
      <c r="C27" s="6"/>
      <c r="D27" s="7"/>
      <c r="E27" s="7"/>
      <c r="F27" s="7"/>
    </row>
    <row r="28" spans="1:37" ht="15" customHeight="1" x14ac:dyDescent="0.25">
      <c r="A28" s="4"/>
      <c r="B28" s="6"/>
      <c r="C28" s="6"/>
      <c r="D28" s="7"/>
      <c r="E28" s="7"/>
      <c r="F28" s="7"/>
    </row>
    <row r="29" spans="1:37" ht="15" customHeight="1" x14ac:dyDescent="0.25">
      <c r="A29" s="4"/>
      <c r="B29" s="6"/>
      <c r="C29" s="6"/>
      <c r="D29" s="7"/>
      <c r="E29" s="7"/>
      <c r="F29" s="7"/>
    </row>
    <row r="30" spans="1:37" ht="15" customHeight="1" x14ac:dyDescent="0.25">
      <c r="A30" s="4"/>
      <c r="B30" s="6"/>
      <c r="C30" s="6"/>
      <c r="D30" s="7"/>
      <c r="E30" s="7"/>
      <c r="F30" s="7"/>
    </row>
    <row r="31" spans="1:37" ht="15" customHeight="1" x14ac:dyDescent="0.25">
      <c r="A31" s="4"/>
      <c r="B31" s="6"/>
      <c r="C31" s="6"/>
      <c r="D31" s="7"/>
      <c r="E31" s="7"/>
      <c r="F31" s="7"/>
    </row>
    <row r="32" spans="1:37" ht="15" customHeight="1" x14ac:dyDescent="0.25">
      <c r="A32" s="4"/>
      <c r="B32" s="6"/>
      <c r="C32" s="6"/>
      <c r="D32" s="7"/>
      <c r="E32" s="7"/>
      <c r="F32" s="7"/>
    </row>
    <row r="33" spans="1:6" ht="15" customHeight="1" x14ac:dyDescent="0.25">
      <c r="A33" s="4"/>
      <c r="B33" s="6"/>
      <c r="C33" s="6"/>
      <c r="D33" s="7"/>
      <c r="E33" s="7"/>
      <c r="F33" s="7"/>
    </row>
    <row r="34" spans="1:6" ht="15" customHeight="1" x14ac:dyDescent="0.25">
      <c r="A34" s="4"/>
      <c r="B34" s="6"/>
      <c r="C34" s="6"/>
      <c r="D34" s="7"/>
      <c r="E34" s="7"/>
      <c r="F34" s="7"/>
    </row>
    <row r="35" spans="1:6" ht="15" customHeight="1" x14ac:dyDescent="0.25">
      <c r="A35" s="4"/>
      <c r="B35" s="6"/>
      <c r="C35" s="6"/>
      <c r="D35" s="7"/>
      <c r="E35" s="7"/>
      <c r="F35" s="7"/>
    </row>
    <row r="36" spans="1:6" x14ac:dyDescent="0.25">
      <c r="A36" s="4"/>
      <c r="B36" s="6"/>
      <c r="C36" s="6"/>
      <c r="D36" s="7"/>
      <c r="E36" s="7"/>
      <c r="F36" s="7"/>
    </row>
    <row r="37" spans="1:6" x14ac:dyDescent="0.25">
      <c r="A37" s="4"/>
      <c r="B37" s="6"/>
      <c r="C37" s="6"/>
      <c r="D37" s="7"/>
      <c r="E37" s="7"/>
      <c r="F37" s="7"/>
    </row>
    <row r="38" spans="1:6" x14ac:dyDescent="0.25">
      <c r="A38" s="4"/>
      <c r="B38" s="6"/>
      <c r="C38" s="6"/>
      <c r="D38" s="7"/>
      <c r="E38" s="7"/>
      <c r="F38" s="7"/>
    </row>
    <row r="39" spans="1:6" x14ac:dyDescent="0.25">
      <c r="A39" s="4"/>
      <c r="B39" s="6"/>
      <c r="C39" s="6"/>
      <c r="D39" s="7"/>
      <c r="E39" s="7"/>
      <c r="F39" s="7"/>
    </row>
    <row r="40" spans="1:6" x14ac:dyDescent="0.25">
      <c r="A40" s="4"/>
      <c r="B40" s="6"/>
      <c r="C40" s="6"/>
      <c r="D40" s="7"/>
      <c r="E40" s="7"/>
      <c r="F40" s="7"/>
    </row>
    <row r="41" spans="1:6" x14ac:dyDescent="0.25">
      <c r="A41" s="4"/>
      <c r="B41" s="6"/>
      <c r="C41" s="6"/>
      <c r="D41" s="7"/>
      <c r="E41" s="7"/>
      <c r="F41" s="7"/>
    </row>
    <row r="42" spans="1:6" x14ac:dyDescent="0.25">
      <c r="A42" s="4"/>
      <c r="B42" s="6"/>
      <c r="C42" s="6"/>
      <c r="D42" s="7"/>
      <c r="E42" s="7"/>
      <c r="F42" s="7"/>
    </row>
    <row r="43" spans="1:6" x14ac:dyDescent="0.25">
      <c r="A43" s="4"/>
      <c r="B43" s="6"/>
      <c r="C43" s="6"/>
      <c r="D43" s="7"/>
      <c r="E43" s="7"/>
      <c r="F43" s="7"/>
    </row>
    <row r="44" spans="1:6" x14ac:dyDescent="0.25">
      <c r="A44" s="4"/>
      <c r="B44" s="6"/>
      <c r="C44" s="6"/>
      <c r="D44" s="7"/>
      <c r="E44" s="7"/>
      <c r="F44" s="7"/>
    </row>
    <row r="45" spans="1:6" x14ac:dyDescent="0.25">
      <c r="A45" s="4"/>
      <c r="B45" s="6"/>
      <c r="C45" s="6"/>
      <c r="D45" s="7"/>
      <c r="E45" s="7"/>
      <c r="F45" s="7"/>
    </row>
    <row r="46" spans="1:6" x14ac:dyDescent="0.25">
      <c r="A46" s="4"/>
      <c r="B46" s="6"/>
      <c r="C46" s="6"/>
      <c r="D46" s="7"/>
      <c r="E46" s="7"/>
      <c r="F46" s="7"/>
    </row>
    <row r="47" spans="1:6" x14ac:dyDescent="0.25">
      <c r="A47" s="4"/>
      <c r="B47" s="6"/>
      <c r="C47" s="6"/>
      <c r="D47" s="7"/>
      <c r="E47" s="7"/>
      <c r="F47" s="7"/>
    </row>
    <row r="48" spans="1:6" x14ac:dyDescent="0.25">
      <c r="A48" s="4"/>
      <c r="B48" s="6"/>
      <c r="C48" s="6"/>
      <c r="D48" s="7"/>
      <c r="E48" s="7"/>
      <c r="F48" s="7"/>
    </row>
    <row r="49" spans="1:6" x14ac:dyDescent="0.25">
      <c r="A49" s="4"/>
      <c r="B49" s="6"/>
      <c r="C49" s="6"/>
      <c r="D49" s="7"/>
      <c r="E49" s="7"/>
      <c r="F49" s="7"/>
    </row>
    <row r="50" spans="1:6" x14ac:dyDescent="0.25">
      <c r="A50" s="4"/>
      <c r="B50" s="6"/>
      <c r="C50" s="6"/>
      <c r="D50" s="7"/>
      <c r="E50" s="7"/>
      <c r="F50" s="7"/>
    </row>
    <row r="51" spans="1:6" x14ac:dyDescent="0.25">
      <c r="A51" s="4"/>
      <c r="B51" s="6"/>
      <c r="C51" s="6"/>
      <c r="D51" s="7"/>
      <c r="E51" s="7"/>
      <c r="F51" s="7"/>
    </row>
    <row r="52" spans="1:6" x14ac:dyDescent="0.25">
      <c r="A52" s="4"/>
      <c r="B52" s="6"/>
      <c r="C52" s="6"/>
      <c r="D52" s="7"/>
      <c r="E52" s="7"/>
      <c r="F52" s="7"/>
    </row>
    <row r="53" spans="1:6" x14ac:dyDescent="0.25">
      <c r="A53" s="4"/>
      <c r="B53" s="6"/>
      <c r="C53" s="6"/>
      <c r="D53" s="7"/>
      <c r="E53" s="7"/>
      <c r="F53" s="7"/>
    </row>
    <row r="54" spans="1:6" x14ac:dyDescent="0.25">
      <c r="A54" s="4"/>
      <c r="B54" s="6"/>
      <c r="C54" s="6"/>
      <c r="D54" s="7"/>
      <c r="E54" s="7"/>
      <c r="F54" s="7"/>
    </row>
    <row r="55" spans="1:6" x14ac:dyDescent="0.25">
      <c r="A55" s="4"/>
      <c r="B55" s="6"/>
      <c r="C55" s="6"/>
      <c r="D55" s="7"/>
      <c r="E55" s="7"/>
      <c r="F55" s="7"/>
    </row>
    <row r="56" spans="1:6" x14ac:dyDescent="0.25">
      <c r="A56" s="4"/>
      <c r="B56" s="6"/>
      <c r="C56" s="6"/>
      <c r="D56" s="7"/>
      <c r="E56" s="7"/>
      <c r="F56" s="7"/>
    </row>
    <row r="57" spans="1:6" x14ac:dyDescent="0.25">
      <c r="A57" s="4"/>
      <c r="B57" s="6"/>
      <c r="C57" s="6"/>
      <c r="D57" s="7"/>
      <c r="E57" s="7"/>
      <c r="F57" s="7"/>
    </row>
    <row r="58" spans="1:6" x14ac:dyDescent="0.25">
      <c r="A58" s="4"/>
      <c r="B58" s="6"/>
      <c r="C58" s="6"/>
      <c r="D58" s="7"/>
      <c r="E58" s="7"/>
      <c r="F58" s="7"/>
    </row>
    <row r="59" spans="1:6" x14ac:dyDescent="0.25">
      <c r="A59" s="4"/>
      <c r="B59" s="6"/>
      <c r="C59" s="6"/>
      <c r="D59" s="7"/>
      <c r="E59" s="7"/>
      <c r="F59" s="7"/>
    </row>
    <row r="60" spans="1:6" x14ac:dyDescent="0.25">
      <c r="A60" s="4"/>
      <c r="B60" s="6"/>
      <c r="C60" s="6"/>
      <c r="D60" s="7"/>
      <c r="E60" s="7"/>
      <c r="F60" s="7"/>
    </row>
    <row r="61" spans="1:6" x14ac:dyDescent="0.25">
      <c r="A61" s="4"/>
      <c r="B61" s="6"/>
      <c r="D61" s="3" t="s">
        <v>361</v>
      </c>
      <c r="E61" s="7"/>
      <c r="F61" s="7"/>
    </row>
    <row r="62" spans="1:6" x14ac:dyDescent="0.25">
      <c r="A62" s="4"/>
      <c r="B62" s="6"/>
      <c r="C62" s="6"/>
      <c r="D62" s="7"/>
      <c r="E62" s="7"/>
      <c r="F62" s="7"/>
    </row>
    <row r="63" spans="1:6" x14ac:dyDescent="0.25">
      <c r="A63" s="4"/>
      <c r="B63" s="6"/>
      <c r="D63" s="7"/>
      <c r="E63" s="7"/>
      <c r="F63" s="7"/>
    </row>
    <row r="64" spans="1:6" x14ac:dyDescent="0.25">
      <c r="A64" s="4"/>
      <c r="B64" s="6"/>
      <c r="C64" s="6"/>
      <c r="D64" s="7"/>
      <c r="E64" s="7"/>
      <c r="F64" s="7"/>
    </row>
    <row r="65" spans="1:6" x14ac:dyDescent="0.25">
      <c r="A65" s="4"/>
      <c r="B65" s="6"/>
      <c r="C65" s="6"/>
      <c r="D65" s="7"/>
      <c r="E65" s="7"/>
      <c r="F65" s="7"/>
    </row>
    <row r="66" spans="1:6" x14ac:dyDescent="0.25">
      <c r="A66" s="4"/>
      <c r="B66" s="6"/>
      <c r="C66" s="6"/>
      <c r="D66" s="7"/>
      <c r="E66" s="7"/>
      <c r="F66" s="7"/>
    </row>
    <row r="67" spans="1:6" x14ac:dyDescent="0.25">
      <c r="A67" s="7"/>
      <c r="B67" s="6"/>
      <c r="C67" s="6"/>
      <c r="D67" s="7"/>
      <c r="E67" s="7"/>
      <c r="F67" s="7"/>
    </row>
    <row r="68" spans="1:6" x14ac:dyDescent="0.25">
      <c r="A68" s="7"/>
      <c r="B68" s="6"/>
      <c r="C68" s="6"/>
      <c r="D68" s="7"/>
      <c r="E68" s="7"/>
      <c r="F68" s="7"/>
    </row>
    <row r="69" spans="1:6" x14ac:dyDescent="0.25">
      <c r="A69" s="7"/>
      <c r="B69" s="6"/>
      <c r="C69" s="6"/>
      <c r="D69" s="7"/>
      <c r="E69" s="7"/>
      <c r="F69" s="7"/>
    </row>
    <row r="70" spans="1:6" x14ac:dyDescent="0.25">
      <c r="A70" s="7"/>
      <c r="B70" s="6"/>
      <c r="C70" s="6"/>
      <c r="D70" s="7"/>
      <c r="E70" s="7"/>
      <c r="F70" s="7"/>
    </row>
    <row r="71" spans="1:6" x14ac:dyDescent="0.25">
      <c r="A71" s="7"/>
      <c r="B71" s="6"/>
      <c r="C71" s="6"/>
      <c r="D71" s="7"/>
      <c r="E71" s="7"/>
      <c r="F71" s="7"/>
    </row>
    <row r="72" spans="1:6" x14ac:dyDescent="0.25">
      <c r="A72" s="7"/>
      <c r="B72" s="7"/>
      <c r="C72" s="7"/>
      <c r="D72" s="7"/>
      <c r="E72" s="7"/>
      <c r="F72" s="7"/>
    </row>
    <row r="73" spans="1:6" x14ac:dyDescent="0.25">
      <c r="A73" s="7"/>
      <c r="B73" s="7"/>
      <c r="C73" s="7"/>
      <c r="D73" s="7"/>
      <c r="E73" s="7"/>
      <c r="F73" s="7"/>
    </row>
    <row r="74" spans="1:6" x14ac:dyDescent="0.25">
      <c r="A74" s="7"/>
      <c r="B74" s="7"/>
      <c r="C74" s="7"/>
      <c r="D74" s="7"/>
      <c r="E74" s="7"/>
      <c r="F74" s="7"/>
    </row>
  </sheetData>
  <autoFilter ref="A6:AK20" xr:uid="{00000000-0009-0000-0000-000002000000}">
    <sortState xmlns:xlrd2="http://schemas.microsoft.com/office/spreadsheetml/2017/richdata2" ref="A7:AK20">
      <sortCondition ref="AJ6:AJ20"/>
    </sortState>
  </autoFilter>
  <sortState xmlns:xlrd2="http://schemas.microsoft.com/office/spreadsheetml/2017/richdata2" ref="A7:AE20">
    <sortCondition ref="AE7:AE20"/>
  </sortState>
  <mergeCells count="1">
    <mergeCell ref="B1:N3"/>
  </mergeCells>
  <phoneticPr fontId="45" type="noConversion"/>
  <pageMargins left="0.39370078740157483" right="0.27559055118110237" top="0.55118110236220474" bottom="0.98425196850393704" header="0.51181102362204722" footer="0.51181102362204722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82"/>
  <sheetViews>
    <sheetView showGridLines="0" topLeftCell="A4" zoomScale="86" zoomScaleNormal="86" zoomScaleSheetLayoutView="85" zoomScalePageLayoutView="70" workbookViewId="0">
      <selection activeCell="D43" sqref="D43"/>
    </sheetView>
  </sheetViews>
  <sheetFormatPr baseColWidth="10" defaultColWidth="9.140625" defaultRowHeight="15" x14ac:dyDescent="0.25"/>
  <cols>
    <col min="1" max="1" width="9.140625" style="151"/>
    <col min="2" max="2" width="14.42578125" style="151" customWidth="1"/>
    <col min="3" max="16" width="10.7109375" style="151" customWidth="1"/>
    <col min="17" max="17" width="8.140625" style="151" customWidth="1"/>
    <col min="18" max="16384" width="9.140625" style="151"/>
  </cols>
  <sheetData>
    <row r="1" spans="1:19" x14ac:dyDescent="0.25">
      <c r="A1" s="25">
        <v>100</v>
      </c>
      <c r="B1" s="193" t="s">
        <v>54</v>
      </c>
      <c r="C1" s="193"/>
      <c r="D1" s="193"/>
      <c r="E1" s="193"/>
      <c r="N1" s="31"/>
      <c r="O1" s="31"/>
      <c r="P1" s="152"/>
      <c r="Q1" s="152"/>
      <c r="R1" s="25"/>
      <c r="S1" s="25"/>
    </row>
    <row r="2" spans="1:19" x14ac:dyDescent="0.25">
      <c r="B2" s="193"/>
      <c r="C2" s="193"/>
      <c r="D2" s="193"/>
      <c r="E2" s="193"/>
      <c r="N2" s="31"/>
      <c r="O2" s="31"/>
      <c r="P2" s="152"/>
      <c r="Q2" s="152"/>
      <c r="R2" s="25"/>
      <c r="S2" s="25"/>
    </row>
    <row r="3" spans="1:19" x14ac:dyDescent="0.25">
      <c r="B3" s="193"/>
      <c r="C3" s="193"/>
      <c r="D3" s="193"/>
      <c r="E3" s="193"/>
      <c r="M3" s="175" t="s">
        <v>45</v>
      </c>
      <c r="N3" s="31"/>
      <c r="O3" s="31"/>
      <c r="P3" s="152"/>
      <c r="Q3" s="152"/>
      <c r="R3" s="25"/>
      <c r="S3" s="25"/>
    </row>
    <row r="4" spans="1:19" x14ac:dyDescent="0.25">
      <c r="E4" s="152"/>
      <c r="F4" s="152"/>
      <c r="G4" s="25"/>
      <c r="H4" s="25"/>
      <c r="M4" s="175" t="s">
        <v>42</v>
      </c>
      <c r="N4" s="31"/>
      <c r="O4" s="31"/>
      <c r="P4" s="152"/>
      <c r="Q4" s="152"/>
      <c r="R4" s="25"/>
      <c r="S4" s="25"/>
    </row>
    <row r="5" spans="1:19" x14ac:dyDescent="0.25">
      <c r="B5" s="26"/>
      <c r="C5" s="27" t="s">
        <v>38</v>
      </c>
      <c r="D5" s="27" t="s">
        <v>40</v>
      </c>
      <c r="E5" s="27" t="s">
        <v>39</v>
      </c>
      <c r="G5" s="25"/>
      <c r="H5" s="25"/>
      <c r="M5" s="31"/>
      <c r="N5" s="31"/>
      <c r="O5" s="31"/>
      <c r="P5" s="152"/>
      <c r="Q5" s="152"/>
      <c r="R5" s="25"/>
      <c r="S5" s="25"/>
    </row>
    <row r="6" spans="1:19" ht="15" customHeight="1" x14ac:dyDescent="0.25">
      <c r="B6" s="103">
        <v>41244</v>
      </c>
      <c r="C6" s="153">
        <v>40.699999999999996</v>
      </c>
      <c r="D6" s="153">
        <v>48.1</v>
      </c>
      <c r="E6" s="153">
        <v>11.1</v>
      </c>
      <c r="F6" s="154"/>
      <c r="G6" s="25"/>
      <c r="H6" s="25"/>
      <c r="M6" s="31"/>
      <c r="N6" s="31"/>
      <c r="O6" s="31"/>
      <c r="P6" s="152"/>
      <c r="Q6" s="152"/>
      <c r="R6" s="25"/>
      <c r="S6" s="25"/>
    </row>
    <row r="7" spans="1:19" ht="15" customHeight="1" x14ac:dyDescent="0.25">
      <c r="B7" s="103">
        <v>41334</v>
      </c>
      <c r="C7" s="153">
        <v>64.5</v>
      </c>
      <c r="D7" s="153">
        <v>28.999999999999996</v>
      </c>
      <c r="E7" s="153">
        <v>6.4</v>
      </c>
      <c r="F7" s="154"/>
      <c r="G7" s="25"/>
      <c r="H7" s="25"/>
      <c r="P7" s="152"/>
      <c r="Q7" s="152"/>
      <c r="R7" s="25"/>
      <c r="S7" s="25"/>
    </row>
    <row r="8" spans="1:19" ht="15" customHeight="1" x14ac:dyDescent="0.25">
      <c r="B8" s="103">
        <v>41426</v>
      </c>
      <c r="C8" s="153">
        <v>77.41935483870968</v>
      </c>
      <c r="D8" s="153">
        <v>19.35483870967742</v>
      </c>
      <c r="E8" s="153">
        <v>3.225806451612903</v>
      </c>
      <c r="F8" s="154"/>
      <c r="G8" s="25"/>
      <c r="H8" s="25"/>
      <c r="P8" s="152"/>
      <c r="Q8" s="152"/>
      <c r="R8" s="25"/>
      <c r="S8" s="25"/>
    </row>
    <row r="9" spans="1:19" ht="15" customHeight="1" x14ac:dyDescent="0.25">
      <c r="B9" s="103">
        <v>41518</v>
      </c>
      <c r="C9" s="153">
        <v>61.111111111111114</v>
      </c>
      <c r="D9" s="153">
        <v>30.555555555555557</v>
      </c>
      <c r="E9" s="153">
        <v>8.3333333333333321</v>
      </c>
      <c r="F9" s="154"/>
      <c r="G9" s="25"/>
      <c r="H9" s="25"/>
      <c r="I9" s="155"/>
      <c r="J9" s="155"/>
      <c r="K9" s="155"/>
      <c r="L9" s="155"/>
      <c r="P9" s="152"/>
      <c r="Q9" s="152"/>
      <c r="R9" s="25"/>
      <c r="S9" s="25"/>
    </row>
    <row r="10" spans="1:19" ht="15" customHeight="1" x14ac:dyDescent="0.25">
      <c r="B10" s="103">
        <v>41609</v>
      </c>
      <c r="C10" s="153">
        <v>54.054054054054056</v>
      </c>
      <c r="D10" s="153">
        <v>35.135135135135137</v>
      </c>
      <c r="E10" s="153">
        <v>10.810810810810811</v>
      </c>
      <c r="F10" s="154"/>
      <c r="G10" s="25"/>
      <c r="H10" s="25"/>
      <c r="I10" s="155"/>
      <c r="J10" s="155"/>
      <c r="K10" s="155"/>
      <c r="L10" s="155"/>
      <c r="O10" s="25"/>
      <c r="P10" s="152"/>
      <c r="Q10" s="152"/>
      <c r="R10" s="25"/>
      <c r="S10" s="25"/>
    </row>
    <row r="11" spans="1:19" ht="15" customHeight="1" x14ac:dyDescent="0.25">
      <c r="B11" s="103">
        <v>41699</v>
      </c>
      <c r="C11" s="153">
        <v>50</v>
      </c>
      <c r="D11" s="153">
        <v>40.625</v>
      </c>
      <c r="E11" s="153">
        <v>9.375</v>
      </c>
      <c r="F11" s="154"/>
      <c r="G11" s="152"/>
      <c r="H11" s="25"/>
      <c r="I11" s="155"/>
      <c r="J11" s="155"/>
      <c r="K11" s="155"/>
      <c r="L11" s="155"/>
      <c r="O11" s="25"/>
      <c r="P11" s="152"/>
      <c r="Q11" s="152"/>
      <c r="R11" s="25"/>
      <c r="S11" s="25"/>
    </row>
    <row r="12" spans="1:19" ht="15" customHeight="1" x14ac:dyDescent="0.25">
      <c r="B12" s="29">
        <v>41791</v>
      </c>
      <c r="C12" s="153">
        <v>56.25</v>
      </c>
      <c r="D12" s="153">
        <v>37.5</v>
      </c>
      <c r="E12" s="153">
        <v>6.25</v>
      </c>
      <c r="F12" s="154"/>
      <c r="G12" s="152"/>
      <c r="H12" s="25"/>
      <c r="I12" s="25"/>
      <c r="O12" s="25"/>
      <c r="P12" s="152"/>
      <c r="Q12" s="152"/>
      <c r="R12" s="25"/>
      <c r="S12" s="25"/>
    </row>
    <row r="13" spans="1:19" ht="15" customHeight="1" x14ac:dyDescent="0.25">
      <c r="B13" s="29">
        <v>41883</v>
      </c>
      <c r="C13" s="153">
        <v>58.064516129032249</v>
      </c>
      <c r="D13" s="153">
        <v>38.700000000000003</v>
      </c>
      <c r="E13" s="153">
        <v>3.225806451612903</v>
      </c>
      <c r="F13" s="154"/>
      <c r="I13" s="156"/>
      <c r="J13" s="154"/>
      <c r="K13" s="154"/>
      <c r="O13" s="25"/>
      <c r="P13" s="152"/>
      <c r="Q13" s="152"/>
      <c r="R13" s="25"/>
      <c r="S13" s="25"/>
    </row>
    <row r="14" spans="1:19" ht="15" customHeight="1" x14ac:dyDescent="0.25">
      <c r="B14" s="29">
        <v>41974</v>
      </c>
      <c r="C14" s="153">
        <v>44</v>
      </c>
      <c r="D14" s="153">
        <v>56</v>
      </c>
      <c r="E14" s="153">
        <v>0</v>
      </c>
      <c r="F14" s="154"/>
      <c r="G14" s="152"/>
      <c r="H14" s="157"/>
      <c r="I14" s="158"/>
      <c r="J14" s="158"/>
      <c r="K14" s="158"/>
      <c r="L14" s="158"/>
      <c r="O14" s="25"/>
      <c r="P14" s="152"/>
      <c r="Q14" s="152"/>
      <c r="R14" s="25"/>
      <c r="S14" s="25"/>
    </row>
    <row r="15" spans="1:19" ht="15" customHeight="1" x14ac:dyDescent="0.25">
      <c r="B15" s="29">
        <v>42064</v>
      </c>
      <c r="C15" s="153">
        <v>60</v>
      </c>
      <c r="D15" s="153">
        <v>32</v>
      </c>
      <c r="E15" s="153">
        <v>8</v>
      </c>
      <c r="F15" s="154"/>
      <c r="G15" s="152"/>
      <c r="H15" s="25"/>
      <c r="I15" s="156"/>
      <c r="J15" s="154"/>
      <c r="K15" s="154"/>
      <c r="O15" s="25"/>
      <c r="P15" s="152"/>
      <c r="Q15" s="152"/>
      <c r="R15" s="25"/>
      <c r="S15" s="25"/>
    </row>
    <row r="16" spans="1:19" ht="15" customHeight="1" x14ac:dyDescent="0.25">
      <c r="B16" s="29">
        <v>42156</v>
      </c>
      <c r="C16" s="153">
        <v>53.1</v>
      </c>
      <c r="D16" s="153">
        <v>43.8</v>
      </c>
      <c r="E16" s="153">
        <v>3.1</v>
      </c>
      <c r="F16" s="154"/>
      <c r="G16" s="152"/>
      <c r="H16" s="25"/>
      <c r="I16" s="25"/>
      <c r="O16" s="25"/>
      <c r="P16" s="152"/>
      <c r="Q16" s="152"/>
      <c r="R16" s="25"/>
      <c r="S16" s="25"/>
    </row>
    <row r="17" spans="2:19" x14ac:dyDescent="0.25">
      <c r="B17" s="29">
        <v>42248</v>
      </c>
      <c r="C17" s="153">
        <v>71.400000000000006</v>
      </c>
      <c r="D17" s="153">
        <v>22.9</v>
      </c>
      <c r="E17" s="153">
        <v>5.7</v>
      </c>
      <c r="F17" s="29"/>
      <c r="G17" s="159"/>
      <c r="H17" s="159"/>
      <c r="I17" s="159"/>
      <c r="O17" s="25"/>
      <c r="P17" s="152"/>
      <c r="Q17" s="152"/>
      <c r="R17" s="25"/>
      <c r="S17" s="25"/>
    </row>
    <row r="18" spans="2:19" x14ac:dyDescent="0.25">
      <c r="B18" s="29">
        <v>42339</v>
      </c>
      <c r="C18" s="153">
        <v>64.102564102564102</v>
      </c>
      <c r="D18" s="153">
        <v>30.76923076923077</v>
      </c>
      <c r="E18" s="153">
        <v>5.1282051282051277</v>
      </c>
      <c r="F18" s="154"/>
      <c r="G18" s="152"/>
      <c r="H18" s="25"/>
      <c r="I18" s="25"/>
      <c r="O18" s="25"/>
      <c r="P18" s="152"/>
      <c r="Q18" s="152"/>
      <c r="R18" s="25"/>
      <c r="S18" s="25"/>
    </row>
    <row r="19" spans="2:19" x14ac:dyDescent="0.25">
      <c r="B19" s="29">
        <v>42430</v>
      </c>
      <c r="C19" s="153">
        <v>67.567567567567565</v>
      </c>
      <c r="D19" s="153">
        <v>29.72972972972973</v>
      </c>
      <c r="E19" s="153">
        <v>2.7027027027027026</v>
      </c>
      <c r="F19" s="154"/>
      <c r="G19" s="194" t="s">
        <v>61</v>
      </c>
      <c r="H19" s="194"/>
      <c r="I19" s="194"/>
      <c r="J19" s="194"/>
      <c r="O19" s="25"/>
      <c r="P19" s="152"/>
      <c r="Q19" s="152"/>
      <c r="R19" s="25"/>
      <c r="S19" s="25"/>
    </row>
    <row r="20" spans="2:19" x14ac:dyDescent="0.25">
      <c r="B20" s="29">
        <v>42522</v>
      </c>
      <c r="C20" s="153">
        <v>62.857142857142854</v>
      </c>
      <c r="D20" s="153">
        <v>34.285714285714285</v>
      </c>
      <c r="E20" s="153">
        <v>2.8571428571428572</v>
      </c>
      <c r="F20" s="152"/>
      <c r="O20" s="25"/>
      <c r="P20" s="152"/>
      <c r="Q20" s="152"/>
      <c r="R20" s="25"/>
      <c r="S20" s="25"/>
    </row>
    <row r="21" spans="2:19" x14ac:dyDescent="0.25">
      <c r="B21" s="29">
        <v>42614</v>
      </c>
      <c r="C21" s="153">
        <v>45.45454545454546</v>
      </c>
      <c r="D21" s="153">
        <v>51.515151515151516</v>
      </c>
      <c r="E21" s="153">
        <v>3.0303030303030303</v>
      </c>
      <c r="F21" s="152"/>
      <c r="G21" s="160"/>
      <c r="H21" s="160"/>
      <c r="I21" s="160"/>
      <c r="O21" s="25"/>
      <c r="P21" s="152"/>
      <c r="Q21" s="152"/>
      <c r="R21" s="25"/>
      <c r="S21" s="25"/>
    </row>
    <row r="22" spans="2:19" x14ac:dyDescent="0.25">
      <c r="B22" s="29">
        <v>42705</v>
      </c>
      <c r="C22" s="153">
        <v>51.515151515151516</v>
      </c>
      <c r="D22" s="153">
        <v>42.424242424242422</v>
      </c>
      <c r="E22" s="153">
        <v>6.0606060606060606</v>
      </c>
      <c r="F22" s="152"/>
      <c r="G22" s="29" t="s">
        <v>57</v>
      </c>
      <c r="H22" s="153">
        <v>42.424242424242422</v>
      </c>
      <c r="I22" s="153">
        <v>42.424242424242422</v>
      </c>
      <c r="J22" s="153">
        <v>15.151515151515152</v>
      </c>
      <c r="O22" s="25"/>
      <c r="P22" s="152"/>
      <c r="Q22" s="152"/>
      <c r="R22" s="25"/>
      <c r="S22" s="25"/>
    </row>
    <row r="23" spans="2:19" x14ac:dyDescent="0.25">
      <c r="B23" s="29">
        <v>42795</v>
      </c>
      <c r="C23" s="153">
        <v>65.625</v>
      </c>
      <c r="D23" s="153">
        <v>34.375</v>
      </c>
      <c r="E23" s="153">
        <v>0</v>
      </c>
      <c r="F23" s="152"/>
      <c r="G23" s="29" t="s">
        <v>58</v>
      </c>
      <c r="H23" s="153">
        <v>62.5</v>
      </c>
      <c r="I23" s="153">
        <v>34.375</v>
      </c>
      <c r="J23" s="153">
        <v>3.125</v>
      </c>
      <c r="O23" s="25"/>
      <c r="P23" s="152"/>
      <c r="Q23" s="152"/>
      <c r="R23" s="25"/>
      <c r="S23" s="25"/>
    </row>
    <row r="24" spans="2:19" x14ac:dyDescent="0.25">
      <c r="B24" s="29">
        <v>42887</v>
      </c>
      <c r="C24" s="153">
        <v>66.666666666666657</v>
      </c>
      <c r="D24" s="153">
        <v>30.303030303030305</v>
      </c>
      <c r="E24" s="153">
        <v>3.0303030303030303</v>
      </c>
      <c r="F24" s="152"/>
      <c r="G24" s="29" t="s">
        <v>59</v>
      </c>
      <c r="H24" s="153">
        <v>56.25</v>
      </c>
      <c r="I24" s="153">
        <v>28.125</v>
      </c>
      <c r="J24" s="153">
        <v>15.625</v>
      </c>
      <c r="O24" s="25"/>
      <c r="P24" s="152"/>
      <c r="Q24" s="152"/>
      <c r="R24" s="25"/>
      <c r="S24" s="25"/>
    </row>
    <row r="25" spans="2:19" x14ac:dyDescent="0.25">
      <c r="B25" s="29">
        <v>42979</v>
      </c>
      <c r="C25" s="153">
        <v>50</v>
      </c>
      <c r="D25" s="153">
        <v>43.33</v>
      </c>
      <c r="E25" s="153">
        <v>6.67</v>
      </c>
      <c r="F25" s="152"/>
      <c r="G25" s="29" t="s">
        <v>60</v>
      </c>
      <c r="H25" s="153">
        <v>63.636363636363633</v>
      </c>
      <c r="I25" s="153">
        <v>27.27272727272727</v>
      </c>
      <c r="J25" s="153">
        <v>9.0909090909090917</v>
      </c>
      <c r="O25" s="25"/>
      <c r="P25" s="152"/>
      <c r="Q25" s="152"/>
      <c r="R25" s="25"/>
      <c r="S25" s="25"/>
    </row>
    <row r="26" spans="2:19" x14ac:dyDescent="0.25">
      <c r="B26" s="29">
        <v>43070</v>
      </c>
      <c r="C26" s="153">
        <v>58.620000000000005</v>
      </c>
      <c r="D26" s="153">
        <v>37.93</v>
      </c>
      <c r="E26" s="153">
        <v>3.45</v>
      </c>
      <c r="F26" s="152"/>
      <c r="G26" s="152" t="s">
        <v>127</v>
      </c>
      <c r="H26" s="153">
        <v>53.33</v>
      </c>
      <c r="I26" s="153">
        <v>40</v>
      </c>
      <c r="J26" s="153">
        <v>6.67</v>
      </c>
      <c r="O26" s="25"/>
      <c r="P26" s="152"/>
      <c r="Q26" s="152"/>
      <c r="R26" s="25"/>
      <c r="S26" s="25"/>
    </row>
    <row r="27" spans="2:19" x14ac:dyDescent="0.25">
      <c r="B27" s="29">
        <v>43160</v>
      </c>
      <c r="C27" s="153">
        <v>51.850000000000009</v>
      </c>
      <c r="D27" s="153">
        <v>44.440000000000005</v>
      </c>
      <c r="E27" s="153">
        <v>3.7000000000000011</v>
      </c>
      <c r="F27" s="152"/>
      <c r="G27" s="29" t="s">
        <v>161</v>
      </c>
      <c r="H27" s="153">
        <v>48.28</v>
      </c>
      <c r="I27" s="153">
        <v>44.83</v>
      </c>
      <c r="J27" s="153">
        <v>6.9</v>
      </c>
      <c r="O27" s="25"/>
      <c r="P27" s="152"/>
      <c r="Q27" s="152"/>
      <c r="R27" s="25"/>
      <c r="S27" s="25"/>
    </row>
    <row r="28" spans="2:19" x14ac:dyDescent="0.25">
      <c r="B28" s="29">
        <v>43252</v>
      </c>
      <c r="C28" s="153">
        <v>51.73</v>
      </c>
      <c r="D28" s="153">
        <v>41.38</v>
      </c>
      <c r="E28" s="153">
        <v>6.9</v>
      </c>
      <c r="F28" s="152"/>
      <c r="G28" s="29" t="s">
        <v>172</v>
      </c>
      <c r="H28" s="153">
        <v>55.56</v>
      </c>
      <c r="I28" s="153">
        <v>37.04</v>
      </c>
      <c r="J28" s="153">
        <v>7.4000000000000021</v>
      </c>
      <c r="O28" s="25"/>
      <c r="P28" s="152"/>
      <c r="Q28" s="152"/>
      <c r="R28" s="25"/>
      <c r="S28" s="25"/>
    </row>
    <row r="29" spans="2:19" x14ac:dyDescent="0.25">
      <c r="B29" s="29">
        <v>43344</v>
      </c>
      <c r="C29" s="153">
        <v>47.619047619047613</v>
      </c>
      <c r="D29" s="153">
        <v>28.571428571428569</v>
      </c>
      <c r="E29" s="153">
        <v>23.809523809523807</v>
      </c>
      <c r="F29" s="152"/>
      <c r="G29" s="29" t="s">
        <v>186</v>
      </c>
      <c r="H29" s="153">
        <v>51.72</v>
      </c>
      <c r="I29" s="153">
        <v>31.03</v>
      </c>
      <c r="J29" s="153">
        <v>17.239999999999998</v>
      </c>
      <c r="N29" s="161" t="s">
        <v>363</v>
      </c>
      <c r="O29" s="25"/>
      <c r="P29" s="152"/>
      <c r="Q29" s="152"/>
      <c r="R29" s="25"/>
      <c r="S29" s="25"/>
    </row>
    <row r="30" spans="2:19" x14ac:dyDescent="0.25">
      <c r="B30" s="29">
        <v>43435</v>
      </c>
      <c r="C30" s="153">
        <v>26.92</v>
      </c>
      <c r="D30" s="153">
        <v>61.539999999999992</v>
      </c>
      <c r="E30" s="153">
        <v>11.540000000000001</v>
      </c>
      <c r="F30" s="152"/>
      <c r="G30" s="29" t="s">
        <v>239</v>
      </c>
      <c r="H30" s="153">
        <v>50</v>
      </c>
      <c r="I30" s="153">
        <v>27.27272727272727</v>
      </c>
      <c r="J30" s="153">
        <v>22.727272727272727</v>
      </c>
      <c r="N30" s="162" t="s">
        <v>361</v>
      </c>
      <c r="O30" s="25"/>
      <c r="P30" s="152"/>
      <c r="Q30" s="152"/>
      <c r="R30" s="25"/>
      <c r="S30" s="25"/>
    </row>
    <row r="31" spans="2:19" x14ac:dyDescent="0.25">
      <c r="B31" s="29">
        <v>43525</v>
      </c>
      <c r="C31" s="153">
        <v>38.46</v>
      </c>
      <c r="D31" s="153">
        <v>42.309999999999995</v>
      </c>
      <c r="E31" s="153">
        <v>19.23</v>
      </c>
      <c r="F31" s="152"/>
      <c r="G31" s="29" t="s">
        <v>247</v>
      </c>
      <c r="H31" s="153">
        <v>46.15</v>
      </c>
      <c r="I31" s="153">
        <v>38.46</v>
      </c>
      <c r="J31" s="153">
        <v>15.39</v>
      </c>
      <c r="O31" s="25"/>
      <c r="P31" s="152"/>
      <c r="Q31" s="152"/>
      <c r="R31" s="25"/>
      <c r="S31" s="25"/>
    </row>
    <row r="32" spans="2:19" x14ac:dyDescent="0.25">
      <c r="B32" s="29">
        <v>43617</v>
      </c>
      <c r="C32" s="153">
        <v>53.580000000000005</v>
      </c>
      <c r="D32" s="153">
        <v>32.14</v>
      </c>
      <c r="E32" s="153">
        <v>14.29</v>
      </c>
      <c r="F32" s="152"/>
      <c r="G32" s="29" t="s">
        <v>255</v>
      </c>
      <c r="H32" s="153">
        <v>61.539999999999992</v>
      </c>
      <c r="I32" s="153">
        <v>11.540000000000001</v>
      </c>
      <c r="J32" s="153">
        <v>26.93</v>
      </c>
      <c r="O32" s="25"/>
      <c r="P32" s="152"/>
      <c r="Q32" s="152"/>
      <c r="R32" s="25"/>
      <c r="S32" s="25"/>
    </row>
    <row r="33" spans="2:20" x14ac:dyDescent="0.25">
      <c r="B33" s="29">
        <v>43709</v>
      </c>
      <c r="C33" s="153">
        <v>27.78</v>
      </c>
      <c r="D33" s="153">
        <v>48.61</v>
      </c>
      <c r="E33" s="153">
        <v>27.78</v>
      </c>
      <c r="F33" s="152"/>
      <c r="G33" s="29" t="s">
        <v>257</v>
      </c>
      <c r="H33" s="153">
        <v>46.430000000000007</v>
      </c>
      <c r="I33" s="153">
        <v>35.709999999999994</v>
      </c>
      <c r="J33" s="153">
        <v>17.86</v>
      </c>
      <c r="O33" s="25"/>
      <c r="P33" s="152"/>
      <c r="Q33" s="152"/>
      <c r="R33" s="25"/>
      <c r="S33" s="25"/>
    </row>
    <row r="34" spans="2:20" x14ac:dyDescent="0.25">
      <c r="B34" s="29">
        <v>43800</v>
      </c>
      <c r="C34" s="153">
        <v>37.03</v>
      </c>
      <c r="D34" s="153">
        <v>40.739999999999995</v>
      </c>
      <c r="E34" s="153">
        <v>22.220000000000002</v>
      </c>
      <c r="F34" s="152"/>
      <c r="G34" s="29" t="s">
        <v>266</v>
      </c>
      <c r="H34" s="153">
        <v>30.560000000000002</v>
      </c>
      <c r="I34" s="153">
        <v>38.89</v>
      </c>
      <c r="J34" s="153">
        <v>30.560000000000002</v>
      </c>
      <c r="M34" s="33"/>
      <c r="N34" s="33"/>
      <c r="O34" s="34"/>
      <c r="P34" s="35"/>
      <c r="Q34" s="35"/>
      <c r="R34" s="25"/>
      <c r="S34" s="25"/>
    </row>
    <row r="35" spans="2:20" x14ac:dyDescent="0.25">
      <c r="B35" s="29">
        <v>43891</v>
      </c>
      <c r="C35" s="153">
        <v>40.909999999999997</v>
      </c>
      <c r="D35" s="153">
        <v>45.45</v>
      </c>
      <c r="E35" s="153">
        <v>13.639999999999999</v>
      </c>
      <c r="F35" s="152"/>
      <c r="G35" s="29" t="s">
        <v>283</v>
      </c>
      <c r="H35" s="153">
        <v>29.630000000000003</v>
      </c>
      <c r="I35" s="153">
        <v>44.440000000000005</v>
      </c>
      <c r="J35" s="153">
        <v>25.929999999999996</v>
      </c>
    </row>
    <row r="36" spans="2:20" x14ac:dyDescent="0.25">
      <c r="B36" s="29">
        <v>43983</v>
      </c>
      <c r="C36" s="153">
        <v>82.76</v>
      </c>
      <c r="D36" s="153">
        <v>6.9</v>
      </c>
      <c r="E36" s="153">
        <v>10.3</v>
      </c>
      <c r="G36" s="29" t="s">
        <v>286</v>
      </c>
      <c r="H36" s="153">
        <v>72.720000000000013</v>
      </c>
      <c r="I36" s="153">
        <v>18.18</v>
      </c>
      <c r="J36" s="153">
        <v>9.09</v>
      </c>
    </row>
    <row r="37" spans="2:20" ht="15.75" x14ac:dyDescent="0.25">
      <c r="B37" s="29">
        <v>44075</v>
      </c>
      <c r="C37" s="153">
        <v>65.52</v>
      </c>
      <c r="D37" s="153">
        <v>17.239999999999998</v>
      </c>
      <c r="E37" s="153">
        <v>17.239999999999998</v>
      </c>
      <c r="G37" s="151" t="s">
        <v>301</v>
      </c>
      <c r="H37" s="153">
        <v>86.21</v>
      </c>
      <c r="I37" s="153">
        <v>6.9</v>
      </c>
      <c r="J37" s="153">
        <v>6.9</v>
      </c>
      <c r="O37" s="28"/>
      <c r="P37" s="28"/>
      <c r="Q37" s="32"/>
      <c r="R37" s="28"/>
      <c r="S37" s="28"/>
      <c r="T37" s="28"/>
    </row>
    <row r="38" spans="2:20" x14ac:dyDescent="0.25">
      <c r="B38" s="29">
        <v>44166</v>
      </c>
      <c r="C38" s="153">
        <v>47.62</v>
      </c>
      <c r="D38" s="153">
        <v>42.86</v>
      </c>
      <c r="E38" s="153">
        <v>9.52</v>
      </c>
      <c r="G38" s="29" t="s">
        <v>309</v>
      </c>
      <c r="H38" s="153">
        <v>51.72</v>
      </c>
      <c r="I38" s="153">
        <v>27.589999999999996</v>
      </c>
      <c r="J38" s="153">
        <v>20.69</v>
      </c>
    </row>
    <row r="39" spans="2:20" x14ac:dyDescent="0.25">
      <c r="B39" s="29">
        <v>44256</v>
      </c>
      <c r="C39" s="153">
        <v>45.46</v>
      </c>
      <c r="D39" s="153">
        <v>40.910000000000004</v>
      </c>
      <c r="E39" s="153">
        <v>13.639999999999999</v>
      </c>
      <c r="G39" s="151" t="s">
        <v>330</v>
      </c>
      <c r="H39" s="153">
        <v>28.57</v>
      </c>
      <c r="I39" s="153">
        <v>38.1</v>
      </c>
      <c r="J39" s="153">
        <v>33.33</v>
      </c>
    </row>
    <row r="40" spans="2:20" x14ac:dyDescent="0.25">
      <c r="B40" s="29">
        <v>44348</v>
      </c>
      <c r="C40" s="153">
        <v>41.67</v>
      </c>
      <c r="D40" s="153">
        <v>50</v>
      </c>
      <c r="E40" s="153">
        <v>8.33</v>
      </c>
      <c r="G40" s="29" t="s">
        <v>346</v>
      </c>
      <c r="H40" s="153">
        <v>45.46</v>
      </c>
      <c r="I40" s="153">
        <v>36.36</v>
      </c>
      <c r="J40" s="153">
        <v>18.190000000000001</v>
      </c>
    </row>
    <row r="41" spans="2:20" x14ac:dyDescent="0.25">
      <c r="B41" s="29" t="s">
        <v>362</v>
      </c>
      <c r="C41" s="153">
        <v>29.17</v>
      </c>
      <c r="D41" s="153">
        <v>54.170000000000009</v>
      </c>
      <c r="E41" s="153">
        <v>16.670000000000002</v>
      </c>
    </row>
    <row r="42" spans="2:20" x14ac:dyDescent="0.25">
      <c r="D42" s="176">
        <f>+SUM(C41:D41)</f>
        <v>83.34</v>
      </c>
    </row>
    <row r="70" spans="5:9" x14ac:dyDescent="0.25">
      <c r="E70" s="25"/>
      <c r="F70" s="152"/>
      <c r="G70" s="152"/>
      <c r="H70" s="25"/>
      <c r="I70" s="25"/>
    </row>
    <row r="71" spans="5:9" x14ac:dyDescent="0.25">
      <c r="E71" s="25"/>
      <c r="F71" s="152"/>
      <c r="G71" s="152"/>
      <c r="H71" s="25"/>
      <c r="I71" s="25"/>
    </row>
    <row r="72" spans="5:9" x14ac:dyDescent="0.25">
      <c r="E72" s="25"/>
      <c r="F72" s="152"/>
      <c r="G72" s="152"/>
      <c r="H72" s="25"/>
      <c r="I72" s="25"/>
    </row>
    <row r="73" spans="5:9" x14ac:dyDescent="0.25">
      <c r="E73" s="25"/>
      <c r="F73" s="152"/>
      <c r="G73" s="152"/>
      <c r="H73" s="25"/>
      <c r="I73" s="25"/>
    </row>
    <row r="74" spans="5:9" x14ac:dyDescent="0.25">
      <c r="E74" s="25"/>
      <c r="F74" s="152"/>
      <c r="G74" s="152"/>
      <c r="H74" s="25"/>
      <c r="I74" s="25"/>
    </row>
    <row r="75" spans="5:9" x14ac:dyDescent="0.25">
      <c r="E75" s="25"/>
      <c r="F75" s="152"/>
      <c r="G75" s="152"/>
      <c r="H75" s="25"/>
      <c r="I75" s="25"/>
    </row>
    <row r="76" spans="5:9" x14ac:dyDescent="0.25">
      <c r="E76" s="25"/>
      <c r="F76" s="152"/>
      <c r="G76" s="152"/>
      <c r="H76" s="25"/>
      <c r="I76" s="25"/>
    </row>
    <row r="77" spans="5:9" x14ac:dyDescent="0.25">
      <c r="E77" s="25"/>
      <c r="F77" s="152"/>
      <c r="G77" s="152"/>
      <c r="H77" s="25"/>
      <c r="I77" s="25"/>
    </row>
    <row r="78" spans="5:9" x14ac:dyDescent="0.25">
      <c r="E78" s="25"/>
      <c r="F78" s="152"/>
      <c r="G78" s="152"/>
      <c r="H78" s="25"/>
      <c r="I78" s="25"/>
    </row>
    <row r="79" spans="5:9" x14ac:dyDescent="0.25">
      <c r="E79" s="25"/>
      <c r="F79" s="152"/>
      <c r="G79" s="152"/>
      <c r="H79" s="25"/>
      <c r="I79" s="25"/>
    </row>
    <row r="80" spans="5:9" x14ac:dyDescent="0.25">
      <c r="E80" s="25"/>
      <c r="F80" s="25"/>
      <c r="G80" s="25"/>
      <c r="H80" s="25"/>
      <c r="I80" s="25"/>
    </row>
    <row r="81" spans="5:9" x14ac:dyDescent="0.25">
      <c r="E81" s="25"/>
      <c r="F81" s="25"/>
      <c r="G81" s="25"/>
      <c r="H81" s="25"/>
      <c r="I81" s="25"/>
    </row>
    <row r="82" spans="5:9" x14ac:dyDescent="0.25">
      <c r="E82" s="25"/>
      <c r="F82" s="25"/>
      <c r="G82" s="25"/>
      <c r="H82" s="25"/>
      <c r="I82" s="25"/>
    </row>
  </sheetData>
  <mergeCells count="2">
    <mergeCell ref="B1:E3"/>
    <mergeCell ref="G19:J19"/>
  </mergeCells>
  <pageMargins left="0.39370078740157483" right="0.27559055118110237" top="0.55118110236220474" bottom="0.98425196850393704" header="0.51181102362204722" footer="0.51181102362204722"/>
  <pageSetup paperSize="9" scale="95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K80"/>
  <sheetViews>
    <sheetView showGridLines="0" zoomScale="85" zoomScaleNormal="85" zoomScaleSheetLayoutView="70" zoomScalePageLayoutView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16" sqref="C16:C17"/>
    </sheetView>
  </sheetViews>
  <sheetFormatPr baseColWidth="10" defaultColWidth="9.140625" defaultRowHeight="15" x14ac:dyDescent="0.25"/>
  <cols>
    <col min="1" max="1" width="10.7109375" style="7" customWidth="1"/>
    <col min="2" max="2" width="26.7109375" style="7" customWidth="1"/>
    <col min="3" max="16" width="10.85546875" style="7" customWidth="1"/>
    <col min="17" max="17" width="7.5703125" style="7" bestFit="1" customWidth="1"/>
    <col min="18" max="20" width="9.140625" style="7" customWidth="1"/>
    <col min="21" max="23" width="8.85546875" style="46" customWidth="1"/>
    <col min="24" max="24" width="8.85546875" style="7" customWidth="1"/>
    <col min="25" max="29" width="9.140625" style="7" customWidth="1"/>
    <col min="30" max="37" width="9.140625" style="7"/>
    <col min="38" max="38" width="20.42578125" style="7" bestFit="1" customWidth="1"/>
    <col min="39" max="39" width="12" style="7" bestFit="1" customWidth="1"/>
    <col min="40" max="16384" width="9.140625" style="7"/>
  </cols>
  <sheetData>
    <row r="1" spans="1:63" ht="15" customHeight="1" x14ac:dyDescent="0.25">
      <c r="A1" s="7">
        <v>100</v>
      </c>
      <c r="B1" s="195" t="s">
        <v>55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AJ1" s="7">
        <v>100</v>
      </c>
    </row>
    <row r="2" spans="1:63" x14ac:dyDescent="0.25">
      <c r="A2" s="36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</row>
    <row r="3" spans="1:63" x14ac:dyDescent="0.25">
      <c r="A3" s="37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</row>
    <row r="4" spans="1:63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63" x14ac:dyDescent="0.25">
      <c r="A5" s="4" t="s">
        <v>144</v>
      </c>
      <c r="B5" s="1" t="s">
        <v>56</v>
      </c>
      <c r="C5" s="73">
        <v>41334</v>
      </c>
      <c r="D5" s="73">
        <v>41426</v>
      </c>
      <c r="E5" s="76">
        <v>41518</v>
      </c>
      <c r="F5" s="73">
        <v>41609</v>
      </c>
      <c r="G5" s="73">
        <v>41699</v>
      </c>
      <c r="H5" s="73">
        <v>41791</v>
      </c>
      <c r="I5" s="73">
        <v>41883</v>
      </c>
      <c r="J5" s="76">
        <v>41974</v>
      </c>
      <c r="K5" s="73">
        <v>42064</v>
      </c>
      <c r="L5" s="73">
        <v>42156</v>
      </c>
      <c r="M5" s="73">
        <v>42248</v>
      </c>
      <c r="N5" s="76">
        <v>42339</v>
      </c>
      <c r="O5" s="73">
        <v>42430</v>
      </c>
      <c r="P5" s="76">
        <v>42522</v>
      </c>
      <c r="Q5" s="76">
        <v>42614</v>
      </c>
      <c r="R5" s="76">
        <v>42705</v>
      </c>
      <c r="S5" s="76">
        <v>42795</v>
      </c>
      <c r="T5" s="76">
        <v>42887</v>
      </c>
      <c r="U5" s="78">
        <v>42979</v>
      </c>
      <c r="V5" s="46" t="s">
        <v>159</v>
      </c>
      <c r="W5" s="46" t="s">
        <v>171</v>
      </c>
      <c r="X5" s="7" t="s">
        <v>179</v>
      </c>
      <c r="Y5" s="7" t="s">
        <v>187</v>
      </c>
      <c r="Z5" s="7" t="s">
        <v>240</v>
      </c>
      <c r="AA5" s="7" t="s">
        <v>248</v>
      </c>
      <c r="AB5" s="7" t="s">
        <v>256</v>
      </c>
      <c r="AC5" s="7" t="s">
        <v>265</v>
      </c>
      <c r="AD5" s="7" t="s">
        <v>274</v>
      </c>
      <c r="AE5" s="7" t="s">
        <v>285</v>
      </c>
      <c r="AF5" s="76" t="s">
        <v>294</v>
      </c>
      <c r="AG5" s="76" t="s">
        <v>308</v>
      </c>
      <c r="AH5" s="7" t="s">
        <v>323</v>
      </c>
      <c r="AI5" s="76">
        <v>44256</v>
      </c>
      <c r="AJ5" s="76" t="s">
        <v>359</v>
      </c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</row>
    <row r="6" spans="1:63" ht="15.75" customHeight="1" x14ac:dyDescent="0.25">
      <c r="A6" s="4" t="s">
        <v>114</v>
      </c>
      <c r="B6" s="38" t="s">
        <v>36</v>
      </c>
      <c r="C6" s="30">
        <v>-38.70967741935484</v>
      </c>
      <c r="D6" s="30">
        <v>-51.612903225806448</v>
      </c>
      <c r="E6" s="30">
        <v>-59.45945945945946</v>
      </c>
      <c r="F6" s="30">
        <v>-45.945945945945951</v>
      </c>
      <c r="G6" s="30">
        <v>-65.625</v>
      </c>
      <c r="H6" s="30">
        <v>-31.3</v>
      </c>
      <c r="I6" s="30">
        <v>-25.806451612903224</v>
      </c>
      <c r="J6" s="30">
        <v>-40</v>
      </c>
      <c r="K6" s="30">
        <v>-36</v>
      </c>
      <c r="L6" s="30">
        <v>-34.375</v>
      </c>
      <c r="M6" s="30">
        <v>-34.285714285714285</v>
      </c>
      <c r="N6" s="30">
        <v>-35.897435897435898</v>
      </c>
      <c r="O6" s="30">
        <v>-40.54054054054054</v>
      </c>
      <c r="P6" s="30">
        <v>-31.428571428571427</v>
      </c>
      <c r="Q6" s="17">
        <v>-24.242424242424242</v>
      </c>
      <c r="R6" s="80">
        <v>-8.8235294117647065</v>
      </c>
      <c r="S6" s="17">
        <v>-35.294117647058826</v>
      </c>
      <c r="T6" s="17">
        <v>-30.303030303030305</v>
      </c>
      <c r="U6" s="79">
        <v>-30.303030303030305</v>
      </c>
      <c r="V6" s="79">
        <v>-37.931034482758619</v>
      </c>
      <c r="W6" s="79">
        <v>-41.379310344827587</v>
      </c>
      <c r="X6" s="79">
        <v>-31.03448275862069</v>
      </c>
      <c r="Y6" s="79">
        <v>-44.827586206896555</v>
      </c>
      <c r="Z6" s="79">
        <v>-46.153846153846153</v>
      </c>
      <c r="AA6" s="79">
        <v>-38.461538461538467</v>
      </c>
      <c r="AB6" s="79">
        <v>-46.153846153846153</v>
      </c>
      <c r="AC6" s="18">
        <v>-34.615384615384613</v>
      </c>
      <c r="AD6" s="79">
        <f>+VLOOKUP(A6,[2]Q5!$A$7:$K$14,11,0)*100</f>
        <v>-40.74074074074074</v>
      </c>
      <c r="AE6" s="79">
        <v>-40.909090909090914</v>
      </c>
      <c r="AF6" s="79">
        <v>-41.379310344827587</v>
      </c>
      <c r="AG6" s="79">
        <v>-20.689655172413794</v>
      </c>
      <c r="AH6" s="79">
        <v>-28.571428571428569</v>
      </c>
      <c r="AI6" s="17">
        <v>-36.363636363636367</v>
      </c>
      <c r="AJ6" s="79">
        <v>-25</v>
      </c>
      <c r="AK6" s="79">
        <f t="shared" ref="AK6:AK13" si="0">+AJ6-AI6</f>
        <v>11.363636363636367</v>
      </c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</row>
    <row r="7" spans="1:63" ht="15.75" customHeight="1" x14ac:dyDescent="0.25">
      <c r="A7" s="4" t="s">
        <v>117</v>
      </c>
      <c r="B7" s="38" t="s">
        <v>34</v>
      </c>
      <c r="C7" s="30">
        <v>-25.806451612903224</v>
      </c>
      <c r="D7" s="30">
        <v>-9.67741935483871</v>
      </c>
      <c r="E7" s="30">
        <v>-35.135135135135137</v>
      </c>
      <c r="F7" s="30">
        <v>-29.72972972972973</v>
      </c>
      <c r="G7" s="30">
        <v>-21.875</v>
      </c>
      <c r="H7" s="30">
        <v>-25</v>
      </c>
      <c r="I7" s="30">
        <v>-41.935483870967744</v>
      </c>
      <c r="J7" s="30">
        <v>-40</v>
      </c>
      <c r="K7" s="30">
        <v>-32</v>
      </c>
      <c r="L7" s="30">
        <v>-40.625</v>
      </c>
      <c r="M7" s="30">
        <v>-11.428571428571429</v>
      </c>
      <c r="N7" s="30">
        <v>-17.948717948717949</v>
      </c>
      <c r="O7" s="30">
        <v>-40.54054054054054</v>
      </c>
      <c r="P7" s="30">
        <v>-37.142857142857146</v>
      </c>
      <c r="Q7" s="17">
        <v>-21.212121212121211</v>
      </c>
      <c r="R7" s="80">
        <v>-20.588235294117645</v>
      </c>
      <c r="S7" s="17">
        <v>-26.47058823529412</v>
      </c>
      <c r="T7" s="17">
        <v>-42.424242424242422</v>
      </c>
      <c r="U7" s="79">
        <v>-24.242424242424242</v>
      </c>
      <c r="V7" s="79">
        <v>-41.379310344827587</v>
      </c>
      <c r="W7" s="79">
        <v>-48.275862068965516</v>
      </c>
      <c r="X7" s="79">
        <v>-41.379310344827587</v>
      </c>
      <c r="Y7" s="79">
        <v>-34.482758620689658</v>
      </c>
      <c r="Z7" s="79">
        <v>-46.153846153846153</v>
      </c>
      <c r="AA7" s="79">
        <v>-23.076923076923077</v>
      </c>
      <c r="AB7" s="79">
        <v>-19.230769230769234</v>
      </c>
      <c r="AC7" s="18">
        <v>-26.923076923076923</v>
      </c>
      <c r="AD7" s="79">
        <f>+VLOOKUP(A7,[2]Q5!$A$7:$K$14,11,0)*100</f>
        <v>-18.518518518518519</v>
      </c>
      <c r="AE7" s="79">
        <v>-22.727272727272727</v>
      </c>
      <c r="AF7" s="79">
        <v>-34.482758620689658</v>
      </c>
      <c r="AG7" s="79">
        <v>-20.689655172413794</v>
      </c>
      <c r="AH7" s="79">
        <v>0</v>
      </c>
      <c r="AI7" s="17">
        <v>-4.5454545454545459</v>
      </c>
      <c r="AJ7" s="79">
        <v>-4.1666666666666661</v>
      </c>
      <c r="AK7" s="79">
        <f t="shared" si="0"/>
        <v>0.37878787878787978</v>
      </c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</row>
    <row r="8" spans="1:63" ht="15.75" customHeight="1" x14ac:dyDescent="0.25">
      <c r="A8" s="4" t="s">
        <v>119</v>
      </c>
      <c r="B8" s="38" t="s">
        <v>33</v>
      </c>
      <c r="C8" s="30">
        <v>3.225806451612903</v>
      </c>
      <c r="D8" s="30">
        <v>6.4516129032258061</v>
      </c>
      <c r="E8" s="30">
        <v>-2.7027027027027026</v>
      </c>
      <c r="F8" s="30">
        <v>5.4054054054054053</v>
      </c>
      <c r="G8" s="30">
        <v>-6.25</v>
      </c>
      <c r="H8" s="30">
        <v>-6.3</v>
      </c>
      <c r="I8" s="30">
        <v>0</v>
      </c>
      <c r="J8" s="30">
        <v>12</v>
      </c>
      <c r="K8" s="30">
        <v>4</v>
      </c>
      <c r="L8" s="30">
        <v>-9.375</v>
      </c>
      <c r="M8" s="30">
        <v>0</v>
      </c>
      <c r="N8" s="30">
        <v>0</v>
      </c>
      <c r="O8" s="30">
        <v>0</v>
      </c>
      <c r="P8" s="30">
        <v>-2.8571428571428572</v>
      </c>
      <c r="Q8" s="17">
        <v>-9.0909090909090917</v>
      </c>
      <c r="R8" s="80">
        <v>0</v>
      </c>
      <c r="S8" s="17">
        <v>2.9411764705882351</v>
      </c>
      <c r="T8" s="17">
        <v>6.0606060606060606</v>
      </c>
      <c r="U8" s="79">
        <v>-3.0303030303030303</v>
      </c>
      <c r="V8" s="79">
        <v>3.4482758620689653</v>
      </c>
      <c r="W8" s="79">
        <v>-3.4482758620689653</v>
      </c>
      <c r="X8" s="79">
        <v>-3.4482758620689653</v>
      </c>
      <c r="Y8" s="79">
        <v>0</v>
      </c>
      <c r="Z8" s="79">
        <v>-7.6923076923076925</v>
      </c>
      <c r="AA8" s="79">
        <v>-7.6923076923076925</v>
      </c>
      <c r="AB8" s="79">
        <v>0</v>
      </c>
      <c r="AC8" s="18">
        <v>-7.6923076923076925</v>
      </c>
      <c r="AD8" s="79">
        <f>+VLOOKUP(A8,[2]Q5!$A$7:$K$14,11,0)*100</f>
        <v>0</v>
      </c>
      <c r="AE8" s="79">
        <v>4.5454545454545459</v>
      </c>
      <c r="AF8" s="79">
        <v>-3.4482758620689653</v>
      </c>
      <c r="AG8" s="79">
        <v>-6.8965517241379306</v>
      </c>
      <c r="AH8" s="79">
        <v>-4.7619047619047619</v>
      </c>
      <c r="AI8" s="17">
        <v>-4.5454545454545459</v>
      </c>
      <c r="AJ8" s="79">
        <v>0</v>
      </c>
      <c r="AK8" s="79">
        <f t="shared" si="0"/>
        <v>4.5454545454545459</v>
      </c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</row>
    <row r="9" spans="1:63" ht="15.75" customHeight="1" x14ac:dyDescent="0.25">
      <c r="A9" s="4" t="s">
        <v>116</v>
      </c>
      <c r="B9" s="38" t="s">
        <v>35</v>
      </c>
      <c r="C9" s="30">
        <v>-29.032258064516132</v>
      </c>
      <c r="D9" s="30">
        <v>-19.35483870967742</v>
      </c>
      <c r="E9" s="30">
        <v>-43.243243243243242</v>
      </c>
      <c r="F9" s="30">
        <v>-18.918918918918919</v>
      </c>
      <c r="G9" s="30">
        <v>-25</v>
      </c>
      <c r="H9" s="30">
        <v>-40.6</v>
      </c>
      <c r="I9" s="30">
        <v>-29.032258064516132</v>
      </c>
      <c r="J9" s="30">
        <v>-24</v>
      </c>
      <c r="K9" s="30">
        <v>-32</v>
      </c>
      <c r="L9" s="30">
        <v>-50</v>
      </c>
      <c r="M9" s="30">
        <v>-42.857142857142854</v>
      </c>
      <c r="N9" s="30">
        <v>-35.897435897435898</v>
      </c>
      <c r="O9" s="30">
        <v>-10.810810810810811</v>
      </c>
      <c r="P9" s="30">
        <v>-28.571428571428569</v>
      </c>
      <c r="Q9" s="17">
        <v>-12.121212121212121</v>
      </c>
      <c r="R9" s="80">
        <v>-8.8235294117647065</v>
      </c>
      <c r="S9" s="17">
        <v>-8.8235294117647065</v>
      </c>
      <c r="T9" s="17">
        <v>-12.121212121212121</v>
      </c>
      <c r="U9" s="79">
        <v>-27.27272727272727</v>
      </c>
      <c r="V9" s="79">
        <v>-37.931034482758619</v>
      </c>
      <c r="W9" s="79">
        <v>-20.689655172413794</v>
      </c>
      <c r="X9" s="79">
        <v>-6.8965517241379306</v>
      </c>
      <c r="Y9" s="79">
        <v>-24.137931034482758</v>
      </c>
      <c r="Z9" s="79">
        <v>-3.8461538461538463</v>
      </c>
      <c r="AA9" s="79">
        <v>-11.538461538461538</v>
      </c>
      <c r="AB9" s="79">
        <v>-19.230769230769234</v>
      </c>
      <c r="AC9" s="18">
        <v>-19.230769230769234</v>
      </c>
      <c r="AD9" s="79">
        <f>+VLOOKUP(A9,[2]Q5!$A$7:$K$14,11,0)*100</f>
        <v>0</v>
      </c>
      <c r="AE9" s="79">
        <v>0</v>
      </c>
      <c r="AF9" s="79">
        <v>3.4482758620689653</v>
      </c>
      <c r="AG9" s="79">
        <v>-6.8965517241379306</v>
      </c>
      <c r="AH9" s="79">
        <v>4.7619047619047619</v>
      </c>
      <c r="AI9" s="17">
        <v>-4.5454545454545459</v>
      </c>
      <c r="AJ9" s="79">
        <v>4.1666666666666661</v>
      </c>
      <c r="AK9" s="79">
        <f t="shared" si="0"/>
        <v>8.712121212121211</v>
      </c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</row>
    <row r="10" spans="1:63" ht="15.75" customHeight="1" x14ac:dyDescent="0.25">
      <c r="A10" s="4" t="s">
        <v>111</v>
      </c>
      <c r="B10" s="38" t="s">
        <v>32</v>
      </c>
      <c r="C10" s="30">
        <v>12.903225806451612</v>
      </c>
      <c r="D10" s="30">
        <v>32.258064516129032</v>
      </c>
      <c r="E10" s="30">
        <v>-5.4054054054054053</v>
      </c>
      <c r="F10" s="30">
        <v>-16.216216216216218</v>
      </c>
      <c r="G10" s="30">
        <v>-12.5</v>
      </c>
      <c r="H10" s="30">
        <v>12.5</v>
      </c>
      <c r="I10" s="30">
        <v>6.4516129032258061</v>
      </c>
      <c r="J10" s="30">
        <v>12</v>
      </c>
      <c r="K10" s="30">
        <v>0</v>
      </c>
      <c r="L10" s="30">
        <v>-3.125</v>
      </c>
      <c r="M10" s="30">
        <v>28.571428571428569</v>
      </c>
      <c r="N10" s="30">
        <v>25.641025641025639</v>
      </c>
      <c r="O10" s="30">
        <v>0</v>
      </c>
      <c r="P10" s="30">
        <v>-5.7142857142857144</v>
      </c>
      <c r="Q10" s="17">
        <v>24.242424242424242</v>
      </c>
      <c r="R10" s="80">
        <v>11.76470588235294</v>
      </c>
      <c r="S10" s="17">
        <v>20.588235294117645</v>
      </c>
      <c r="T10" s="17">
        <v>27.27272727272727</v>
      </c>
      <c r="U10" s="79">
        <v>21.212121212121211</v>
      </c>
      <c r="V10" s="79">
        <v>10.344827586206897</v>
      </c>
      <c r="W10" s="79">
        <v>24.137931034482758</v>
      </c>
      <c r="X10" s="79">
        <v>6.8965517241379306</v>
      </c>
      <c r="Y10" s="79">
        <v>-10.344827586206897</v>
      </c>
      <c r="Z10" s="79">
        <v>15.384615384615385</v>
      </c>
      <c r="AA10" s="79">
        <v>19.230769230769234</v>
      </c>
      <c r="AB10" s="79">
        <v>26.923076923076923</v>
      </c>
      <c r="AC10" s="18">
        <v>26.923076923076923</v>
      </c>
      <c r="AD10" s="79">
        <v>0</v>
      </c>
      <c r="AE10" s="79">
        <v>0</v>
      </c>
      <c r="AF10" s="79">
        <v>13.793103448275861</v>
      </c>
      <c r="AG10" s="79">
        <v>24.137931034482758</v>
      </c>
      <c r="AH10" s="79">
        <v>23.809523809523807</v>
      </c>
      <c r="AI10" s="17">
        <v>13.636363636363635</v>
      </c>
      <c r="AJ10" s="79">
        <v>20.833333333333336</v>
      </c>
      <c r="AK10" s="79">
        <f t="shared" si="0"/>
        <v>7.1969696969697008</v>
      </c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</row>
    <row r="11" spans="1:63" ht="15.75" customHeight="1" x14ac:dyDescent="0.25">
      <c r="A11" s="4" t="s">
        <v>112</v>
      </c>
      <c r="B11" s="38" t="s">
        <v>30</v>
      </c>
      <c r="C11" s="30">
        <v>45.161290322580641</v>
      </c>
      <c r="D11" s="30">
        <v>61.29032258064516</v>
      </c>
      <c r="E11" s="30">
        <v>59.45945945945946</v>
      </c>
      <c r="F11" s="30">
        <v>40.54054054054054</v>
      </c>
      <c r="G11" s="30">
        <v>46.875</v>
      </c>
      <c r="H11" s="30">
        <v>43.8</v>
      </c>
      <c r="I11" s="30">
        <v>41.935483870967744</v>
      </c>
      <c r="J11" s="30">
        <v>52</v>
      </c>
      <c r="K11" s="30">
        <v>16</v>
      </c>
      <c r="L11" s="30">
        <v>40.625</v>
      </c>
      <c r="M11" s="30">
        <v>48.571428571428569</v>
      </c>
      <c r="N11" s="30">
        <v>51.282051282051277</v>
      </c>
      <c r="O11" s="30">
        <v>70.270270270270274</v>
      </c>
      <c r="P11" s="30">
        <v>57.142857142857139</v>
      </c>
      <c r="Q11" s="17">
        <v>66.666666666666657</v>
      </c>
      <c r="R11" s="80">
        <v>64.705882352941174</v>
      </c>
      <c r="S11" s="17">
        <v>73.529411764705884</v>
      </c>
      <c r="T11" s="17">
        <v>45.454545454545453</v>
      </c>
      <c r="U11" s="79">
        <v>54.54545454545454</v>
      </c>
      <c r="V11" s="79">
        <v>27.586206896551722</v>
      </c>
      <c r="W11" s="79">
        <v>34.482758620689658</v>
      </c>
      <c r="X11" s="79">
        <v>44.827586206896555</v>
      </c>
      <c r="Y11" s="79">
        <v>34.482758620689658</v>
      </c>
      <c r="Z11" s="79">
        <v>61.53846153846154</v>
      </c>
      <c r="AA11" s="79">
        <v>34.615384615384613</v>
      </c>
      <c r="AB11" s="79">
        <v>53.846153846153847</v>
      </c>
      <c r="AC11" s="18">
        <v>53.846153846153847</v>
      </c>
      <c r="AD11" s="79">
        <f>+VLOOKUP(A11,[2]Q5!$A$7:$K$14,11,0)*100</f>
        <v>33.333333333333329</v>
      </c>
      <c r="AE11" s="79">
        <v>45.454545454545453</v>
      </c>
      <c r="AF11" s="79">
        <v>10.344827586206897</v>
      </c>
      <c r="AG11" s="79">
        <v>51.724137931034484</v>
      </c>
      <c r="AH11" s="79">
        <v>47.619047619047613</v>
      </c>
      <c r="AI11" s="17">
        <v>40.909090909090914</v>
      </c>
      <c r="AJ11" s="79">
        <v>37.5</v>
      </c>
      <c r="AK11" s="79">
        <f t="shared" si="0"/>
        <v>-3.4090909090909136</v>
      </c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</row>
    <row r="12" spans="1:63" ht="15.75" customHeight="1" x14ac:dyDescent="0.25">
      <c r="A12" s="4" t="s">
        <v>118</v>
      </c>
      <c r="B12" s="38" t="s">
        <v>31</v>
      </c>
      <c r="C12" s="30">
        <v>45.161290322580641</v>
      </c>
      <c r="D12" s="30">
        <v>61.29032258064516</v>
      </c>
      <c r="E12" s="30">
        <v>29.72972972972973</v>
      </c>
      <c r="F12" s="30">
        <v>35.135135135135137</v>
      </c>
      <c r="G12" s="30">
        <v>56.25</v>
      </c>
      <c r="H12" s="30">
        <v>56.3</v>
      </c>
      <c r="I12" s="30">
        <v>54.838709677419352</v>
      </c>
      <c r="J12" s="30">
        <v>56.000000000000007</v>
      </c>
      <c r="K12" s="30">
        <v>52</v>
      </c>
      <c r="L12" s="30">
        <v>37.5</v>
      </c>
      <c r="M12" s="30">
        <v>40</v>
      </c>
      <c r="N12" s="30">
        <v>56.410256410256409</v>
      </c>
      <c r="O12" s="30">
        <v>43.243243243243242</v>
      </c>
      <c r="P12" s="30">
        <v>48.571428571428569</v>
      </c>
      <c r="Q12" s="17">
        <v>57.575757575757578</v>
      </c>
      <c r="R12" s="80">
        <v>50</v>
      </c>
      <c r="S12" s="17">
        <v>44.117647058823529</v>
      </c>
      <c r="T12" s="17">
        <v>33.333333333333329</v>
      </c>
      <c r="U12" s="79">
        <v>39.393939393939391</v>
      </c>
      <c r="V12" s="79">
        <v>44.827586206896555</v>
      </c>
      <c r="W12" s="79">
        <v>34.482758620689658</v>
      </c>
      <c r="X12" s="79">
        <v>31.03448275862069</v>
      </c>
      <c r="Y12" s="79">
        <v>13.793103448275861</v>
      </c>
      <c r="Z12" s="79">
        <v>53.846153846153847</v>
      </c>
      <c r="AA12" s="79">
        <v>42.307692307692307</v>
      </c>
      <c r="AB12" s="79">
        <v>34.615384615384613</v>
      </c>
      <c r="AC12" s="18">
        <v>38.461538461538467</v>
      </c>
      <c r="AD12" s="79">
        <f>+VLOOKUP(A12,[2]Q5!$A$7:$K$14,11,0)*100</f>
        <v>29.629629629629626</v>
      </c>
      <c r="AE12" s="79">
        <v>40.909090909090914</v>
      </c>
      <c r="AF12" s="79">
        <v>6.8965517241379306</v>
      </c>
      <c r="AG12" s="79">
        <v>17.241379310344829</v>
      </c>
      <c r="AH12" s="79">
        <v>52.380952380952387</v>
      </c>
      <c r="AI12" s="17">
        <v>31.818181818181817</v>
      </c>
      <c r="AJ12" s="79">
        <v>66.666666666666657</v>
      </c>
      <c r="AK12" s="79">
        <f t="shared" si="0"/>
        <v>34.848484848484844</v>
      </c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</row>
    <row r="13" spans="1:63" ht="15.75" customHeight="1" x14ac:dyDescent="0.25">
      <c r="A13" s="4" t="s">
        <v>113</v>
      </c>
      <c r="B13" s="38" t="s">
        <v>29</v>
      </c>
      <c r="C13" s="30">
        <v>90.322580645161281</v>
      </c>
      <c r="D13" s="30">
        <v>90.322580645161281</v>
      </c>
      <c r="E13" s="30">
        <v>86.486486486486484</v>
      </c>
      <c r="F13" s="30">
        <v>75.675675675675677</v>
      </c>
      <c r="G13" s="30">
        <v>87.5</v>
      </c>
      <c r="H13" s="30">
        <v>81.3</v>
      </c>
      <c r="I13" s="30">
        <v>80.645161290322577</v>
      </c>
      <c r="J13" s="30">
        <v>88</v>
      </c>
      <c r="K13" s="30">
        <v>52</v>
      </c>
      <c r="L13" s="30">
        <v>75</v>
      </c>
      <c r="M13" s="30">
        <v>80</v>
      </c>
      <c r="N13" s="30">
        <v>79.487179487179489</v>
      </c>
      <c r="O13" s="30">
        <v>81.081081081081081</v>
      </c>
      <c r="P13" s="30">
        <v>88.571428571428569</v>
      </c>
      <c r="Q13" s="17">
        <v>81.818181818181827</v>
      </c>
      <c r="R13" s="80">
        <v>79.411764705882348</v>
      </c>
      <c r="S13" s="17">
        <v>67.64705882352942</v>
      </c>
      <c r="T13" s="17">
        <v>66.666666666666657</v>
      </c>
      <c r="U13" s="79">
        <v>78.787878787878782</v>
      </c>
      <c r="V13" s="79">
        <v>86.206896551724128</v>
      </c>
      <c r="W13" s="79">
        <v>72.41379310344827</v>
      </c>
      <c r="X13" s="79">
        <v>79.310344827586206</v>
      </c>
      <c r="Y13" s="79">
        <v>62.068965517241381</v>
      </c>
      <c r="Z13" s="79">
        <v>92.307692307692307</v>
      </c>
      <c r="AA13" s="79">
        <v>92.307692307692307</v>
      </c>
      <c r="AB13" s="79">
        <v>88.461538461538453</v>
      </c>
      <c r="AC13" s="18">
        <v>80.769230769230774</v>
      </c>
      <c r="AD13" s="79">
        <f>+VLOOKUP(A13,[2]Q5!$A$7:$K$14,11,0)*100</f>
        <v>77.777777777777786</v>
      </c>
      <c r="AE13" s="79">
        <v>72.727272727272734</v>
      </c>
      <c r="AF13" s="79">
        <v>24.137931034482758</v>
      </c>
      <c r="AG13" s="79">
        <v>48.275862068965516</v>
      </c>
      <c r="AH13" s="79">
        <v>85.714285714285708</v>
      </c>
      <c r="AI13" s="17">
        <v>68.181818181818173</v>
      </c>
      <c r="AJ13" s="79">
        <v>70.833333333333343</v>
      </c>
      <c r="AK13" s="79">
        <f t="shared" si="0"/>
        <v>2.65151515151517</v>
      </c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</row>
    <row r="14" spans="1:63" ht="12.75" customHeight="1" x14ac:dyDescent="0.25">
      <c r="A14" s="4"/>
      <c r="B14" s="39"/>
      <c r="C14" s="24"/>
      <c r="D14" s="8"/>
      <c r="E14" s="8"/>
      <c r="F14" s="4"/>
      <c r="G14" s="4"/>
      <c r="H14" s="4"/>
      <c r="S14" s="18"/>
      <c r="AF14" s="17"/>
      <c r="AG14" s="17"/>
      <c r="AH14" s="4"/>
      <c r="AI14" s="6"/>
      <c r="AJ14" s="6"/>
    </row>
    <row r="15" spans="1:63" x14ac:dyDescent="0.25">
      <c r="A15" s="4"/>
      <c r="B15" s="1"/>
      <c r="C15" s="4"/>
      <c r="D15" s="9"/>
      <c r="E15" s="9"/>
      <c r="F15" s="4"/>
      <c r="G15" s="4"/>
      <c r="H15" s="4"/>
      <c r="AH15" s="4"/>
      <c r="AI15" s="6"/>
      <c r="AJ15" s="6"/>
    </row>
    <row r="16" spans="1:63" x14ac:dyDescent="0.25">
      <c r="A16" s="4"/>
      <c r="C16" s="169" t="s">
        <v>302</v>
      </c>
      <c r="D16" s="4"/>
      <c r="E16" s="4"/>
      <c r="F16" s="4"/>
      <c r="G16" s="4"/>
      <c r="H16" s="4"/>
      <c r="AH16" s="4"/>
      <c r="AI16" s="6"/>
      <c r="AJ16" s="6"/>
    </row>
    <row r="17" spans="1:36" x14ac:dyDescent="0.25">
      <c r="A17" s="4"/>
      <c r="C17" s="177" t="s">
        <v>43</v>
      </c>
      <c r="D17" s="4"/>
      <c r="E17" s="4"/>
      <c r="F17" s="4"/>
      <c r="G17" s="4"/>
      <c r="H17" s="4"/>
      <c r="AH17" s="4"/>
      <c r="AI17" s="6"/>
      <c r="AJ17" s="6"/>
    </row>
    <row r="18" spans="1:36" x14ac:dyDescent="0.25">
      <c r="B18" s="40"/>
      <c r="AH18" s="4"/>
      <c r="AI18" s="6"/>
      <c r="AJ18" s="6"/>
    </row>
    <row r="19" spans="1:36" x14ac:dyDescent="0.25">
      <c r="B19" s="40"/>
      <c r="AH19" s="4"/>
      <c r="AI19" s="6"/>
      <c r="AJ19" s="6"/>
    </row>
    <row r="20" spans="1:36" x14ac:dyDescent="0.25">
      <c r="B20" s="40"/>
      <c r="AH20" s="4"/>
      <c r="AI20" s="6"/>
      <c r="AJ20" s="6"/>
    </row>
    <row r="21" spans="1:36" x14ac:dyDescent="0.25">
      <c r="B21" s="40"/>
      <c r="AH21" s="4"/>
      <c r="AI21" s="6"/>
      <c r="AJ21" s="6"/>
    </row>
    <row r="22" spans="1:36" x14ac:dyDescent="0.25">
      <c r="B22" s="40"/>
      <c r="AH22" s="4"/>
      <c r="AI22" s="6"/>
      <c r="AJ22" s="6"/>
    </row>
    <row r="23" spans="1:36" x14ac:dyDescent="0.25">
      <c r="B23" s="40"/>
      <c r="AH23" s="4"/>
      <c r="AI23" s="6"/>
      <c r="AJ23" s="6"/>
    </row>
    <row r="24" spans="1:36" x14ac:dyDescent="0.25">
      <c r="B24" s="40"/>
      <c r="AH24" s="4"/>
      <c r="AI24" s="6"/>
      <c r="AJ24" s="6"/>
    </row>
    <row r="25" spans="1:36" x14ac:dyDescent="0.25">
      <c r="B25" s="40"/>
      <c r="AH25" s="4"/>
      <c r="AI25" s="6"/>
      <c r="AJ25" s="6"/>
    </row>
    <row r="26" spans="1:36" x14ac:dyDescent="0.25">
      <c r="B26" s="40"/>
      <c r="AH26" s="4"/>
      <c r="AI26" s="6"/>
      <c r="AJ26" s="6"/>
    </row>
    <row r="27" spans="1:36" x14ac:dyDescent="0.25">
      <c r="B27" s="40"/>
      <c r="AH27" s="4"/>
      <c r="AI27" s="6"/>
      <c r="AJ27" s="6"/>
    </row>
    <row r="28" spans="1:36" x14ac:dyDescent="0.25">
      <c r="B28" s="40"/>
      <c r="AH28" s="4"/>
      <c r="AI28" s="6"/>
      <c r="AJ28" s="6"/>
    </row>
    <row r="29" spans="1:36" x14ac:dyDescent="0.25">
      <c r="B29" s="40"/>
      <c r="AH29" s="4"/>
      <c r="AI29" s="6"/>
      <c r="AJ29" s="6"/>
    </row>
    <row r="30" spans="1:36" x14ac:dyDescent="0.25">
      <c r="B30" s="40"/>
      <c r="AH30" s="4"/>
      <c r="AI30" s="6"/>
      <c r="AJ30" s="6"/>
    </row>
    <row r="31" spans="1:36" x14ac:dyDescent="0.25">
      <c r="B31" s="40"/>
      <c r="AH31" s="4"/>
      <c r="AI31" s="6"/>
      <c r="AJ31" s="6"/>
    </row>
    <row r="32" spans="1:36" x14ac:dyDescent="0.25">
      <c r="B32" s="40"/>
      <c r="AH32" s="4"/>
      <c r="AI32" s="6"/>
      <c r="AJ32" s="6"/>
    </row>
    <row r="33" spans="2:36" x14ac:dyDescent="0.25">
      <c r="B33" s="40"/>
      <c r="AH33" s="4"/>
      <c r="AI33" s="6"/>
      <c r="AJ33" s="6"/>
    </row>
    <row r="34" spans="2:36" x14ac:dyDescent="0.25">
      <c r="B34" s="40"/>
      <c r="AH34" s="4"/>
      <c r="AI34" s="6"/>
      <c r="AJ34" s="6"/>
    </row>
    <row r="35" spans="2:36" x14ac:dyDescent="0.25">
      <c r="B35" s="40"/>
      <c r="AH35" s="4"/>
      <c r="AI35" s="6"/>
      <c r="AJ35" s="6"/>
    </row>
    <row r="36" spans="2:36" x14ac:dyDescent="0.25">
      <c r="B36" s="40"/>
      <c r="AH36" s="4"/>
      <c r="AI36" s="6"/>
      <c r="AJ36" s="6"/>
    </row>
    <row r="37" spans="2:36" x14ac:dyDescent="0.25">
      <c r="B37" s="40"/>
      <c r="AH37" s="4"/>
      <c r="AI37" s="6"/>
      <c r="AJ37" s="6"/>
    </row>
    <row r="38" spans="2:36" x14ac:dyDescent="0.25">
      <c r="B38" s="40"/>
      <c r="AH38" s="4"/>
      <c r="AI38" s="6"/>
      <c r="AJ38" s="6"/>
    </row>
    <row r="39" spans="2:36" x14ac:dyDescent="0.25">
      <c r="B39" s="40"/>
      <c r="F39" s="3" t="s">
        <v>364</v>
      </c>
      <c r="AH39" s="4"/>
      <c r="AI39" s="6"/>
      <c r="AJ39" s="6"/>
    </row>
    <row r="40" spans="2:36" x14ac:dyDescent="0.25">
      <c r="B40" s="40"/>
      <c r="AH40" s="4"/>
      <c r="AI40" s="6"/>
      <c r="AJ40" s="6"/>
    </row>
    <row r="41" spans="2:36" x14ac:dyDescent="0.25">
      <c r="B41" s="40"/>
      <c r="AH41" s="4"/>
      <c r="AI41" s="6"/>
      <c r="AJ41" s="6"/>
    </row>
    <row r="42" spans="2:36" x14ac:dyDescent="0.25">
      <c r="B42" s="40"/>
      <c r="AH42" s="4"/>
      <c r="AI42" s="6"/>
      <c r="AJ42" s="6"/>
    </row>
    <row r="43" spans="2:36" x14ac:dyDescent="0.25">
      <c r="B43" s="40"/>
      <c r="AH43" s="4"/>
      <c r="AI43" s="6"/>
      <c r="AJ43" s="6"/>
    </row>
    <row r="44" spans="2:36" x14ac:dyDescent="0.25">
      <c r="B44" s="40"/>
      <c r="AH44" s="4"/>
      <c r="AI44" s="6"/>
      <c r="AJ44" s="6"/>
    </row>
    <row r="45" spans="2:36" x14ac:dyDescent="0.25">
      <c r="B45" s="40"/>
      <c r="AH45" s="4"/>
      <c r="AI45" s="6"/>
      <c r="AJ45" s="6"/>
    </row>
    <row r="46" spans="2:36" x14ac:dyDescent="0.25">
      <c r="B46" s="40"/>
      <c r="AH46" s="4"/>
      <c r="AI46" s="6"/>
      <c r="AJ46" s="6"/>
    </row>
    <row r="47" spans="2:36" x14ac:dyDescent="0.25">
      <c r="B47" s="40"/>
      <c r="AH47" s="4"/>
      <c r="AI47" s="6"/>
      <c r="AJ47" s="6"/>
    </row>
    <row r="48" spans="2:36" x14ac:dyDescent="0.25">
      <c r="B48" s="40"/>
      <c r="AH48" s="4"/>
      <c r="AI48" s="6"/>
      <c r="AJ48" s="6"/>
    </row>
    <row r="49" spans="2:36" x14ac:dyDescent="0.25">
      <c r="B49" s="40"/>
      <c r="AH49" s="4"/>
      <c r="AI49" s="6"/>
      <c r="AJ49" s="6"/>
    </row>
    <row r="50" spans="2:36" x14ac:dyDescent="0.25">
      <c r="B50" s="40"/>
      <c r="AH50" s="4"/>
      <c r="AI50" s="6"/>
      <c r="AJ50" s="6"/>
    </row>
    <row r="51" spans="2:36" x14ac:dyDescent="0.25">
      <c r="B51" s="40"/>
      <c r="AH51" s="4"/>
      <c r="AI51" s="6"/>
      <c r="AJ51" s="6"/>
    </row>
    <row r="52" spans="2:36" x14ac:dyDescent="0.25">
      <c r="B52" s="40"/>
      <c r="AH52" s="4"/>
      <c r="AI52" s="6"/>
      <c r="AJ52" s="6"/>
    </row>
    <row r="53" spans="2:36" x14ac:dyDescent="0.25">
      <c r="B53" s="40"/>
      <c r="AH53" s="4"/>
      <c r="AI53" s="6"/>
      <c r="AJ53" s="6"/>
    </row>
    <row r="54" spans="2:36" x14ac:dyDescent="0.25">
      <c r="B54" s="40"/>
      <c r="AH54" s="4"/>
      <c r="AI54" s="6"/>
      <c r="AJ54" s="6"/>
    </row>
    <row r="55" spans="2:36" x14ac:dyDescent="0.25">
      <c r="B55" s="40"/>
      <c r="AH55" s="4"/>
      <c r="AI55" s="6"/>
      <c r="AJ55" s="6"/>
    </row>
    <row r="56" spans="2:36" x14ac:dyDescent="0.25">
      <c r="B56" s="40"/>
      <c r="AH56" s="4"/>
      <c r="AI56" s="6"/>
      <c r="AJ56" s="6"/>
    </row>
    <row r="57" spans="2:36" x14ac:dyDescent="0.25">
      <c r="B57" s="40"/>
      <c r="AH57" s="4"/>
      <c r="AI57" s="6"/>
      <c r="AJ57" s="6"/>
    </row>
    <row r="58" spans="2:36" x14ac:dyDescent="0.25">
      <c r="B58" s="40"/>
      <c r="AH58" s="4"/>
      <c r="AI58" s="6"/>
      <c r="AJ58" s="6"/>
    </row>
    <row r="59" spans="2:36" x14ac:dyDescent="0.25">
      <c r="B59" s="40"/>
      <c r="AH59" s="4"/>
      <c r="AI59" s="6"/>
      <c r="AJ59" s="6"/>
    </row>
    <row r="60" spans="2:36" x14ac:dyDescent="0.25">
      <c r="AI60" s="6"/>
      <c r="AJ60" s="6"/>
    </row>
    <row r="61" spans="2:36" x14ac:dyDescent="0.25">
      <c r="AI61" s="6"/>
      <c r="AJ61" s="6"/>
    </row>
    <row r="62" spans="2:36" x14ac:dyDescent="0.25">
      <c r="AI62" s="6"/>
      <c r="AJ62" s="6"/>
    </row>
    <row r="63" spans="2:36" x14ac:dyDescent="0.25">
      <c r="AI63" s="6"/>
      <c r="AJ63" s="6"/>
    </row>
    <row r="64" spans="2:36" x14ac:dyDescent="0.25">
      <c r="AI64" s="6"/>
      <c r="AJ64" s="6"/>
    </row>
    <row r="80" spans="14:14" x14ac:dyDescent="0.25">
      <c r="N80" s="41" t="e">
        <v>#REF!</v>
      </c>
    </row>
  </sheetData>
  <autoFilter ref="A5:AK13" xr:uid="{00000000-0009-0000-0000-000004000000}">
    <sortState xmlns:xlrd2="http://schemas.microsoft.com/office/spreadsheetml/2017/richdata2" ref="A6:AK13">
      <sortCondition ref="AJ5:AJ13"/>
    </sortState>
  </autoFilter>
  <sortState xmlns:xlrd2="http://schemas.microsoft.com/office/spreadsheetml/2017/richdata2" ref="A6:AE13">
    <sortCondition descending="1" ref="AE6:AE13"/>
  </sortState>
  <mergeCells count="1">
    <mergeCell ref="B1:N3"/>
  </mergeCells>
  <phoneticPr fontId="45" type="noConversion"/>
  <pageMargins left="0.39370078740157483" right="0.27559055118110237" top="0.55118110236220474" bottom="0.98425196850393704" header="0.51181102362204722" footer="0.51181102362204722"/>
  <pageSetup paperSize="9" scale="66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>
    <pageSetUpPr fitToPage="1"/>
  </sheetPr>
  <dimension ref="A1:AO54"/>
  <sheetViews>
    <sheetView showGridLines="0" view="pageBreakPreview" topLeftCell="A4" zoomScale="70" zoomScaleNormal="77" zoomScaleSheetLayoutView="70" zoomScalePageLayoutView="77" workbookViewId="0">
      <selection activeCell="C23" sqref="C23:N53"/>
    </sheetView>
  </sheetViews>
  <sheetFormatPr baseColWidth="10" defaultColWidth="9.140625" defaultRowHeight="15" x14ac:dyDescent="0.25"/>
  <cols>
    <col min="1" max="1" width="8.5703125" style="5" customWidth="1"/>
    <col min="2" max="2" width="47.7109375" style="5" customWidth="1"/>
    <col min="3" max="14" width="10.7109375" style="5" customWidth="1"/>
    <col min="15" max="15" width="9.140625" style="5" customWidth="1"/>
    <col min="16" max="19" width="10" style="5" customWidth="1"/>
    <col min="20" max="28" width="9.140625" style="5" customWidth="1"/>
    <col min="29" max="30" width="9.140625" style="5"/>
    <col min="31" max="31" width="12" style="5" bestFit="1" customWidth="1"/>
    <col min="32" max="16384" width="9.140625" style="5"/>
  </cols>
  <sheetData>
    <row r="1" spans="1:41" ht="15" customHeight="1" x14ac:dyDescent="0.25">
      <c r="B1" s="196" t="s">
        <v>275</v>
      </c>
      <c r="C1" s="196"/>
      <c r="D1" s="196"/>
      <c r="E1" s="196"/>
      <c r="F1" s="196"/>
      <c r="G1" s="196"/>
      <c r="H1" s="196"/>
      <c r="I1" s="196"/>
      <c r="J1" s="196"/>
      <c r="K1" s="196"/>
      <c r="M1" s="5">
        <v>100</v>
      </c>
    </row>
    <row r="2" spans="1:41" x14ac:dyDescent="0.25">
      <c r="A2" s="47"/>
      <c r="B2" s="196"/>
      <c r="C2" s="196"/>
      <c r="D2" s="196"/>
      <c r="E2" s="196"/>
      <c r="F2" s="196"/>
      <c r="G2" s="196"/>
      <c r="H2" s="196"/>
      <c r="I2" s="196"/>
      <c r="J2" s="196"/>
      <c r="K2" s="196"/>
    </row>
    <row r="3" spans="1:41" s="7" customFormat="1" x14ac:dyDescent="0.25">
      <c r="A3" s="86"/>
      <c r="B3" s="196"/>
      <c r="C3" s="196"/>
      <c r="D3" s="196"/>
      <c r="E3" s="196"/>
      <c r="F3" s="196"/>
      <c r="G3" s="196"/>
      <c r="H3" s="196"/>
      <c r="I3" s="196"/>
      <c r="J3" s="196"/>
      <c r="K3" s="196"/>
    </row>
    <row r="4" spans="1:41" s="7" customFormat="1" x14ac:dyDescent="0.25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41" s="7" customFormat="1" x14ac:dyDescent="0.25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41" ht="12.75" customHeight="1" x14ac:dyDescent="0.25">
      <c r="A6" s="5" t="s">
        <v>144</v>
      </c>
      <c r="B6" s="48" t="s">
        <v>56</v>
      </c>
      <c r="C6" s="81">
        <v>41791</v>
      </c>
      <c r="D6" s="81">
        <v>41883</v>
      </c>
      <c r="E6" s="81">
        <v>41974</v>
      </c>
      <c r="F6" s="82">
        <v>42064</v>
      </c>
      <c r="G6" s="82">
        <v>42156</v>
      </c>
      <c r="H6" s="82">
        <v>42248</v>
      </c>
      <c r="I6" s="82">
        <v>42339</v>
      </c>
      <c r="J6" s="82">
        <v>42430</v>
      </c>
      <c r="K6" s="83">
        <v>42522</v>
      </c>
      <c r="L6" s="82">
        <v>42614</v>
      </c>
      <c r="M6" s="83">
        <v>42705</v>
      </c>
      <c r="N6" s="83">
        <v>42795</v>
      </c>
      <c r="O6" s="83">
        <v>42887</v>
      </c>
      <c r="P6" s="84">
        <v>42979</v>
      </c>
      <c r="Q6" s="84" t="s">
        <v>159</v>
      </c>
      <c r="R6" s="84" t="s">
        <v>171</v>
      </c>
      <c r="S6" s="43" t="s">
        <v>179</v>
      </c>
      <c r="T6" s="84" t="s">
        <v>187</v>
      </c>
      <c r="U6" s="43" t="s">
        <v>240</v>
      </c>
      <c r="V6" s="51" t="s">
        <v>248</v>
      </c>
      <c r="W6" s="51" t="s">
        <v>256</v>
      </c>
      <c r="X6" s="84" t="s">
        <v>265</v>
      </c>
      <c r="Y6" s="84" t="s">
        <v>274</v>
      </c>
      <c r="Z6" s="51" t="s">
        <v>285</v>
      </c>
      <c r="AA6" s="51" t="s">
        <v>294</v>
      </c>
      <c r="AB6" s="5" t="s">
        <v>308</v>
      </c>
      <c r="AC6" s="84" t="s">
        <v>323</v>
      </c>
      <c r="AD6" s="150" t="s">
        <v>335</v>
      </c>
      <c r="AE6" s="5" t="s">
        <v>359</v>
      </c>
      <c r="AK6" s="7"/>
    </row>
    <row r="7" spans="1:41" ht="12.75" customHeight="1" x14ac:dyDescent="0.25">
      <c r="A7" s="4" t="s">
        <v>119</v>
      </c>
      <c r="B7" s="49" t="s">
        <v>70</v>
      </c>
      <c r="C7" s="71">
        <v>29.2</v>
      </c>
      <c r="D7" s="49">
        <v>31.8</v>
      </c>
      <c r="E7" s="49">
        <v>31.3</v>
      </c>
      <c r="F7" s="50">
        <v>33.299999999999997</v>
      </c>
      <c r="G7" s="50">
        <v>47.1</v>
      </c>
      <c r="H7" s="50">
        <v>47.4</v>
      </c>
      <c r="I7" s="50">
        <v>48</v>
      </c>
      <c r="J7" s="50">
        <v>34.6</v>
      </c>
      <c r="K7" s="50">
        <v>31.6</v>
      </c>
      <c r="L7" s="50">
        <v>26.1</v>
      </c>
      <c r="M7" s="50">
        <v>56.499999999999993</v>
      </c>
      <c r="N7" s="50">
        <v>47.4</v>
      </c>
      <c r="O7" s="50">
        <v>50</v>
      </c>
      <c r="P7" s="50">
        <v>50</v>
      </c>
      <c r="Q7" s="5">
        <v>27.27</v>
      </c>
      <c r="R7" s="5">
        <v>0</v>
      </c>
      <c r="S7" s="5">
        <v>0</v>
      </c>
      <c r="T7" s="5">
        <v>0</v>
      </c>
      <c r="U7" s="5">
        <v>0</v>
      </c>
      <c r="V7" s="87">
        <v>0</v>
      </c>
      <c r="W7" s="5">
        <v>0</v>
      </c>
      <c r="X7" s="87">
        <v>0</v>
      </c>
      <c r="Y7" s="5">
        <f>+VLOOKUP(A7,[2]Q27!$A$7:$C$17,3,0)*100</f>
        <v>17.649999999999999</v>
      </c>
      <c r="Z7" s="87">
        <v>0</v>
      </c>
      <c r="AA7" s="5">
        <v>0</v>
      </c>
      <c r="AB7" s="87">
        <v>0</v>
      </c>
      <c r="AC7" s="5">
        <v>0</v>
      </c>
      <c r="AD7" s="5">
        <v>0</v>
      </c>
      <c r="AE7" s="87">
        <v>0</v>
      </c>
      <c r="AO7" s="7"/>
    </row>
    <row r="8" spans="1:41" ht="12.75" customHeight="1" x14ac:dyDescent="0.25">
      <c r="A8" s="4" t="s">
        <v>114</v>
      </c>
      <c r="B8" s="49" t="s">
        <v>65</v>
      </c>
      <c r="C8" s="71">
        <v>33.299999999999997</v>
      </c>
      <c r="D8" s="49">
        <v>18.2</v>
      </c>
      <c r="E8" s="49">
        <v>18.8</v>
      </c>
      <c r="F8" s="50">
        <v>33.299999999999997</v>
      </c>
      <c r="G8" s="50">
        <v>29.4</v>
      </c>
      <c r="H8" s="50">
        <v>21.1</v>
      </c>
      <c r="I8" s="50">
        <v>24</v>
      </c>
      <c r="J8" s="50">
        <v>15.4</v>
      </c>
      <c r="K8" s="50">
        <v>26.3</v>
      </c>
      <c r="L8" s="50">
        <v>17.399999999999999</v>
      </c>
      <c r="M8" s="50">
        <v>17.399999999999999</v>
      </c>
      <c r="N8" s="50">
        <v>15.8</v>
      </c>
      <c r="O8" s="50">
        <v>22.73</v>
      </c>
      <c r="P8" s="50">
        <v>20</v>
      </c>
      <c r="Q8" s="5">
        <v>18.18</v>
      </c>
      <c r="R8" s="5">
        <v>25</v>
      </c>
      <c r="S8" s="5">
        <v>33.33</v>
      </c>
      <c r="T8" s="5">
        <v>15.379999999999999</v>
      </c>
      <c r="U8" s="5">
        <v>12.5</v>
      </c>
      <c r="V8" s="5">
        <v>6.25</v>
      </c>
      <c r="W8" s="5">
        <v>5.56</v>
      </c>
      <c r="X8" s="87">
        <v>13.33</v>
      </c>
      <c r="Y8" s="5">
        <f>+VLOOKUP(A8,[2]Q27!$A$7:$C$17,3,0)*100</f>
        <v>11.76</v>
      </c>
      <c r="Z8" s="87">
        <v>10</v>
      </c>
      <c r="AA8" s="5">
        <v>6.67</v>
      </c>
      <c r="AB8" s="87">
        <v>4.7600000000000007</v>
      </c>
      <c r="AC8" s="5">
        <v>7.6900000000000013</v>
      </c>
      <c r="AD8" s="5">
        <v>33.33</v>
      </c>
      <c r="AE8" s="87">
        <v>7.1399999999999988</v>
      </c>
      <c r="AO8" s="7"/>
    </row>
    <row r="9" spans="1:41" ht="15" customHeight="1" x14ac:dyDescent="0.25">
      <c r="A9" s="4" t="s">
        <v>118</v>
      </c>
      <c r="B9" s="49" t="s">
        <v>62</v>
      </c>
      <c r="C9" s="71">
        <v>8.3000000000000007</v>
      </c>
      <c r="D9" s="49">
        <v>4.5</v>
      </c>
      <c r="E9" s="49">
        <v>0</v>
      </c>
      <c r="F9" s="50">
        <v>8.3000000000000007</v>
      </c>
      <c r="G9" s="50">
        <v>17.600000000000001</v>
      </c>
      <c r="H9" s="50">
        <v>15.8</v>
      </c>
      <c r="I9" s="50">
        <v>4</v>
      </c>
      <c r="J9" s="50">
        <v>7.7</v>
      </c>
      <c r="K9" s="50">
        <v>15.8</v>
      </c>
      <c r="L9" s="50">
        <v>17.399999999999999</v>
      </c>
      <c r="M9" s="50">
        <v>21.7</v>
      </c>
      <c r="N9" s="50">
        <v>15.8</v>
      </c>
      <c r="O9" s="50">
        <v>9.09</v>
      </c>
      <c r="P9" s="50">
        <v>10</v>
      </c>
      <c r="Q9" s="5">
        <v>13.639999999999999</v>
      </c>
      <c r="R9" s="5">
        <v>12.5</v>
      </c>
      <c r="S9" s="5">
        <v>11.110000000000001</v>
      </c>
      <c r="T9" s="5">
        <v>7.6900000000000013</v>
      </c>
      <c r="U9" s="5">
        <v>12.5</v>
      </c>
      <c r="V9" s="5">
        <v>6.25</v>
      </c>
      <c r="W9" s="5">
        <v>5.56</v>
      </c>
      <c r="X9" s="87">
        <v>13.33</v>
      </c>
      <c r="Y9" s="5">
        <f>+VLOOKUP(A9,[2]Q27!$A$7:$C$17,3,0)*100</f>
        <v>5.88</v>
      </c>
      <c r="Z9" s="87">
        <v>20</v>
      </c>
      <c r="AA9" s="5">
        <v>13.33</v>
      </c>
      <c r="AB9" s="87">
        <v>14.29</v>
      </c>
      <c r="AC9" s="5">
        <v>0</v>
      </c>
      <c r="AD9" s="5">
        <v>16.669999999999998</v>
      </c>
      <c r="AE9" s="87">
        <v>7.1399999999999988</v>
      </c>
      <c r="AO9" s="7"/>
    </row>
    <row r="10" spans="1:41" ht="15" customHeight="1" x14ac:dyDescent="0.25">
      <c r="A10" s="4" t="s">
        <v>119</v>
      </c>
      <c r="B10" s="49" t="s">
        <v>69</v>
      </c>
      <c r="C10" s="71">
        <v>12.5</v>
      </c>
      <c r="D10" s="49">
        <v>9.1</v>
      </c>
      <c r="E10" s="52">
        <v>25</v>
      </c>
      <c r="F10" s="50">
        <v>8.3000000000000007</v>
      </c>
      <c r="G10" s="50">
        <v>11.8</v>
      </c>
      <c r="H10" s="50">
        <v>5.3</v>
      </c>
      <c r="I10" s="50">
        <v>4</v>
      </c>
      <c r="J10" s="50">
        <v>7.7</v>
      </c>
      <c r="K10" s="50">
        <v>26.3</v>
      </c>
      <c r="L10" s="50">
        <v>8.6999999999999993</v>
      </c>
      <c r="M10" s="50">
        <v>34.799999999999997</v>
      </c>
      <c r="N10" s="50">
        <v>10.5</v>
      </c>
      <c r="O10" s="50">
        <v>18.18</v>
      </c>
      <c r="P10" s="50">
        <v>15</v>
      </c>
      <c r="Q10" s="5">
        <v>31.819999999999997</v>
      </c>
      <c r="R10" s="5">
        <v>12.5</v>
      </c>
      <c r="S10" s="5">
        <v>5.56</v>
      </c>
      <c r="T10" s="5">
        <v>7.6900000000000013</v>
      </c>
      <c r="U10" s="5">
        <v>18.75</v>
      </c>
      <c r="V10" s="5">
        <v>6.25</v>
      </c>
      <c r="W10" s="5">
        <v>16.669999999999998</v>
      </c>
      <c r="X10" s="87">
        <v>20</v>
      </c>
      <c r="Y10" s="5">
        <f>+VLOOKUP(A10,[2]Q27!$A$7:$C$17,3,0)*100</f>
        <v>17.649999999999999</v>
      </c>
      <c r="Z10" s="87">
        <v>20</v>
      </c>
      <c r="AA10" s="5">
        <v>20</v>
      </c>
      <c r="AB10" s="87">
        <v>4.7600000000000007</v>
      </c>
      <c r="AC10" s="5">
        <v>7.6900000000000013</v>
      </c>
      <c r="AD10" s="5">
        <v>0</v>
      </c>
      <c r="AE10" s="87">
        <v>7.1399999999999988</v>
      </c>
      <c r="AO10" s="7"/>
    </row>
    <row r="11" spans="1:41" ht="15" customHeight="1" x14ac:dyDescent="0.25">
      <c r="A11" s="4" t="s">
        <v>117</v>
      </c>
      <c r="B11" s="49" t="s">
        <v>68</v>
      </c>
      <c r="C11" s="71">
        <v>0</v>
      </c>
      <c r="D11" s="49">
        <v>9.1</v>
      </c>
      <c r="E11" s="49">
        <v>6.3</v>
      </c>
      <c r="F11" s="50">
        <v>0</v>
      </c>
      <c r="G11" s="50">
        <v>5.9</v>
      </c>
      <c r="H11" s="50">
        <v>5.3</v>
      </c>
      <c r="I11" s="50">
        <v>8</v>
      </c>
      <c r="J11" s="50">
        <v>11.5</v>
      </c>
      <c r="K11" s="50">
        <v>10.5</v>
      </c>
      <c r="L11" s="50">
        <v>4.3</v>
      </c>
      <c r="M11" s="50">
        <v>4.3</v>
      </c>
      <c r="N11" s="50">
        <v>15.8</v>
      </c>
      <c r="O11" s="50">
        <v>4.55</v>
      </c>
      <c r="P11" s="50">
        <v>5</v>
      </c>
      <c r="Q11" s="5">
        <v>4.55</v>
      </c>
      <c r="R11" s="5">
        <v>18.75</v>
      </c>
      <c r="S11" s="5">
        <v>16.669999999999998</v>
      </c>
      <c r="T11" s="5">
        <v>0</v>
      </c>
      <c r="U11" s="5">
        <v>6.25</v>
      </c>
      <c r="V11" s="5">
        <v>6.25</v>
      </c>
      <c r="W11" s="5">
        <v>11.110000000000001</v>
      </c>
      <c r="X11" s="87">
        <v>6.67</v>
      </c>
      <c r="Y11" s="5">
        <f>+VLOOKUP(A11,[2]Q27!$A$7:$C$17,3,0)*100</f>
        <v>11.76</v>
      </c>
      <c r="Z11" s="87">
        <v>30</v>
      </c>
      <c r="AA11" s="5">
        <v>20</v>
      </c>
      <c r="AB11" s="87">
        <v>19.05</v>
      </c>
      <c r="AC11" s="5">
        <v>15.379999999999999</v>
      </c>
      <c r="AD11" s="5">
        <v>8.33</v>
      </c>
      <c r="AE11" s="87">
        <v>14.29</v>
      </c>
      <c r="AO11" s="7"/>
    </row>
    <row r="12" spans="1:41" ht="15" customHeight="1" x14ac:dyDescent="0.25">
      <c r="A12" s="4" t="s">
        <v>113</v>
      </c>
      <c r="B12" s="49" t="s">
        <v>67</v>
      </c>
      <c r="C12" s="71">
        <v>4.2</v>
      </c>
      <c r="D12" s="49">
        <v>4.5</v>
      </c>
      <c r="E12" s="49">
        <v>12.5</v>
      </c>
      <c r="F12" s="50">
        <v>0</v>
      </c>
      <c r="G12" s="50">
        <v>11.8</v>
      </c>
      <c r="H12" s="50">
        <v>5.3</v>
      </c>
      <c r="I12" s="50">
        <v>8</v>
      </c>
      <c r="J12" s="50">
        <v>11.5</v>
      </c>
      <c r="K12" s="50">
        <v>21.1</v>
      </c>
      <c r="L12" s="50">
        <v>13</v>
      </c>
      <c r="M12" s="50">
        <v>4.3</v>
      </c>
      <c r="N12" s="50">
        <v>5.3</v>
      </c>
      <c r="O12" s="50">
        <v>9.09</v>
      </c>
      <c r="P12" s="50">
        <v>0</v>
      </c>
      <c r="Q12" s="5">
        <v>9.09</v>
      </c>
      <c r="R12" s="5">
        <v>18.75</v>
      </c>
      <c r="S12" s="5">
        <v>5.56</v>
      </c>
      <c r="T12" s="5">
        <v>15.379999999999999</v>
      </c>
      <c r="U12" s="5">
        <v>6.25</v>
      </c>
      <c r="V12" s="5">
        <v>18.75</v>
      </c>
      <c r="W12" s="5">
        <v>16.669999999999998</v>
      </c>
      <c r="X12" s="87">
        <v>20</v>
      </c>
      <c r="Y12" s="5">
        <f>+VLOOKUP(A12,[2]Q27!$A$7:$C$17,3,0)*100</f>
        <v>29.409999999999997</v>
      </c>
      <c r="Z12" s="87">
        <v>20</v>
      </c>
      <c r="AA12" s="5">
        <v>26.669999999999998</v>
      </c>
      <c r="AB12" s="87">
        <v>42.86</v>
      </c>
      <c r="AC12" s="5">
        <v>38.46</v>
      </c>
      <c r="AD12" s="5">
        <v>25</v>
      </c>
      <c r="AE12" s="87">
        <v>21.43</v>
      </c>
      <c r="AO12" s="7"/>
    </row>
    <row r="13" spans="1:41" ht="15" customHeight="1" x14ac:dyDescent="0.25">
      <c r="A13" s="4" t="s">
        <v>112</v>
      </c>
      <c r="B13" s="49" t="s">
        <v>64</v>
      </c>
      <c r="C13" s="71">
        <v>16.7</v>
      </c>
      <c r="D13" s="49">
        <v>13.600000000000001</v>
      </c>
      <c r="E13" s="49">
        <v>18.8</v>
      </c>
      <c r="F13" s="50">
        <v>41.7</v>
      </c>
      <c r="G13" s="50">
        <v>23.5</v>
      </c>
      <c r="H13" s="50">
        <v>10.5</v>
      </c>
      <c r="I13" s="50">
        <v>20</v>
      </c>
      <c r="J13" s="50">
        <v>26.899999999999995</v>
      </c>
      <c r="K13" s="50">
        <v>31.6</v>
      </c>
      <c r="L13" s="50">
        <v>8.6999999999999993</v>
      </c>
      <c r="M13" s="50">
        <v>13</v>
      </c>
      <c r="N13" s="50">
        <v>15.8</v>
      </c>
      <c r="O13" s="50">
        <v>18.18</v>
      </c>
      <c r="P13" s="50">
        <v>10</v>
      </c>
      <c r="Q13" s="5">
        <v>4.55</v>
      </c>
      <c r="R13" s="5">
        <v>12.5</v>
      </c>
      <c r="S13" s="5">
        <v>27.779999999999998</v>
      </c>
      <c r="T13" s="5">
        <v>15.379999999999999</v>
      </c>
      <c r="U13" s="5">
        <v>12.5</v>
      </c>
      <c r="V13" s="5">
        <v>0</v>
      </c>
      <c r="W13" s="5">
        <v>27.779999999999998</v>
      </c>
      <c r="X13" s="87">
        <v>26.669999999999998</v>
      </c>
      <c r="Y13" s="5">
        <f>+VLOOKUP(A13,[2]Q27!$A$7:$C$17,3,0)*100</f>
        <v>17.649999999999999</v>
      </c>
      <c r="Z13" s="87">
        <v>40</v>
      </c>
      <c r="AA13" s="5">
        <v>20</v>
      </c>
      <c r="AB13" s="87">
        <v>42.86</v>
      </c>
      <c r="AC13" s="5">
        <v>30.769999999999996</v>
      </c>
      <c r="AD13" s="5">
        <v>33.33</v>
      </c>
      <c r="AE13" s="87">
        <v>42.86</v>
      </c>
      <c r="AO13" s="7"/>
    </row>
    <row r="14" spans="1:41" ht="15" customHeight="1" x14ac:dyDescent="0.25">
      <c r="A14" s="4" t="s">
        <v>116</v>
      </c>
      <c r="B14" s="49" t="s">
        <v>66</v>
      </c>
      <c r="C14" s="71">
        <v>25</v>
      </c>
      <c r="D14" s="49">
        <v>18.2</v>
      </c>
      <c r="E14" s="49">
        <v>37.5</v>
      </c>
      <c r="F14" s="50">
        <v>16.7</v>
      </c>
      <c r="G14" s="50">
        <v>17.600000000000001</v>
      </c>
      <c r="H14" s="50">
        <v>26.3</v>
      </c>
      <c r="I14" s="50">
        <v>20</v>
      </c>
      <c r="J14" s="50">
        <v>23.1</v>
      </c>
      <c r="K14" s="50">
        <v>31.6</v>
      </c>
      <c r="L14" s="50">
        <v>26.1</v>
      </c>
      <c r="M14" s="50">
        <v>21.7</v>
      </c>
      <c r="N14" s="50">
        <v>31.6</v>
      </c>
      <c r="O14" s="50">
        <v>27.27</v>
      </c>
      <c r="P14" s="50">
        <v>40</v>
      </c>
      <c r="Q14" s="5">
        <v>18.18</v>
      </c>
      <c r="R14" s="5">
        <v>12.5</v>
      </c>
      <c r="S14" s="5">
        <v>38.89</v>
      </c>
      <c r="T14" s="5">
        <v>30.769999999999996</v>
      </c>
      <c r="U14" s="5">
        <v>50</v>
      </c>
      <c r="V14" s="5">
        <v>37.5</v>
      </c>
      <c r="W14" s="5">
        <v>27.779999999999998</v>
      </c>
      <c r="X14" s="87">
        <v>20</v>
      </c>
      <c r="Y14" s="5">
        <f>+VLOOKUP(A14,[2]Q27!$A$7:$C$17,3,0)*100</f>
        <v>35.29</v>
      </c>
      <c r="Z14" s="87">
        <v>60</v>
      </c>
      <c r="AA14" s="5">
        <v>80</v>
      </c>
      <c r="AB14" s="87">
        <v>80.95</v>
      </c>
      <c r="AC14" s="5">
        <v>46.150000000000006</v>
      </c>
      <c r="AD14" s="5">
        <v>41.67</v>
      </c>
      <c r="AE14" s="87">
        <v>50</v>
      </c>
      <c r="AO14" s="7"/>
    </row>
    <row r="15" spans="1:41" ht="15" customHeight="1" x14ac:dyDescent="0.25">
      <c r="A15" s="4" t="s">
        <v>115</v>
      </c>
      <c r="B15" s="49" t="s">
        <v>63</v>
      </c>
      <c r="C15" s="71">
        <v>20.8</v>
      </c>
      <c r="D15" s="49">
        <v>13.600000000000001</v>
      </c>
      <c r="E15" s="49">
        <v>6.3</v>
      </c>
      <c r="F15" s="50">
        <v>16.7</v>
      </c>
      <c r="G15" s="50">
        <v>29.4</v>
      </c>
      <c r="H15" s="50">
        <v>10.5</v>
      </c>
      <c r="I15" s="50">
        <v>12</v>
      </c>
      <c r="J15" s="50">
        <v>15.4</v>
      </c>
      <c r="K15" s="50">
        <v>15.8</v>
      </c>
      <c r="L15" s="50">
        <v>17.399999999999999</v>
      </c>
      <c r="M15" s="50">
        <v>17.399999999999999</v>
      </c>
      <c r="N15" s="50">
        <v>15.8</v>
      </c>
      <c r="O15" s="50">
        <v>22.73</v>
      </c>
      <c r="P15" s="50">
        <v>15</v>
      </c>
      <c r="Q15" s="5">
        <v>13.639999999999999</v>
      </c>
      <c r="R15" s="5">
        <v>12.5</v>
      </c>
      <c r="S15" s="5">
        <v>11.110000000000001</v>
      </c>
      <c r="T15" s="5">
        <v>38.46</v>
      </c>
      <c r="U15" s="5">
        <v>12.5</v>
      </c>
      <c r="V15" s="5">
        <v>31.25</v>
      </c>
      <c r="W15" s="5">
        <v>50</v>
      </c>
      <c r="X15" s="87">
        <v>46.67</v>
      </c>
      <c r="Y15" s="5">
        <f>+VLOOKUP(A15,[2]Q27!$A$7:$C$17,3,0)*100</f>
        <v>29.409999999999997</v>
      </c>
      <c r="Z15" s="87">
        <v>40</v>
      </c>
      <c r="AA15" s="5">
        <v>53.33</v>
      </c>
      <c r="AB15" s="87">
        <v>42.86</v>
      </c>
      <c r="AC15" s="5">
        <v>30.769999999999996</v>
      </c>
      <c r="AD15" s="5">
        <v>25</v>
      </c>
      <c r="AE15" s="87">
        <v>64.290000000000006</v>
      </c>
      <c r="AO15" s="7"/>
    </row>
    <row r="16" spans="1:41" ht="15" customHeight="1" x14ac:dyDescent="0.25">
      <c r="A16" s="4" t="s">
        <v>111</v>
      </c>
      <c r="B16" s="49" t="s">
        <v>71</v>
      </c>
      <c r="C16" s="71">
        <v>95.8</v>
      </c>
      <c r="D16" s="53">
        <v>100</v>
      </c>
      <c r="E16" s="49">
        <v>93.8</v>
      </c>
      <c r="F16" s="50">
        <v>83.3</v>
      </c>
      <c r="G16" s="50">
        <v>88.2</v>
      </c>
      <c r="H16" s="50">
        <v>78.900000000000006</v>
      </c>
      <c r="I16" s="50">
        <v>100</v>
      </c>
      <c r="J16" s="50">
        <v>92.3</v>
      </c>
      <c r="K16" s="50">
        <v>100</v>
      </c>
      <c r="L16" s="50">
        <v>91.3</v>
      </c>
      <c r="M16" s="50">
        <v>87</v>
      </c>
      <c r="N16" s="50">
        <v>94.7</v>
      </c>
      <c r="O16" s="50">
        <v>95.45</v>
      </c>
      <c r="P16" s="50">
        <v>80</v>
      </c>
      <c r="Q16" s="5">
        <v>95.45</v>
      </c>
      <c r="R16" s="5">
        <v>100</v>
      </c>
      <c r="S16" s="5">
        <v>100</v>
      </c>
      <c r="T16" s="5">
        <v>100</v>
      </c>
      <c r="U16" s="5">
        <v>100</v>
      </c>
      <c r="V16" s="5">
        <v>93.75</v>
      </c>
      <c r="W16" s="5">
        <v>94.44</v>
      </c>
      <c r="X16" s="87">
        <v>80</v>
      </c>
      <c r="Y16" s="5">
        <f>+VLOOKUP(A16,[2]Q27!$A$7:$C$17,3,0)*100</f>
        <v>94.12</v>
      </c>
      <c r="Z16" s="87">
        <v>90</v>
      </c>
      <c r="AA16" s="5">
        <v>93.33</v>
      </c>
      <c r="AB16" s="87">
        <v>90.48</v>
      </c>
      <c r="AC16" s="5">
        <v>100</v>
      </c>
      <c r="AD16" s="5">
        <v>100</v>
      </c>
      <c r="AE16" s="87">
        <v>100</v>
      </c>
      <c r="AO16" s="7"/>
    </row>
    <row r="17" spans="1:24" ht="15" customHeight="1" x14ac:dyDescent="0.25">
      <c r="A17" s="4"/>
      <c r="B17" s="52"/>
      <c r="D17" s="54"/>
      <c r="E17" s="54"/>
      <c r="F17" s="52"/>
      <c r="G17" s="52"/>
      <c r="H17" s="55"/>
      <c r="I17" s="4"/>
      <c r="J17" s="4"/>
      <c r="K17" s="4"/>
      <c r="T17" s="12"/>
      <c r="U17" s="12"/>
      <c r="W17" s="51"/>
      <c r="X17" s="51"/>
    </row>
    <row r="18" spans="1:24" ht="15" customHeight="1" x14ac:dyDescent="0.25">
      <c r="A18" s="4"/>
      <c r="B18" s="1"/>
      <c r="C18" s="1"/>
      <c r="D18" s="4"/>
      <c r="E18" s="4"/>
      <c r="F18" s="9"/>
      <c r="G18" s="9"/>
      <c r="H18" s="4"/>
      <c r="I18" s="4"/>
      <c r="J18" s="4"/>
      <c r="K18" s="4"/>
      <c r="T18" s="12"/>
      <c r="U18" s="12"/>
      <c r="W18" s="51"/>
      <c r="X18" s="51"/>
    </row>
    <row r="19" spans="1:24" x14ac:dyDescent="0.25">
      <c r="A19" s="4"/>
      <c r="B19" s="1"/>
      <c r="C19" s="1"/>
      <c r="D19" s="4"/>
      <c r="E19" s="4"/>
      <c r="F19" s="9"/>
      <c r="G19" s="9"/>
      <c r="H19" s="4"/>
      <c r="I19" s="4"/>
      <c r="J19" s="4"/>
      <c r="K19" s="4"/>
    </row>
    <row r="20" spans="1:24" x14ac:dyDescent="0.25">
      <c r="A20" s="4"/>
      <c r="B20" s="1"/>
      <c r="C20" s="1"/>
      <c r="D20" s="4"/>
      <c r="E20" s="4"/>
      <c r="F20" s="9"/>
      <c r="G20" s="9"/>
      <c r="H20" s="4"/>
      <c r="I20" s="4"/>
      <c r="J20" s="4"/>
      <c r="K20" s="4"/>
    </row>
    <row r="21" spans="1:24" x14ac:dyDescent="0.25">
      <c r="A21" s="4"/>
      <c r="B21" s="1"/>
      <c r="C21" s="1"/>
      <c r="D21" s="4"/>
      <c r="E21" s="4"/>
      <c r="F21" s="9"/>
      <c r="G21" s="9"/>
      <c r="H21" s="4"/>
      <c r="I21" s="4"/>
      <c r="J21" s="4"/>
      <c r="K21" s="4"/>
    </row>
    <row r="22" spans="1:24" x14ac:dyDescent="0.25">
      <c r="A22" s="4"/>
      <c r="B22" s="1"/>
      <c r="C22" s="1"/>
      <c r="D22" s="4"/>
      <c r="E22" s="4"/>
      <c r="F22" s="9"/>
      <c r="G22" s="9"/>
      <c r="H22" s="4"/>
      <c r="I22" s="4"/>
      <c r="J22" s="4"/>
      <c r="K22" s="4"/>
    </row>
    <row r="23" spans="1:24" x14ac:dyDescent="0.25">
      <c r="A23" s="4"/>
      <c r="C23" s="169" t="s">
        <v>72</v>
      </c>
      <c r="D23" s="4"/>
      <c r="E23" s="4"/>
      <c r="F23" s="4"/>
      <c r="G23" s="4"/>
      <c r="H23" s="4"/>
      <c r="I23" s="4"/>
      <c r="J23" s="4"/>
      <c r="K23" s="4"/>
    </row>
    <row r="24" spans="1:24" x14ac:dyDescent="0.25">
      <c r="A24" s="4"/>
      <c r="C24" s="170" t="s">
        <v>170</v>
      </c>
      <c r="D24" s="4"/>
      <c r="E24" s="4"/>
      <c r="F24" s="4"/>
      <c r="G24" s="4"/>
      <c r="H24" s="4"/>
      <c r="I24" s="4"/>
      <c r="J24" s="4"/>
      <c r="K24" s="4"/>
    </row>
    <row r="25" spans="1:24" x14ac:dyDescent="0.25">
      <c r="B25" s="3"/>
      <c r="C25" s="178"/>
    </row>
    <row r="26" spans="1:24" x14ac:dyDescent="0.25">
      <c r="B26" s="3"/>
      <c r="C26" s="3"/>
    </row>
    <row r="27" spans="1:24" x14ac:dyDescent="0.25">
      <c r="B27" s="3"/>
      <c r="C27" s="3"/>
    </row>
    <row r="28" spans="1:24" x14ac:dyDescent="0.25">
      <c r="B28" s="3"/>
      <c r="C28" s="3"/>
    </row>
    <row r="29" spans="1:24" x14ac:dyDescent="0.25">
      <c r="B29" s="3"/>
      <c r="C29" s="3"/>
    </row>
    <row r="30" spans="1:24" x14ac:dyDescent="0.25">
      <c r="B30" s="3"/>
      <c r="C30" s="3"/>
    </row>
    <row r="31" spans="1:24" x14ac:dyDescent="0.25">
      <c r="B31" s="3"/>
      <c r="C31" s="3"/>
    </row>
    <row r="32" spans="1:24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4" x14ac:dyDescent="0.25">
      <c r="B49" s="3"/>
      <c r="C49" s="3"/>
    </row>
    <row r="50" spans="2:4" x14ac:dyDescent="0.25">
      <c r="B50" s="3"/>
      <c r="C50" s="3"/>
    </row>
    <row r="51" spans="2:4" x14ac:dyDescent="0.25">
      <c r="B51" s="3"/>
      <c r="C51" s="3"/>
    </row>
    <row r="52" spans="2:4" x14ac:dyDescent="0.25">
      <c r="B52" s="3"/>
      <c r="C52" s="3"/>
    </row>
    <row r="53" spans="2:4" x14ac:dyDescent="0.25">
      <c r="B53" s="3"/>
      <c r="D53" s="89" t="s">
        <v>365</v>
      </c>
    </row>
    <row r="54" spans="2:4" x14ac:dyDescent="0.25">
      <c r="B54" s="3"/>
      <c r="C54" s="3"/>
    </row>
  </sheetData>
  <autoFilter ref="A6:AE16" xr:uid="{00000000-0009-0000-0000-000005000000}">
    <sortState xmlns:xlrd2="http://schemas.microsoft.com/office/spreadsheetml/2017/richdata2" ref="A7:AE16">
      <sortCondition ref="AE6:AE16"/>
    </sortState>
  </autoFilter>
  <sortState xmlns:xlrd2="http://schemas.microsoft.com/office/spreadsheetml/2017/richdata2" ref="A7:Z16">
    <sortCondition ref="Z7:Z16"/>
  </sortState>
  <mergeCells count="1">
    <mergeCell ref="B1:K3"/>
  </mergeCells>
  <phoneticPr fontId="45" type="noConversion"/>
  <pageMargins left="0.39370078740157483" right="0.27559055118110237" top="0.55118110236220474" bottom="0.98425196850393704" header="0.51181102362204722" footer="0.51181102362204722"/>
  <pageSetup paperSize="9" scale="54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3"/>
  <sheetViews>
    <sheetView showGridLines="0" view="pageBreakPreview" zoomScale="70" zoomScaleNormal="100" zoomScaleSheetLayoutView="70" workbookViewId="0">
      <selection activeCell="C20" sqref="C20"/>
    </sheetView>
  </sheetViews>
  <sheetFormatPr baseColWidth="10" defaultColWidth="12" defaultRowHeight="15" x14ac:dyDescent="0.25"/>
  <cols>
    <col min="1" max="2" width="12" style="123"/>
    <col min="3" max="3" width="15" style="123" bestFit="1" customWidth="1"/>
    <col min="4" max="4" width="13.42578125" style="123" bestFit="1" customWidth="1"/>
    <col min="5" max="5" width="15" style="123" bestFit="1" customWidth="1"/>
    <col min="6" max="16384" width="12" style="123"/>
  </cols>
  <sheetData>
    <row r="1" spans="1:9" s="120" customFormat="1" ht="17.45" customHeight="1" x14ac:dyDescent="0.25">
      <c r="A1" s="119" t="s">
        <v>73</v>
      </c>
      <c r="B1" s="119"/>
      <c r="C1" s="119"/>
      <c r="D1" s="119"/>
      <c r="F1" s="120">
        <v>100</v>
      </c>
    </row>
    <row r="2" spans="1:9" x14ac:dyDescent="0.25">
      <c r="A2" s="121" t="s">
        <v>74</v>
      </c>
      <c r="B2" s="122" t="s">
        <v>162</v>
      </c>
      <c r="C2" s="122" t="s">
        <v>75</v>
      </c>
      <c r="D2" s="122" t="s">
        <v>163</v>
      </c>
      <c r="E2" s="122" t="s">
        <v>75</v>
      </c>
    </row>
    <row r="3" spans="1:9" x14ac:dyDescent="0.25">
      <c r="A3" s="91">
        <v>43831</v>
      </c>
      <c r="B3" s="124">
        <v>5.1523942798837945</v>
      </c>
      <c r="C3" s="124"/>
      <c r="D3" s="125">
        <v>5.7341531933566667</v>
      </c>
      <c r="E3" s="125"/>
      <c r="F3" s="126">
        <f t="shared" ref="F3:F19" si="0">+D3-B3</f>
        <v>0.58175891347287223</v>
      </c>
      <c r="I3" s="121" t="s">
        <v>368</v>
      </c>
    </row>
    <row r="4" spans="1:9" x14ac:dyDescent="0.25">
      <c r="A4" s="91">
        <v>43862</v>
      </c>
      <c r="B4" s="124">
        <v>5.0834062691764803</v>
      </c>
      <c r="C4" s="124"/>
      <c r="D4" s="125">
        <v>5.4984123993944163</v>
      </c>
      <c r="E4" s="125"/>
      <c r="F4" s="126">
        <f t="shared" si="0"/>
        <v>0.41500613021793598</v>
      </c>
    </row>
    <row r="5" spans="1:9" x14ac:dyDescent="0.25">
      <c r="A5" s="91">
        <v>43891</v>
      </c>
      <c r="B5" s="124">
        <v>5.4495381110567722</v>
      </c>
      <c r="C5" s="124"/>
      <c r="D5" s="125">
        <v>5.7996502369477589</v>
      </c>
      <c r="E5" s="125"/>
      <c r="F5" s="126">
        <f t="shared" si="0"/>
        <v>0.35011212589098673</v>
      </c>
    </row>
    <row r="6" spans="1:9" x14ac:dyDescent="0.25">
      <c r="A6" s="91">
        <v>43922</v>
      </c>
      <c r="B6" s="124">
        <v>5.3857021345389988</v>
      </c>
      <c r="C6" s="124"/>
      <c r="D6" s="125">
        <v>5.9011955346996627</v>
      </c>
      <c r="E6" s="125"/>
      <c r="F6" s="126">
        <f t="shared" si="0"/>
        <v>0.51549340016066392</v>
      </c>
    </row>
    <row r="7" spans="1:9" x14ac:dyDescent="0.25">
      <c r="A7" s="91">
        <v>43952</v>
      </c>
      <c r="B7" s="124">
        <v>5.0848418563603559</v>
      </c>
      <c r="C7" s="124"/>
      <c r="D7" s="125">
        <v>5.5626350176320472</v>
      </c>
      <c r="E7" s="125"/>
      <c r="F7" s="126">
        <f t="shared" si="0"/>
        <v>0.47779316127169125</v>
      </c>
    </row>
    <row r="8" spans="1:9" x14ac:dyDescent="0.25">
      <c r="A8" s="91">
        <v>43983</v>
      </c>
      <c r="B8" s="124">
        <v>4.904343981415364</v>
      </c>
      <c r="C8" s="125"/>
      <c r="D8" s="125">
        <v>5.3038375671096016</v>
      </c>
      <c r="E8" s="125"/>
      <c r="F8" s="126">
        <f t="shared" si="0"/>
        <v>0.39949358569423765</v>
      </c>
    </row>
    <row r="9" spans="1:9" x14ac:dyDescent="0.25">
      <c r="A9" s="91">
        <v>44013</v>
      </c>
      <c r="B9" s="124">
        <v>4.4583051440200414</v>
      </c>
      <c r="C9" s="125">
        <v>7.1561364728418022</v>
      </c>
      <c r="D9" s="125">
        <v>4.776689198066526</v>
      </c>
      <c r="E9" s="125">
        <v>7.5373386046048667</v>
      </c>
      <c r="F9" s="126">
        <f t="shared" si="0"/>
        <v>0.31838405404648462</v>
      </c>
    </row>
    <row r="10" spans="1:9" x14ac:dyDescent="0.25">
      <c r="A10" s="91">
        <v>44044</v>
      </c>
      <c r="B10" s="124">
        <v>5.7000313705740426</v>
      </c>
      <c r="C10" s="125">
        <v>7.1561364728418022</v>
      </c>
      <c r="D10" s="125">
        <v>5.9953482504657565</v>
      </c>
      <c r="E10" s="125">
        <v>7.5373386046048667</v>
      </c>
      <c r="F10" s="126">
        <f t="shared" si="0"/>
        <v>0.29531687989171385</v>
      </c>
    </row>
    <row r="11" spans="1:9" x14ac:dyDescent="0.25">
      <c r="A11" s="91">
        <v>44075</v>
      </c>
      <c r="B11" s="124">
        <v>7.0247048309732554</v>
      </c>
      <c r="C11" s="125">
        <v>7.1561364728418022</v>
      </c>
      <c r="D11" s="125">
        <v>7.6010753343419735</v>
      </c>
      <c r="E11" s="125">
        <v>7.5373386046048667</v>
      </c>
      <c r="F11" s="126">
        <f t="shared" si="0"/>
        <v>0.57637050336871809</v>
      </c>
    </row>
    <row r="12" spans="1:9" x14ac:dyDescent="0.25">
      <c r="A12" s="91">
        <v>44105</v>
      </c>
      <c r="B12" s="124">
        <v>7.9050649436257601</v>
      </c>
      <c r="C12" s="125">
        <v>7.1561364728418022</v>
      </c>
      <c r="D12" s="125">
        <v>8.1541079588320553</v>
      </c>
      <c r="E12" s="125">
        <v>7.5373386046048667</v>
      </c>
      <c r="F12" s="126">
        <f t="shared" si="0"/>
        <v>0.24904301520629524</v>
      </c>
    </row>
    <row r="13" spans="1:9" x14ac:dyDescent="0.25">
      <c r="A13" s="91">
        <v>44136</v>
      </c>
      <c r="B13" s="124">
        <v>6.8357082471410475</v>
      </c>
      <c r="C13" s="125">
        <v>7.1561364728418022</v>
      </c>
      <c r="D13" s="125">
        <v>7.1125668383873215</v>
      </c>
      <c r="E13" s="125">
        <v>7.5373386046048667</v>
      </c>
      <c r="F13" s="126">
        <f t="shared" si="0"/>
        <v>0.27685859124627399</v>
      </c>
    </row>
    <row r="14" spans="1:9" x14ac:dyDescent="0.25">
      <c r="A14" s="91">
        <v>44166</v>
      </c>
      <c r="B14" s="124">
        <v>6.9580510949548566</v>
      </c>
      <c r="C14" s="125">
        <v>7.1561364728418022</v>
      </c>
      <c r="D14" s="125">
        <v>7.7653658075638008</v>
      </c>
      <c r="E14" s="125">
        <v>7.5373386046048667</v>
      </c>
      <c r="F14" s="126">
        <f t="shared" si="0"/>
        <v>0.80731471260894416</v>
      </c>
    </row>
    <row r="15" spans="1:9" x14ac:dyDescent="0.25">
      <c r="A15" s="91">
        <v>44197</v>
      </c>
      <c r="B15" s="125">
        <v>7.7144817616773516</v>
      </c>
      <c r="C15" s="125">
        <v>7.1561364728418022</v>
      </c>
      <c r="D15" s="125">
        <v>7.9276086812288984</v>
      </c>
      <c r="E15" s="125">
        <v>7.5373386046048667</v>
      </c>
      <c r="F15" s="126">
        <f t="shared" si="0"/>
        <v>0.21312691955154683</v>
      </c>
    </row>
    <row r="16" spans="1:9" x14ac:dyDescent="0.25">
      <c r="A16" s="91">
        <v>44228</v>
      </c>
      <c r="B16" s="125">
        <v>7.7016339164451066</v>
      </c>
      <c r="C16" s="125">
        <v>7.1561364728418022</v>
      </c>
      <c r="D16" s="125">
        <v>7.9295976497136049</v>
      </c>
      <c r="E16" s="125">
        <v>7.5373386046048667</v>
      </c>
      <c r="F16" s="126">
        <f t="shared" si="0"/>
        <v>0.22796373326849828</v>
      </c>
    </row>
    <row r="17" spans="1:15" ht="15" customHeight="1" x14ac:dyDescent="0.25">
      <c r="A17" s="91">
        <v>44256</v>
      </c>
      <c r="B17" s="125">
        <v>7.740721242118564</v>
      </c>
      <c r="C17" s="125">
        <v>7.1561364728418022</v>
      </c>
      <c r="D17" s="125">
        <v>8.1278944935983191</v>
      </c>
      <c r="E17" s="125">
        <v>7.5373386046048667</v>
      </c>
      <c r="F17" s="126">
        <f t="shared" si="0"/>
        <v>0.38717325147975501</v>
      </c>
    </row>
    <row r="18" spans="1:15" x14ac:dyDescent="0.25">
      <c r="A18" s="91">
        <v>44287</v>
      </c>
      <c r="B18" s="125">
        <v>7.7126246550631494</v>
      </c>
      <c r="C18" s="125">
        <v>7.1561364728418022</v>
      </c>
      <c r="D18" s="125">
        <v>8.2016187542860788</v>
      </c>
      <c r="E18" s="125">
        <v>7.5373386046048667</v>
      </c>
      <c r="F18" s="126">
        <f t="shared" si="0"/>
        <v>0.48899409922292936</v>
      </c>
    </row>
    <row r="19" spans="1:15" x14ac:dyDescent="0.25">
      <c r="A19" s="91">
        <v>44317</v>
      </c>
      <c r="B19" s="125">
        <v>8.0973208923621751</v>
      </c>
      <c r="C19" s="125">
        <v>7.1561364728418022</v>
      </c>
      <c r="D19" s="125">
        <v>8.411856720457255</v>
      </c>
      <c r="E19" s="125">
        <v>7.5373386046048667</v>
      </c>
      <c r="F19" s="126">
        <f t="shared" si="0"/>
        <v>0.31453582809507985</v>
      </c>
    </row>
    <row r="20" spans="1:15" x14ac:dyDescent="0.25">
      <c r="A20" s="91">
        <v>44348</v>
      </c>
      <c r="B20" s="125">
        <v>8.0249895751462841</v>
      </c>
      <c r="C20" s="125">
        <v>7.1561364728418004</v>
      </c>
      <c r="D20" s="125">
        <v>8.4443335683167984</v>
      </c>
      <c r="E20" s="125">
        <v>7.5373386046048667</v>
      </c>
      <c r="F20" s="126">
        <f>+D20-B20</f>
        <v>0.4193439931705143</v>
      </c>
    </row>
    <row r="21" spans="1:15" x14ac:dyDescent="0.25">
      <c r="A21" s="91"/>
      <c r="I21" s="197" t="s">
        <v>347</v>
      </c>
      <c r="J21" s="198"/>
      <c r="K21" s="198"/>
      <c r="L21" s="198"/>
      <c r="M21" s="198"/>
      <c r="N21" s="198"/>
      <c r="O21" s="198"/>
    </row>
    <row r="22" spans="1:15" x14ac:dyDescent="0.25">
      <c r="A22" s="91"/>
    </row>
    <row r="23" spans="1:15" x14ac:dyDescent="0.25">
      <c r="A23" s="91"/>
    </row>
  </sheetData>
  <mergeCells count="1">
    <mergeCell ref="I21:O21"/>
  </mergeCells>
  <pageMargins left="0.7" right="0.7" top="0.75" bottom="0.75" header="0.3" footer="0.3"/>
  <pageSetup scale="8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40"/>
  <sheetViews>
    <sheetView showGridLines="0" view="pageBreakPreview" zoomScale="90" zoomScaleNormal="100" zoomScaleSheetLayoutView="90" workbookViewId="0">
      <selection activeCell="E14" sqref="E14:L40"/>
    </sheetView>
  </sheetViews>
  <sheetFormatPr baseColWidth="10" defaultColWidth="9.140625" defaultRowHeight="12.75" x14ac:dyDescent="0.2"/>
  <cols>
    <col min="1" max="1" width="29.7109375" style="56" bestFit="1" customWidth="1"/>
    <col min="2" max="2" width="12" style="56" bestFit="1" customWidth="1"/>
    <col min="3" max="3" width="32.85546875" style="56" bestFit="1" customWidth="1"/>
    <col min="4" max="4" width="15.5703125" style="56" bestFit="1" customWidth="1"/>
    <col min="5" max="5" width="14.85546875" style="56" customWidth="1"/>
    <col min="6" max="8" width="13.7109375" style="56" customWidth="1"/>
    <col min="9" max="10" width="9.140625" style="56" customWidth="1"/>
    <col min="11" max="11" width="12" style="56" bestFit="1" customWidth="1"/>
    <col min="12" max="12" width="7.5703125" style="56" customWidth="1"/>
    <col min="13" max="13" width="5.85546875" style="56" customWidth="1"/>
    <col min="14" max="14" width="32.85546875" style="56" bestFit="1" customWidth="1"/>
    <col min="15" max="15" width="9.140625" style="56" customWidth="1"/>
    <col min="16" max="16384" width="9.140625" style="56"/>
  </cols>
  <sheetData>
    <row r="1" spans="1:9" x14ac:dyDescent="0.2">
      <c r="A1" s="199" t="s">
        <v>287</v>
      </c>
      <c r="B1" s="199"/>
      <c r="C1" s="199"/>
      <c r="D1" s="199"/>
      <c r="E1" s="199"/>
      <c r="F1" s="199"/>
      <c r="G1" s="199"/>
      <c r="H1" s="199"/>
      <c r="I1" s="199"/>
    </row>
    <row r="2" spans="1:9" x14ac:dyDescent="0.2">
      <c r="A2" s="199"/>
      <c r="B2" s="199"/>
      <c r="C2" s="199"/>
      <c r="D2" s="199"/>
      <c r="E2" s="199"/>
      <c r="F2" s="199"/>
      <c r="G2" s="199"/>
      <c r="H2" s="199"/>
      <c r="I2" s="199"/>
    </row>
    <row r="3" spans="1:9" x14ac:dyDescent="0.2">
      <c r="A3" s="199"/>
      <c r="B3" s="199"/>
      <c r="C3" s="199"/>
      <c r="D3" s="199"/>
      <c r="E3" s="199"/>
      <c r="F3" s="199"/>
      <c r="G3" s="199"/>
      <c r="H3" s="199"/>
      <c r="I3" s="199"/>
    </row>
    <row r="4" spans="1:9" ht="13.5" thickBot="1" x14ac:dyDescent="0.25"/>
    <row r="5" spans="1:9" ht="14.25" thickBot="1" x14ac:dyDescent="0.3">
      <c r="B5" s="57" t="s">
        <v>76</v>
      </c>
      <c r="C5" s="58" t="s">
        <v>77</v>
      </c>
      <c r="D5" s="127"/>
      <c r="E5" s="127"/>
    </row>
    <row r="6" spans="1:9" ht="13.5" x14ac:dyDescent="0.25">
      <c r="A6" s="59" t="s">
        <v>78</v>
      </c>
      <c r="B6" s="60">
        <v>82.051282051282044</v>
      </c>
      <c r="C6" s="61">
        <v>17.948717948717949</v>
      </c>
      <c r="D6" s="128"/>
    </row>
    <row r="7" spans="1:9" ht="13.5" x14ac:dyDescent="0.25">
      <c r="A7" s="62" t="s">
        <v>79</v>
      </c>
      <c r="B7" s="63">
        <v>69.444444444444443</v>
      </c>
      <c r="C7" s="64">
        <v>30.555555555555557</v>
      </c>
      <c r="D7" s="128"/>
    </row>
    <row r="8" spans="1:9" ht="13.5" x14ac:dyDescent="0.25">
      <c r="A8" s="62" t="s">
        <v>80</v>
      </c>
      <c r="B8" s="63">
        <v>87.096774193548384</v>
      </c>
      <c r="C8" s="64">
        <v>12.903225806451612</v>
      </c>
      <c r="D8" s="128"/>
    </row>
    <row r="9" spans="1:9" ht="13.5" x14ac:dyDescent="0.25">
      <c r="A9" s="62" t="s">
        <v>81</v>
      </c>
      <c r="B9" s="63">
        <v>85.714285714285708</v>
      </c>
      <c r="C9" s="64">
        <v>14.285714285714285</v>
      </c>
      <c r="D9" s="128"/>
    </row>
    <row r="10" spans="1:9" ht="14.25" thickBot="1" x14ac:dyDescent="0.3">
      <c r="A10" s="65" t="s">
        <v>82</v>
      </c>
      <c r="B10" s="66">
        <v>90.322580645161281</v>
      </c>
      <c r="C10" s="67">
        <v>9.67741935483871</v>
      </c>
      <c r="D10" s="128"/>
    </row>
    <row r="11" spans="1:9" ht="13.5" x14ac:dyDescent="0.25">
      <c r="A11" s="59" t="s">
        <v>83</v>
      </c>
      <c r="B11" s="60">
        <v>85.714285714285708</v>
      </c>
      <c r="C11" s="61">
        <v>14.285714285714285</v>
      </c>
      <c r="D11" s="128"/>
    </row>
    <row r="12" spans="1:9" ht="13.5" x14ac:dyDescent="0.25">
      <c r="A12" s="62" t="s">
        <v>84</v>
      </c>
      <c r="B12" s="63">
        <v>62.857142857142854</v>
      </c>
      <c r="C12" s="64">
        <v>37.142857142857146</v>
      </c>
      <c r="D12" s="128"/>
    </row>
    <row r="13" spans="1:9" ht="13.5" x14ac:dyDescent="0.25">
      <c r="A13" s="62" t="s">
        <v>85</v>
      </c>
      <c r="B13" s="63">
        <v>88.888888888888886</v>
      </c>
      <c r="C13" s="64">
        <v>11.111111111111111</v>
      </c>
      <c r="D13" s="128"/>
    </row>
    <row r="14" spans="1:9" ht="13.5" x14ac:dyDescent="0.25">
      <c r="A14" s="62" t="s">
        <v>86</v>
      </c>
      <c r="B14" s="63">
        <v>76.666666666666671</v>
      </c>
      <c r="C14" s="64">
        <v>23.333333333333332</v>
      </c>
      <c r="D14" s="128"/>
      <c r="E14" s="179" t="s">
        <v>369</v>
      </c>
    </row>
    <row r="15" spans="1:9" ht="14.25" thickBot="1" x14ac:dyDescent="0.3">
      <c r="A15" s="65" t="s">
        <v>87</v>
      </c>
      <c r="B15" s="66">
        <v>92.592592592592595</v>
      </c>
      <c r="C15" s="67">
        <v>7.4074074074074066</v>
      </c>
      <c r="D15" s="128"/>
      <c r="E15" s="128"/>
    </row>
    <row r="16" spans="1:9" ht="13.5" x14ac:dyDescent="0.25">
      <c r="A16" s="59" t="s">
        <v>88</v>
      </c>
      <c r="B16" s="60">
        <v>80</v>
      </c>
      <c r="C16" s="61">
        <v>19.999999999999996</v>
      </c>
      <c r="D16" s="128"/>
      <c r="E16" s="128"/>
      <c r="G16" s="68"/>
    </row>
    <row r="17" spans="1:7" ht="13.5" x14ac:dyDescent="0.25">
      <c r="A17" s="62" t="s">
        <v>89</v>
      </c>
      <c r="B17" s="63">
        <v>57.142857142857139</v>
      </c>
      <c r="C17" s="64">
        <v>42.857142857142861</v>
      </c>
      <c r="D17" s="128"/>
      <c r="E17" s="128"/>
    </row>
    <row r="18" spans="1:7" ht="13.5" x14ac:dyDescent="0.25">
      <c r="A18" s="62" t="s">
        <v>90</v>
      </c>
      <c r="B18" s="63">
        <v>88.571428571428569</v>
      </c>
      <c r="C18" s="64">
        <v>11.428571428571432</v>
      </c>
      <c r="D18" s="128"/>
      <c r="E18" s="128"/>
    </row>
    <row r="19" spans="1:7" ht="13.5" x14ac:dyDescent="0.25">
      <c r="A19" s="62" t="s">
        <v>91</v>
      </c>
      <c r="B19" s="63">
        <v>80</v>
      </c>
      <c r="C19" s="64">
        <v>19.999999999999996</v>
      </c>
      <c r="D19" s="128"/>
      <c r="E19" s="128"/>
    </row>
    <row r="20" spans="1:7" ht="14.25" thickBot="1" x14ac:dyDescent="0.3">
      <c r="A20" s="65" t="s">
        <v>92</v>
      </c>
      <c r="B20" s="66">
        <v>85.714285714285708</v>
      </c>
      <c r="C20" s="67">
        <v>14.28571428571429</v>
      </c>
      <c r="D20" s="128"/>
      <c r="E20" s="128"/>
      <c r="G20" s="68"/>
    </row>
    <row r="21" spans="1:7" ht="13.5" x14ac:dyDescent="0.25">
      <c r="A21" s="59" t="s">
        <v>93</v>
      </c>
      <c r="B21" s="60">
        <v>75.757575757575751</v>
      </c>
      <c r="C21" s="61">
        <v>24.242424242424242</v>
      </c>
      <c r="D21" s="128"/>
      <c r="E21" s="128"/>
    </row>
    <row r="22" spans="1:7" ht="13.5" x14ac:dyDescent="0.25">
      <c r="A22" s="62" t="s">
        <v>94</v>
      </c>
      <c r="B22" s="63">
        <v>78.787878787878782</v>
      </c>
      <c r="C22" s="64">
        <v>21.212121212121215</v>
      </c>
      <c r="D22" s="128"/>
      <c r="E22" s="128"/>
    </row>
    <row r="23" spans="1:7" ht="13.5" x14ac:dyDescent="0.25">
      <c r="A23" s="62" t="s">
        <v>95</v>
      </c>
      <c r="B23" s="63">
        <v>84.848484848484844</v>
      </c>
      <c r="C23" s="64">
        <v>15.151515151515149</v>
      </c>
      <c r="D23" s="128"/>
      <c r="E23" s="128"/>
    </row>
    <row r="24" spans="1:7" ht="13.5" x14ac:dyDescent="0.25">
      <c r="A24" s="62" t="s">
        <v>96</v>
      </c>
      <c r="B24" s="63">
        <v>78.787878787878782</v>
      </c>
      <c r="C24" s="64">
        <v>21.212121212121215</v>
      </c>
      <c r="D24" s="128"/>
      <c r="E24" s="128"/>
      <c r="G24" s="68"/>
    </row>
    <row r="25" spans="1:7" ht="13.5" x14ac:dyDescent="0.25">
      <c r="A25" s="62" t="s">
        <v>97</v>
      </c>
      <c r="B25" s="63">
        <v>87.878787878787875</v>
      </c>
      <c r="C25" s="64">
        <v>12.121212121212121</v>
      </c>
      <c r="D25" s="128"/>
      <c r="E25" s="128"/>
    </row>
    <row r="26" spans="1:7" ht="14.25" thickBot="1" x14ac:dyDescent="0.3">
      <c r="A26" s="65" t="s">
        <v>98</v>
      </c>
      <c r="B26" s="66">
        <v>93.939393939393938</v>
      </c>
      <c r="C26" s="67">
        <v>6.0606060606060552</v>
      </c>
      <c r="D26" s="128"/>
      <c r="E26" s="128"/>
    </row>
    <row r="27" spans="1:7" ht="13.5" x14ac:dyDescent="0.25">
      <c r="A27" s="59" t="s">
        <v>99</v>
      </c>
      <c r="B27" s="60">
        <v>73.529411764705884</v>
      </c>
      <c r="C27" s="61">
        <v>26.470588235294112</v>
      </c>
      <c r="D27" s="128"/>
    </row>
    <row r="28" spans="1:7" ht="13.5" x14ac:dyDescent="0.25">
      <c r="A28" s="62" t="s">
        <v>100</v>
      </c>
      <c r="B28" s="63">
        <v>64.705882352941174</v>
      </c>
      <c r="C28" s="64">
        <v>35.294117647058819</v>
      </c>
      <c r="D28" s="128"/>
      <c r="G28" s="68"/>
    </row>
    <row r="29" spans="1:7" ht="13.5" x14ac:dyDescent="0.25">
      <c r="A29" s="62" t="s">
        <v>101</v>
      </c>
      <c r="B29" s="63">
        <v>84.848484848484844</v>
      </c>
      <c r="C29" s="64">
        <v>15.151515151515149</v>
      </c>
      <c r="D29" s="128"/>
    </row>
    <row r="30" spans="1:7" ht="13.5" x14ac:dyDescent="0.25">
      <c r="A30" s="62" t="s">
        <v>102</v>
      </c>
      <c r="B30" s="63">
        <v>88.235294117647058</v>
      </c>
      <c r="C30" s="64">
        <v>11.764705882352944</v>
      </c>
      <c r="D30" s="128"/>
    </row>
    <row r="31" spans="1:7" ht="13.5" x14ac:dyDescent="0.25">
      <c r="A31" s="62" t="s">
        <v>103</v>
      </c>
      <c r="B31" s="63">
        <v>85.294117647058826</v>
      </c>
      <c r="C31" s="64">
        <v>14.705882352941179</v>
      </c>
      <c r="D31" s="128"/>
    </row>
    <row r="32" spans="1:7" ht="14.25" thickBot="1" x14ac:dyDescent="0.3">
      <c r="A32" s="65" t="s">
        <v>104</v>
      </c>
      <c r="B32" s="66">
        <v>100</v>
      </c>
      <c r="C32" s="67">
        <v>0</v>
      </c>
      <c r="D32" s="128"/>
      <c r="G32" s="68"/>
    </row>
    <row r="33" spans="1:6" ht="13.5" x14ac:dyDescent="0.25">
      <c r="A33" s="59" t="s">
        <v>105</v>
      </c>
      <c r="B33" s="60">
        <v>84.375</v>
      </c>
      <c r="C33" s="61">
        <v>15.625</v>
      </c>
      <c r="D33" s="128"/>
    </row>
    <row r="34" spans="1:6" ht="13.5" x14ac:dyDescent="0.25">
      <c r="A34" s="62" t="s">
        <v>106</v>
      </c>
      <c r="B34" s="63">
        <v>78.125</v>
      </c>
      <c r="C34" s="64">
        <v>21.875</v>
      </c>
      <c r="D34" s="128"/>
    </row>
    <row r="35" spans="1:6" ht="13.5" x14ac:dyDescent="0.25">
      <c r="A35" s="62" t="s">
        <v>107</v>
      </c>
      <c r="B35" s="63">
        <v>84.375</v>
      </c>
      <c r="C35" s="64">
        <v>15.625</v>
      </c>
      <c r="D35" s="128"/>
    </row>
    <row r="36" spans="1:6" ht="13.5" x14ac:dyDescent="0.25">
      <c r="A36" s="62" t="s">
        <v>108</v>
      </c>
      <c r="B36" s="63">
        <v>84.375</v>
      </c>
      <c r="C36" s="64">
        <v>15.625</v>
      </c>
      <c r="D36" s="128"/>
    </row>
    <row r="37" spans="1:6" ht="13.5" x14ac:dyDescent="0.25">
      <c r="A37" s="62" t="s">
        <v>109</v>
      </c>
      <c r="B37" s="63">
        <v>87.5</v>
      </c>
      <c r="C37" s="64">
        <v>12.5</v>
      </c>
      <c r="D37" s="128"/>
    </row>
    <row r="38" spans="1:6" ht="14.25" thickBot="1" x14ac:dyDescent="0.3">
      <c r="A38" s="65" t="s">
        <v>110</v>
      </c>
      <c r="B38" s="66">
        <v>96.875</v>
      </c>
      <c r="C38" s="67">
        <v>3.125</v>
      </c>
      <c r="D38" s="128"/>
    </row>
    <row r="39" spans="1:6" ht="13.5" x14ac:dyDescent="0.25">
      <c r="A39" s="59" t="s">
        <v>147</v>
      </c>
      <c r="B39" s="60">
        <v>78.787878787878796</v>
      </c>
      <c r="C39" s="61">
        <v>21.212121212121211</v>
      </c>
      <c r="D39" s="128"/>
    </row>
    <row r="40" spans="1:6" ht="13.5" x14ac:dyDescent="0.25">
      <c r="A40" s="62" t="s">
        <v>148</v>
      </c>
      <c r="B40" s="63">
        <v>57.575757575757578</v>
      </c>
      <c r="C40" s="64">
        <v>42.424242424242422</v>
      </c>
      <c r="D40" s="128"/>
      <c r="F40" s="69" t="s">
        <v>366</v>
      </c>
    </row>
    <row r="41" spans="1:6" ht="13.5" x14ac:dyDescent="0.25">
      <c r="A41" s="62" t="s">
        <v>149</v>
      </c>
      <c r="B41" s="63">
        <v>84.848484848484844</v>
      </c>
      <c r="C41" s="64">
        <v>15.151515151515152</v>
      </c>
      <c r="D41" s="128"/>
    </row>
    <row r="42" spans="1:6" ht="13.5" x14ac:dyDescent="0.25">
      <c r="A42" s="62" t="s">
        <v>150</v>
      </c>
      <c r="B42" s="63">
        <v>93.939393939393938</v>
      </c>
      <c r="C42" s="64">
        <v>6.0606060606060606</v>
      </c>
      <c r="D42" s="128"/>
    </row>
    <row r="43" spans="1:6" ht="13.5" x14ac:dyDescent="0.25">
      <c r="A43" s="62" t="s">
        <v>151</v>
      </c>
      <c r="B43" s="63">
        <v>81.818181818181813</v>
      </c>
      <c r="C43" s="64">
        <v>18.181818181818183</v>
      </c>
      <c r="D43" s="128"/>
    </row>
    <row r="44" spans="1:6" ht="14.25" thickBot="1" x14ac:dyDescent="0.3">
      <c r="A44" s="65" t="s">
        <v>152</v>
      </c>
      <c r="B44" s="66">
        <v>100</v>
      </c>
      <c r="C44" s="67">
        <v>0</v>
      </c>
      <c r="D44" s="128"/>
    </row>
    <row r="45" spans="1:6" ht="13.5" x14ac:dyDescent="0.25">
      <c r="A45" s="59" t="s">
        <v>153</v>
      </c>
      <c r="B45" s="60">
        <v>96.666666666666657</v>
      </c>
      <c r="C45" s="61">
        <v>3.3333333333333335</v>
      </c>
    </row>
    <row r="46" spans="1:6" ht="13.5" x14ac:dyDescent="0.25">
      <c r="A46" s="62" t="s">
        <v>154</v>
      </c>
      <c r="B46" s="63">
        <v>93.333333333333329</v>
      </c>
      <c r="C46" s="64">
        <v>6.666666666666667</v>
      </c>
    </row>
    <row r="47" spans="1:6" ht="13.5" x14ac:dyDescent="0.25">
      <c r="A47" s="62" t="s">
        <v>155</v>
      </c>
      <c r="B47" s="63">
        <v>86.666666666666671</v>
      </c>
      <c r="C47" s="64">
        <v>13.333333333333334</v>
      </c>
    </row>
    <row r="48" spans="1:6" ht="13.5" x14ac:dyDescent="0.25">
      <c r="A48" s="62" t="s">
        <v>156</v>
      </c>
      <c r="B48" s="63">
        <v>76.666666666666657</v>
      </c>
      <c r="C48" s="64">
        <v>23.333333333333332</v>
      </c>
    </row>
    <row r="49" spans="1:3" ht="13.5" x14ac:dyDescent="0.25">
      <c r="A49" s="62" t="s">
        <v>157</v>
      </c>
      <c r="B49" s="63">
        <v>86.666666666666671</v>
      </c>
      <c r="C49" s="64">
        <v>13.333333333333334</v>
      </c>
    </row>
    <row r="50" spans="1:3" ht="14.25" thickBot="1" x14ac:dyDescent="0.3">
      <c r="A50" s="65" t="s">
        <v>158</v>
      </c>
      <c r="B50" s="66">
        <v>73.333333333333329</v>
      </c>
      <c r="C50" s="67">
        <v>26.666666666666668</v>
      </c>
    </row>
    <row r="51" spans="1:3" ht="13.5" x14ac:dyDescent="0.25">
      <c r="A51" s="59" t="s">
        <v>169</v>
      </c>
      <c r="B51" s="60">
        <v>79.310344827586206</v>
      </c>
      <c r="C51" s="61">
        <v>20.689655172413794</v>
      </c>
    </row>
    <row r="52" spans="1:3" ht="13.5" x14ac:dyDescent="0.25">
      <c r="A52" s="62" t="s">
        <v>168</v>
      </c>
      <c r="B52" s="63">
        <v>75.862068965517238</v>
      </c>
      <c r="C52" s="64">
        <v>24.137931034482758</v>
      </c>
    </row>
    <row r="53" spans="1:3" ht="13.5" x14ac:dyDescent="0.25">
      <c r="A53" s="62" t="s">
        <v>167</v>
      </c>
      <c r="B53" s="63">
        <v>72.413793103448285</v>
      </c>
      <c r="C53" s="64">
        <v>27.586206896551722</v>
      </c>
    </row>
    <row r="54" spans="1:3" ht="13.5" x14ac:dyDescent="0.25">
      <c r="A54" s="62" t="s">
        <v>166</v>
      </c>
      <c r="B54" s="63">
        <v>86.206896551724142</v>
      </c>
      <c r="C54" s="64">
        <v>13.793103448275861</v>
      </c>
    </row>
    <row r="55" spans="1:3" ht="13.5" x14ac:dyDescent="0.25">
      <c r="A55" s="62" t="s">
        <v>165</v>
      </c>
      <c r="B55" s="63">
        <v>86.206896551724142</v>
      </c>
      <c r="C55" s="64">
        <v>13.793103448275861</v>
      </c>
    </row>
    <row r="56" spans="1:3" ht="14.25" thickBot="1" x14ac:dyDescent="0.3">
      <c r="A56" s="65" t="s">
        <v>164</v>
      </c>
      <c r="B56" s="66">
        <v>93.103448275862064</v>
      </c>
      <c r="C56" s="67">
        <v>6.8965517241379306</v>
      </c>
    </row>
    <row r="57" spans="1:3" ht="13.5" x14ac:dyDescent="0.25">
      <c r="A57" s="59" t="s">
        <v>173</v>
      </c>
      <c r="B57" s="60">
        <v>77.777777777777771</v>
      </c>
      <c r="C57" s="61">
        <v>22.222222222222221</v>
      </c>
    </row>
    <row r="58" spans="1:3" ht="13.5" x14ac:dyDescent="0.25">
      <c r="A58" s="62" t="s">
        <v>174</v>
      </c>
      <c r="B58" s="63">
        <v>81.481481481481481</v>
      </c>
      <c r="C58" s="64">
        <v>18.518518518518519</v>
      </c>
    </row>
    <row r="59" spans="1:3" ht="13.5" x14ac:dyDescent="0.25">
      <c r="A59" s="62" t="s">
        <v>175</v>
      </c>
      <c r="B59" s="63">
        <v>92.592592592592595</v>
      </c>
      <c r="C59" s="64">
        <v>7.4074074074074066</v>
      </c>
    </row>
    <row r="60" spans="1:3" ht="13.5" x14ac:dyDescent="0.25">
      <c r="A60" s="62" t="s">
        <v>176</v>
      </c>
      <c r="B60" s="63">
        <v>92.592592592592595</v>
      </c>
      <c r="C60" s="64">
        <v>7.4074074074074066</v>
      </c>
    </row>
    <row r="61" spans="1:3" ht="13.5" x14ac:dyDescent="0.25">
      <c r="A61" s="62" t="s">
        <v>177</v>
      </c>
      <c r="B61" s="63">
        <v>88.888888888888886</v>
      </c>
      <c r="C61" s="64">
        <v>11.111111111111111</v>
      </c>
    </row>
    <row r="62" spans="1:3" ht="14.25" thickBot="1" x14ac:dyDescent="0.3">
      <c r="A62" s="65" t="s">
        <v>178</v>
      </c>
      <c r="B62" s="66">
        <v>88.888888888888886</v>
      </c>
      <c r="C62" s="67">
        <v>11.111111111111111</v>
      </c>
    </row>
    <row r="63" spans="1:3" ht="13.5" x14ac:dyDescent="0.25">
      <c r="A63" s="59" t="s">
        <v>180</v>
      </c>
      <c r="B63" s="60">
        <v>72.41379310344827</v>
      </c>
      <c r="C63" s="61">
        <v>27.586206896551722</v>
      </c>
    </row>
    <row r="64" spans="1:3" ht="13.5" x14ac:dyDescent="0.25">
      <c r="A64" s="62" t="s">
        <v>181</v>
      </c>
      <c r="B64" s="63">
        <v>75.862068965517238</v>
      </c>
      <c r="C64" s="64">
        <v>24.137931034482758</v>
      </c>
    </row>
    <row r="65" spans="1:3" ht="13.5" x14ac:dyDescent="0.25">
      <c r="A65" s="62" t="s">
        <v>182</v>
      </c>
      <c r="B65" s="63">
        <v>93.103448275862064</v>
      </c>
      <c r="C65" s="64">
        <v>6.8965517241379306</v>
      </c>
    </row>
    <row r="66" spans="1:3" ht="13.5" x14ac:dyDescent="0.25">
      <c r="A66" s="62" t="s">
        <v>183</v>
      </c>
      <c r="B66" s="63">
        <v>86.206896551724142</v>
      </c>
      <c r="C66" s="64">
        <v>13.793103448275861</v>
      </c>
    </row>
    <row r="67" spans="1:3" ht="13.5" x14ac:dyDescent="0.25">
      <c r="A67" s="62" t="s">
        <v>184</v>
      </c>
      <c r="B67" s="63">
        <v>93.103448275862064</v>
      </c>
      <c r="C67" s="64">
        <v>6.8965517241379306</v>
      </c>
    </row>
    <row r="68" spans="1:3" ht="14.25" thickBot="1" x14ac:dyDescent="0.3">
      <c r="A68" s="65" t="s">
        <v>185</v>
      </c>
      <c r="B68" s="66">
        <v>89.65517241379311</v>
      </c>
      <c r="C68" s="67">
        <v>10.344827586206897</v>
      </c>
    </row>
    <row r="69" spans="1:3" ht="13.5" x14ac:dyDescent="0.25">
      <c r="A69" s="59" t="s">
        <v>188</v>
      </c>
      <c r="B69" s="60">
        <v>93.103448275862064</v>
      </c>
      <c r="C69" s="61">
        <v>6.8965517241379306</v>
      </c>
    </row>
    <row r="70" spans="1:3" ht="13.5" x14ac:dyDescent="0.25">
      <c r="A70" s="62" t="s">
        <v>189</v>
      </c>
      <c r="B70" s="63">
        <v>82.758620689655174</v>
      </c>
      <c r="C70" s="64">
        <v>17.241379310344829</v>
      </c>
    </row>
    <row r="71" spans="1:3" ht="13.5" x14ac:dyDescent="0.25">
      <c r="A71" s="62" t="s">
        <v>190</v>
      </c>
      <c r="B71" s="63">
        <v>96.551724137931032</v>
      </c>
      <c r="C71" s="64">
        <v>3.4482758620689653</v>
      </c>
    </row>
    <row r="72" spans="1:3" ht="13.5" x14ac:dyDescent="0.25">
      <c r="A72" s="62" t="s">
        <v>191</v>
      </c>
      <c r="B72" s="63">
        <v>93.103448275862064</v>
      </c>
      <c r="C72" s="64">
        <v>6.8965517241379306</v>
      </c>
    </row>
    <row r="73" spans="1:3" ht="13.5" x14ac:dyDescent="0.25">
      <c r="A73" s="62" t="s">
        <v>192</v>
      </c>
      <c r="B73" s="63">
        <v>100</v>
      </c>
      <c r="C73" s="64">
        <v>0</v>
      </c>
    </row>
    <row r="74" spans="1:3" ht="14.25" thickBot="1" x14ac:dyDescent="0.3">
      <c r="A74" s="65" t="s">
        <v>193</v>
      </c>
      <c r="B74" s="66">
        <v>100</v>
      </c>
      <c r="C74" s="67">
        <v>0</v>
      </c>
    </row>
    <row r="75" spans="1:3" ht="13.5" x14ac:dyDescent="0.25">
      <c r="A75" s="59" t="s">
        <v>241</v>
      </c>
      <c r="B75" s="60">
        <v>79.166666666666657</v>
      </c>
      <c r="C75" s="61">
        <v>20.833333333333336</v>
      </c>
    </row>
    <row r="76" spans="1:3" ht="13.5" x14ac:dyDescent="0.25">
      <c r="A76" s="62" t="s">
        <v>242</v>
      </c>
      <c r="B76" s="63">
        <v>64</v>
      </c>
      <c r="C76" s="64">
        <v>36</v>
      </c>
    </row>
    <row r="77" spans="1:3" ht="13.5" x14ac:dyDescent="0.25">
      <c r="A77" s="62" t="s">
        <v>243</v>
      </c>
      <c r="B77" s="63">
        <v>91.304347826086953</v>
      </c>
      <c r="C77" s="64">
        <v>8.695652173913043</v>
      </c>
    </row>
    <row r="78" spans="1:3" ht="13.5" x14ac:dyDescent="0.25">
      <c r="A78" s="62" t="s">
        <v>244</v>
      </c>
      <c r="B78" s="63">
        <v>100</v>
      </c>
      <c r="C78" s="64">
        <v>0</v>
      </c>
    </row>
    <row r="79" spans="1:3" ht="13.5" x14ac:dyDescent="0.25">
      <c r="A79" s="62" t="s">
        <v>245</v>
      </c>
      <c r="B79" s="63">
        <v>92.307692307692307</v>
      </c>
      <c r="C79" s="64">
        <v>7.6923076923076925</v>
      </c>
    </row>
    <row r="80" spans="1:3" ht="14.25" thickBot="1" x14ac:dyDescent="0.3">
      <c r="A80" s="65" t="s">
        <v>246</v>
      </c>
      <c r="B80" s="66">
        <v>96</v>
      </c>
      <c r="C80" s="67">
        <v>4</v>
      </c>
    </row>
    <row r="81" spans="1:3" ht="13.5" x14ac:dyDescent="0.25">
      <c r="A81" s="59" t="s">
        <v>249</v>
      </c>
      <c r="B81" s="60">
        <v>80.952380952380949</v>
      </c>
      <c r="C81" s="61">
        <v>19.047619047619047</v>
      </c>
    </row>
    <row r="82" spans="1:3" ht="13.5" x14ac:dyDescent="0.25">
      <c r="A82" s="62" t="s">
        <v>250</v>
      </c>
      <c r="B82" s="63">
        <v>75</v>
      </c>
      <c r="C82" s="64">
        <v>25</v>
      </c>
    </row>
    <row r="83" spans="1:3" ht="13.5" x14ac:dyDescent="0.25">
      <c r="A83" s="62" t="s">
        <v>251</v>
      </c>
      <c r="B83" s="63">
        <v>82.608695652173907</v>
      </c>
      <c r="C83" s="64">
        <v>17.391304347826086</v>
      </c>
    </row>
    <row r="84" spans="1:3" ht="13.5" x14ac:dyDescent="0.25">
      <c r="A84" s="62" t="s">
        <v>252</v>
      </c>
      <c r="B84" s="63">
        <v>89.473684210526315</v>
      </c>
      <c r="C84" s="64">
        <v>10.526315789473683</v>
      </c>
    </row>
    <row r="85" spans="1:3" ht="13.5" x14ac:dyDescent="0.25">
      <c r="A85" s="62" t="s">
        <v>253</v>
      </c>
      <c r="B85" s="63">
        <v>82.608695652173907</v>
      </c>
      <c r="C85" s="64">
        <v>17.391304347826086</v>
      </c>
    </row>
    <row r="86" spans="1:3" ht="14.25" thickBot="1" x14ac:dyDescent="0.3">
      <c r="A86" s="65" t="s">
        <v>254</v>
      </c>
      <c r="B86" s="66">
        <v>100</v>
      </c>
      <c r="C86" s="67">
        <v>0</v>
      </c>
    </row>
    <row r="87" spans="1:3" ht="13.5" x14ac:dyDescent="0.25">
      <c r="A87" s="59" t="s">
        <v>258</v>
      </c>
      <c r="B87" s="60">
        <v>84.615384615384613</v>
      </c>
      <c r="C87" s="61">
        <v>15.384615384615385</v>
      </c>
    </row>
    <row r="88" spans="1:3" ht="13.5" x14ac:dyDescent="0.25">
      <c r="A88" s="62" t="s">
        <v>259</v>
      </c>
      <c r="B88" s="63">
        <v>80.769230769230774</v>
      </c>
      <c r="C88" s="64">
        <v>19.230769230769234</v>
      </c>
    </row>
    <row r="89" spans="1:3" ht="13.5" x14ac:dyDescent="0.25">
      <c r="A89" s="62" t="s">
        <v>260</v>
      </c>
      <c r="B89" s="63">
        <v>87.5</v>
      </c>
      <c r="C89" s="64">
        <v>12.5</v>
      </c>
    </row>
    <row r="90" spans="1:3" ht="13.5" x14ac:dyDescent="0.25">
      <c r="A90" s="62" t="s">
        <v>261</v>
      </c>
      <c r="B90" s="63">
        <v>96</v>
      </c>
      <c r="C90" s="64">
        <v>4</v>
      </c>
    </row>
    <row r="91" spans="1:3" ht="13.5" x14ac:dyDescent="0.25">
      <c r="A91" s="62" t="s">
        <v>262</v>
      </c>
      <c r="B91" s="63">
        <v>88.461538461538453</v>
      </c>
      <c r="C91" s="64">
        <v>11.538461538461538</v>
      </c>
    </row>
    <row r="92" spans="1:3" ht="14.25" thickBot="1" x14ac:dyDescent="0.3">
      <c r="A92" s="65" t="s">
        <v>263</v>
      </c>
      <c r="B92" s="66">
        <v>92</v>
      </c>
      <c r="C92" s="67">
        <v>8</v>
      </c>
    </row>
    <row r="93" spans="1:3" ht="13.5" x14ac:dyDescent="0.25">
      <c r="A93" s="59" t="s">
        <v>267</v>
      </c>
      <c r="B93" s="60">
        <v>81.818181818181827</v>
      </c>
      <c r="C93" s="61">
        <v>18.181818181818173</v>
      </c>
    </row>
    <row r="94" spans="1:3" ht="13.5" x14ac:dyDescent="0.25">
      <c r="A94" s="62" t="s">
        <v>268</v>
      </c>
      <c r="B94" s="63">
        <v>56.521739130434781</v>
      </c>
      <c r="C94" s="64">
        <v>43.478260869565219</v>
      </c>
    </row>
    <row r="95" spans="1:3" ht="13.5" x14ac:dyDescent="0.25">
      <c r="A95" s="62" t="s">
        <v>269</v>
      </c>
      <c r="B95" s="63">
        <v>100</v>
      </c>
      <c r="C95" s="64">
        <v>0</v>
      </c>
    </row>
    <row r="96" spans="1:3" ht="13.5" x14ac:dyDescent="0.25">
      <c r="A96" s="62" t="s">
        <v>270</v>
      </c>
      <c r="B96" s="63">
        <v>81.818181818181827</v>
      </c>
      <c r="C96" s="64">
        <v>18.181818181818173</v>
      </c>
    </row>
    <row r="97" spans="1:3" ht="13.5" x14ac:dyDescent="0.25">
      <c r="A97" s="62" t="s">
        <v>271</v>
      </c>
      <c r="B97" s="63">
        <v>100</v>
      </c>
      <c r="C97" s="64">
        <v>0</v>
      </c>
    </row>
    <row r="98" spans="1:3" ht="14.25" thickBot="1" x14ac:dyDescent="0.3">
      <c r="A98" s="65" t="s">
        <v>272</v>
      </c>
      <c r="B98" s="66">
        <v>100</v>
      </c>
      <c r="C98" s="67">
        <v>0</v>
      </c>
    </row>
    <row r="99" spans="1:3" ht="13.5" x14ac:dyDescent="0.25">
      <c r="A99" s="59" t="s">
        <v>276</v>
      </c>
      <c r="B99" s="60">
        <v>92.307692307692307</v>
      </c>
      <c r="C99" s="61">
        <v>7.6923076923076925</v>
      </c>
    </row>
    <row r="100" spans="1:3" ht="13.5" x14ac:dyDescent="0.25">
      <c r="A100" s="62" t="s">
        <v>277</v>
      </c>
      <c r="B100" s="63">
        <v>80</v>
      </c>
      <c r="C100" s="64">
        <v>20</v>
      </c>
    </row>
    <row r="101" spans="1:3" ht="13.5" x14ac:dyDescent="0.25">
      <c r="A101" s="62" t="s">
        <v>278</v>
      </c>
      <c r="B101" s="63">
        <v>88</v>
      </c>
      <c r="C101" s="64">
        <v>12</v>
      </c>
    </row>
    <row r="102" spans="1:3" ht="13.5" x14ac:dyDescent="0.25">
      <c r="A102" s="62" t="s">
        <v>279</v>
      </c>
      <c r="B102" s="63">
        <v>81.481481481481481</v>
      </c>
      <c r="C102" s="64">
        <v>18.518518518518519</v>
      </c>
    </row>
    <row r="103" spans="1:3" ht="13.5" x14ac:dyDescent="0.25">
      <c r="A103" s="62" t="s">
        <v>280</v>
      </c>
      <c r="B103" s="63">
        <v>95.833333333333343</v>
      </c>
      <c r="C103" s="64">
        <v>4.1666666666666661</v>
      </c>
    </row>
    <row r="104" spans="1:3" ht="14.25" thickBot="1" x14ac:dyDescent="0.3">
      <c r="A104" s="65" t="s">
        <v>281</v>
      </c>
      <c r="B104" s="66">
        <v>95.833333333333343</v>
      </c>
      <c r="C104" s="67">
        <v>4.1666666666666661</v>
      </c>
    </row>
    <row r="105" spans="1:3" ht="13.5" x14ac:dyDescent="0.25">
      <c r="A105" s="59" t="s">
        <v>288</v>
      </c>
      <c r="B105" s="60">
        <v>66.666666666666657</v>
      </c>
      <c r="C105" s="61">
        <v>33.333333333333329</v>
      </c>
    </row>
    <row r="106" spans="1:3" ht="13.5" x14ac:dyDescent="0.25">
      <c r="A106" s="62" t="s">
        <v>289</v>
      </c>
      <c r="B106" s="63">
        <v>83.333333333333343</v>
      </c>
      <c r="C106" s="64">
        <v>16.666666666666664</v>
      </c>
    </row>
    <row r="107" spans="1:3" ht="13.5" x14ac:dyDescent="0.25">
      <c r="A107" s="62" t="s">
        <v>290</v>
      </c>
      <c r="B107" s="63">
        <v>84.210526315789465</v>
      </c>
      <c r="C107" s="64">
        <v>15.789473684210526</v>
      </c>
    </row>
    <row r="108" spans="1:3" ht="13.5" x14ac:dyDescent="0.25">
      <c r="A108" s="62" t="s">
        <v>291</v>
      </c>
      <c r="B108" s="63">
        <v>85</v>
      </c>
      <c r="C108" s="64">
        <v>15</v>
      </c>
    </row>
    <row r="109" spans="1:3" ht="13.5" x14ac:dyDescent="0.25">
      <c r="A109" s="62" t="s">
        <v>292</v>
      </c>
      <c r="B109" s="63">
        <v>84.210526315789465</v>
      </c>
      <c r="C109" s="64">
        <v>15.789473684210526</v>
      </c>
    </row>
    <row r="110" spans="1:3" ht="14.25" thickBot="1" x14ac:dyDescent="0.3">
      <c r="A110" s="65" t="s">
        <v>293</v>
      </c>
      <c r="B110" s="66">
        <v>95.238095238095227</v>
      </c>
      <c r="C110" s="67">
        <v>4.7619047619047619</v>
      </c>
    </row>
    <row r="111" spans="1:3" ht="13.5" x14ac:dyDescent="0.25">
      <c r="A111" s="59" t="s">
        <v>295</v>
      </c>
      <c r="B111" s="60">
        <v>82.142857142857139</v>
      </c>
      <c r="C111" s="61">
        <v>17.857142857142858</v>
      </c>
    </row>
    <row r="112" spans="1:3" ht="13.5" x14ac:dyDescent="0.25">
      <c r="A112" s="62" t="s">
        <v>296</v>
      </c>
      <c r="B112" s="63">
        <v>62.962962962962962</v>
      </c>
      <c r="C112" s="64">
        <v>37.037037037037038</v>
      </c>
    </row>
    <row r="113" spans="1:3" ht="13.5" x14ac:dyDescent="0.25">
      <c r="A113" s="62" t="s">
        <v>297</v>
      </c>
      <c r="B113" s="63">
        <v>78.571428571428569</v>
      </c>
      <c r="C113" s="64">
        <v>21.428571428571427</v>
      </c>
    </row>
    <row r="114" spans="1:3" ht="13.5" x14ac:dyDescent="0.25">
      <c r="A114" s="62" t="s">
        <v>298</v>
      </c>
      <c r="B114" s="63">
        <v>85.18518518518519</v>
      </c>
      <c r="C114" s="64">
        <v>14.814814814814813</v>
      </c>
    </row>
    <row r="115" spans="1:3" ht="13.5" x14ac:dyDescent="0.25">
      <c r="A115" s="62" t="s">
        <v>299</v>
      </c>
      <c r="B115" s="63">
        <v>75</v>
      </c>
      <c r="C115" s="64">
        <v>25</v>
      </c>
    </row>
    <row r="116" spans="1:3" ht="14.25" thickBot="1" x14ac:dyDescent="0.3">
      <c r="A116" s="65" t="s">
        <v>300</v>
      </c>
      <c r="B116" s="66">
        <v>89.65517241379311</v>
      </c>
      <c r="C116" s="67">
        <v>10.344827586206897</v>
      </c>
    </row>
    <row r="117" spans="1:3" ht="13.5" x14ac:dyDescent="0.25">
      <c r="A117" s="59" t="s">
        <v>310</v>
      </c>
      <c r="B117" s="60">
        <v>62.068965517241381</v>
      </c>
      <c r="C117" s="61">
        <v>37.931034482758619</v>
      </c>
    </row>
    <row r="118" spans="1:3" ht="13.5" x14ac:dyDescent="0.25">
      <c r="A118" s="62" t="s">
        <v>311</v>
      </c>
      <c r="B118" s="63">
        <v>68</v>
      </c>
      <c r="C118" s="64">
        <v>32</v>
      </c>
    </row>
    <row r="119" spans="1:3" ht="13.5" x14ac:dyDescent="0.25">
      <c r="A119" s="62" t="s">
        <v>312</v>
      </c>
      <c r="B119" s="63">
        <v>81.481481481481481</v>
      </c>
      <c r="C119" s="64">
        <v>18.518518518518519</v>
      </c>
    </row>
    <row r="120" spans="1:3" ht="13.5" x14ac:dyDescent="0.25">
      <c r="A120" s="62" t="s">
        <v>313</v>
      </c>
      <c r="B120" s="63">
        <v>92</v>
      </c>
      <c r="C120" s="64">
        <v>8</v>
      </c>
    </row>
    <row r="121" spans="1:3" ht="13.5" x14ac:dyDescent="0.25">
      <c r="A121" s="62" t="s">
        <v>314</v>
      </c>
      <c r="B121" s="63">
        <v>81.481481481481481</v>
      </c>
      <c r="C121" s="64">
        <v>18.518518518518519</v>
      </c>
    </row>
    <row r="122" spans="1:3" ht="14.25" thickBot="1" x14ac:dyDescent="0.3">
      <c r="A122" s="65" t="s">
        <v>315</v>
      </c>
      <c r="B122" s="66">
        <v>92.307692307692307</v>
      </c>
      <c r="C122" s="67">
        <v>7.6923076923076925</v>
      </c>
    </row>
    <row r="123" spans="1:3" ht="13.5" x14ac:dyDescent="0.25">
      <c r="A123" s="59" t="s">
        <v>324</v>
      </c>
      <c r="B123" s="60">
        <v>76.19047619047619</v>
      </c>
      <c r="C123" s="61">
        <v>23.809523809523807</v>
      </c>
    </row>
    <row r="124" spans="1:3" ht="13.5" x14ac:dyDescent="0.25">
      <c r="A124" s="62" t="s">
        <v>325</v>
      </c>
      <c r="B124" s="63">
        <v>70</v>
      </c>
      <c r="C124" s="64">
        <v>30</v>
      </c>
    </row>
    <row r="125" spans="1:3" ht="13.5" x14ac:dyDescent="0.25">
      <c r="A125" s="62" t="s">
        <v>326</v>
      </c>
      <c r="B125" s="63">
        <v>84.210526315789465</v>
      </c>
      <c r="C125" s="64">
        <v>15.789473684210526</v>
      </c>
    </row>
    <row r="126" spans="1:3" ht="13.5" x14ac:dyDescent="0.25">
      <c r="A126" s="62" t="s">
        <v>327</v>
      </c>
      <c r="B126" s="63">
        <v>84.210526315789465</v>
      </c>
      <c r="C126" s="64">
        <v>15.789473684210526</v>
      </c>
    </row>
    <row r="127" spans="1:3" ht="13.5" x14ac:dyDescent="0.25">
      <c r="A127" s="62" t="s">
        <v>328</v>
      </c>
      <c r="B127" s="63">
        <v>85</v>
      </c>
      <c r="C127" s="64">
        <v>15</v>
      </c>
    </row>
    <row r="128" spans="1:3" ht="14.25" thickBot="1" x14ac:dyDescent="0.3">
      <c r="A128" s="65" t="s">
        <v>329</v>
      </c>
      <c r="B128" s="66">
        <v>85</v>
      </c>
      <c r="C128" s="67">
        <v>15</v>
      </c>
    </row>
    <row r="129" spans="1:3" ht="13.5" x14ac:dyDescent="0.25">
      <c r="A129" s="59" t="s">
        <v>336</v>
      </c>
      <c r="B129" s="60">
        <v>80.952380952380949</v>
      </c>
      <c r="C129" s="61">
        <v>19.047619047619047</v>
      </c>
    </row>
    <row r="130" spans="1:3" ht="13.5" x14ac:dyDescent="0.25">
      <c r="A130" s="62" t="s">
        <v>337</v>
      </c>
      <c r="B130" s="63">
        <v>76.19047619047619</v>
      </c>
      <c r="C130" s="64">
        <v>23.809523809523807</v>
      </c>
    </row>
    <row r="131" spans="1:3" ht="13.5" x14ac:dyDescent="0.25">
      <c r="A131" s="62" t="s">
        <v>338</v>
      </c>
      <c r="B131" s="63">
        <v>75</v>
      </c>
      <c r="C131" s="64">
        <v>25</v>
      </c>
    </row>
    <row r="132" spans="1:3" ht="13.5" x14ac:dyDescent="0.25">
      <c r="A132" s="62" t="s">
        <v>339</v>
      </c>
      <c r="B132" s="63">
        <v>76.19047619047619</v>
      </c>
      <c r="C132" s="64">
        <v>23.809523809523807</v>
      </c>
    </row>
    <row r="133" spans="1:3" ht="13.5" x14ac:dyDescent="0.25">
      <c r="A133" s="62" t="s">
        <v>340</v>
      </c>
      <c r="B133" s="63">
        <v>85.714285714285708</v>
      </c>
      <c r="C133" s="64">
        <v>14.285714285714285</v>
      </c>
    </row>
    <row r="134" spans="1:3" ht="14.25" thickBot="1" x14ac:dyDescent="0.3">
      <c r="A134" s="65" t="s">
        <v>341</v>
      </c>
      <c r="B134" s="66">
        <v>85.714285714285708</v>
      </c>
      <c r="C134" s="67">
        <v>14.285714285714285</v>
      </c>
    </row>
    <row r="135" spans="1:3" ht="13.5" x14ac:dyDescent="0.25">
      <c r="A135" s="59" t="s">
        <v>348</v>
      </c>
      <c r="B135" s="60">
        <v>86.36363636363636</v>
      </c>
      <c r="C135" s="61">
        <v>13.636363636363635</v>
      </c>
    </row>
    <row r="136" spans="1:3" ht="13.5" x14ac:dyDescent="0.25">
      <c r="A136" s="62" t="s">
        <v>349</v>
      </c>
      <c r="B136" s="63">
        <v>80.952380952380949</v>
      </c>
      <c r="C136" s="64">
        <v>19.047619047619047</v>
      </c>
    </row>
    <row r="137" spans="1:3" ht="13.5" x14ac:dyDescent="0.25">
      <c r="A137" s="62" t="s">
        <v>350</v>
      </c>
      <c r="B137" s="63">
        <v>85.714285714285708</v>
      </c>
      <c r="C137" s="64">
        <v>14.285714285714285</v>
      </c>
    </row>
    <row r="138" spans="1:3" ht="13.5" x14ac:dyDescent="0.25">
      <c r="A138" s="62" t="s">
        <v>351</v>
      </c>
      <c r="B138" s="63">
        <v>77.272727272727266</v>
      </c>
      <c r="C138" s="64">
        <v>22.727272727272727</v>
      </c>
    </row>
    <row r="139" spans="1:3" ht="13.5" x14ac:dyDescent="0.25">
      <c r="A139" s="62" t="s">
        <v>352</v>
      </c>
      <c r="B139" s="63">
        <v>86.956521739130437</v>
      </c>
      <c r="C139" s="64">
        <v>13.043478260869565</v>
      </c>
    </row>
    <row r="140" spans="1:3" ht="14.25" thickBot="1" x14ac:dyDescent="0.3">
      <c r="A140" s="65" t="s">
        <v>353</v>
      </c>
      <c r="B140" s="66">
        <v>90.909090909090907</v>
      </c>
      <c r="C140" s="67">
        <v>9.0909090909090917</v>
      </c>
    </row>
  </sheetData>
  <mergeCells count="1">
    <mergeCell ref="A1:I3"/>
  </mergeCells>
  <pageMargins left="0.75" right="0.75" top="1" bottom="1" header="0.5" footer="0.5"/>
  <pageSetup scale="78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32"/>
  <sheetViews>
    <sheetView showGridLines="0" topLeftCell="M1" zoomScaleNormal="100" zoomScaleSheetLayoutView="100" workbookViewId="0">
      <selection activeCell="R23" sqref="R23"/>
    </sheetView>
  </sheetViews>
  <sheetFormatPr baseColWidth="10" defaultColWidth="9.5703125" defaultRowHeight="15" x14ac:dyDescent="0.25"/>
  <cols>
    <col min="1" max="2" width="15.42578125" style="138" customWidth="1"/>
    <col min="3" max="3" width="14.28515625" style="138" customWidth="1"/>
    <col min="4" max="6" width="15.42578125" style="138" customWidth="1"/>
    <col min="7" max="7" width="19.85546875" style="138" bestFit="1" customWidth="1"/>
    <col min="8" max="16" width="19.85546875" style="138" customWidth="1"/>
    <col min="17" max="16384" width="9.5703125" style="138"/>
  </cols>
  <sheetData>
    <row r="1" spans="1:18" x14ac:dyDescent="0.25">
      <c r="A1" s="138" t="s">
        <v>357</v>
      </c>
    </row>
    <row r="2" spans="1:18" x14ac:dyDescent="0.25">
      <c r="A2" s="137" t="s">
        <v>303</v>
      </c>
      <c r="B2" s="137" t="s">
        <v>304</v>
      </c>
      <c r="C2" s="137" t="s">
        <v>305</v>
      </c>
      <c r="D2" s="137" t="s">
        <v>306</v>
      </c>
      <c r="E2" s="137" t="s">
        <v>317</v>
      </c>
      <c r="F2" s="137" t="s">
        <v>318</v>
      </c>
      <c r="G2" s="137" t="s">
        <v>316</v>
      </c>
      <c r="H2" s="137" t="s">
        <v>331</v>
      </c>
      <c r="I2" s="137" t="s">
        <v>332</v>
      </c>
      <c r="J2" s="137" t="s">
        <v>333</v>
      </c>
      <c r="K2" s="137" t="s">
        <v>342</v>
      </c>
      <c r="L2" s="137" t="s">
        <v>343</v>
      </c>
      <c r="M2" s="137" t="s">
        <v>344</v>
      </c>
      <c r="N2" s="137" t="s">
        <v>354</v>
      </c>
      <c r="O2" s="137" t="s">
        <v>355</v>
      </c>
      <c r="P2" s="137" t="s">
        <v>356</v>
      </c>
    </row>
    <row r="3" spans="1:18" x14ac:dyDescent="0.25">
      <c r="A3" s="139">
        <v>0.1855</v>
      </c>
      <c r="B3" s="139">
        <v>0.62139999999999995</v>
      </c>
      <c r="C3" s="139">
        <v>0.3997</v>
      </c>
      <c r="D3" s="139">
        <v>0.17560000000000001</v>
      </c>
      <c r="E3" s="140"/>
      <c r="F3" s="139"/>
      <c r="G3" s="139"/>
      <c r="H3" s="139">
        <v>0.56999999999999995</v>
      </c>
      <c r="I3" s="139">
        <v>0.53</v>
      </c>
      <c r="J3" s="139">
        <v>0.5</v>
      </c>
      <c r="K3" s="139">
        <v>0.1477</v>
      </c>
      <c r="L3" s="139">
        <v>0.1366</v>
      </c>
      <c r="M3" s="139">
        <v>0.13239999999999999</v>
      </c>
      <c r="N3" s="139">
        <v>0.24</v>
      </c>
      <c r="O3" s="139">
        <v>0.28999999999999998</v>
      </c>
      <c r="P3" s="139">
        <v>0.32</v>
      </c>
      <c r="R3" s="181" t="s">
        <v>370</v>
      </c>
    </row>
    <row r="4" spans="1:18" x14ac:dyDescent="0.25">
      <c r="A4" s="139">
        <v>0.67</v>
      </c>
      <c r="B4" s="139">
        <v>0.75</v>
      </c>
      <c r="C4" s="139">
        <v>0.92</v>
      </c>
      <c r="D4" s="139">
        <v>0.92</v>
      </c>
      <c r="E4" s="140"/>
      <c r="F4" s="139"/>
      <c r="G4" s="139"/>
      <c r="H4" s="139">
        <v>4.4499999999999998E-2</v>
      </c>
      <c r="I4" s="139">
        <v>1.7600000000000001E-2</v>
      </c>
      <c r="J4" s="139">
        <v>1.7000000000000001E-2</v>
      </c>
      <c r="K4" s="139">
        <v>7.3999999999999996E-2</v>
      </c>
      <c r="L4" s="139">
        <v>9.0999999999999998E-2</v>
      </c>
      <c r="M4" s="139">
        <v>7.6999999999999999E-2</v>
      </c>
      <c r="N4" s="139">
        <v>0.37040000000000001</v>
      </c>
      <c r="O4" s="139">
        <v>0.34499999999999997</v>
      </c>
      <c r="P4" s="139">
        <v>0.31990000000000002</v>
      </c>
    </row>
    <row r="5" spans="1:18" x14ac:dyDescent="0.25">
      <c r="A5" s="139">
        <v>0.1482</v>
      </c>
      <c r="B5" s="139">
        <v>0.4123</v>
      </c>
      <c r="C5" s="139">
        <v>9.11E-2</v>
      </c>
      <c r="D5" s="139">
        <v>2.64E-2</v>
      </c>
      <c r="E5" s="141">
        <v>0.25019999999999998</v>
      </c>
      <c r="F5" s="139">
        <v>0.47</v>
      </c>
      <c r="G5" s="139">
        <v>0.15060000000000001</v>
      </c>
      <c r="H5" s="139">
        <v>8.2000000000000003E-2</v>
      </c>
      <c r="I5" s="139">
        <v>8.2000000000000003E-2</v>
      </c>
      <c r="J5" s="139">
        <v>8.2000000000000003E-2</v>
      </c>
      <c r="K5" s="139">
        <v>8.2000000000000003E-2</v>
      </c>
      <c r="L5" s="139">
        <v>8.2000000000000003E-2</v>
      </c>
      <c r="M5" s="139">
        <v>8.2000000000000003E-2</v>
      </c>
      <c r="N5" s="139">
        <v>0</v>
      </c>
      <c r="O5" s="139">
        <v>0</v>
      </c>
      <c r="P5" s="139">
        <v>0</v>
      </c>
    </row>
    <row r="6" spans="1:18" x14ac:dyDescent="0.25">
      <c r="A6" s="139">
        <v>0.7</v>
      </c>
      <c r="B6" s="139">
        <v>0.8</v>
      </c>
      <c r="C6" s="139">
        <v>0.8</v>
      </c>
      <c r="D6" s="139">
        <v>0.7</v>
      </c>
      <c r="E6" s="142">
        <v>0.06</v>
      </c>
      <c r="F6" s="139">
        <v>2.8000000000000001E-2</v>
      </c>
      <c r="G6" s="139">
        <v>1.4999999999999999E-2</v>
      </c>
      <c r="H6" s="139">
        <v>0</v>
      </c>
      <c r="I6" s="139">
        <v>0</v>
      </c>
      <c r="J6" s="139">
        <v>0</v>
      </c>
      <c r="K6" s="139">
        <v>0.45650000000000002</v>
      </c>
      <c r="L6" s="139">
        <v>0.43130000000000002</v>
      </c>
      <c r="M6" s="139">
        <v>0.40689999999999998</v>
      </c>
      <c r="N6" s="139">
        <v>1.17E-2</v>
      </c>
      <c r="O6" s="139">
        <v>9.7000000000000003E-3</v>
      </c>
      <c r="P6" s="139">
        <v>1.66E-2</v>
      </c>
    </row>
    <row r="7" spans="1:18" x14ac:dyDescent="0.25">
      <c r="A7" s="139">
        <v>0</v>
      </c>
      <c r="B7" s="139">
        <v>0.5</v>
      </c>
      <c r="C7" s="139">
        <v>0.04</v>
      </c>
      <c r="D7" s="139">
        <v>0.01</v>
      </c>
      <c r="E7" s="141">
        <v>1.8599999999999998E-2</v>
      </c>
      <c r="F7" s="139">
        <v>0.3251</v>
      </c>
      <c r="G7" s="139">
        <v>7.2099999999999997E-2</v>
      </c>
      <c r="H7" s="139">
        <v>0.17</v>
      </c>
      <c r="I7" s="139">
        <v>0.33</v>
      </c>
      <c r="J7" s="139">
        <v>0.24</v>
      </c>
      <c r="K7" s="139">
        <v>4.8399999999999999E-2</v>
      </c>
      <c r="L7" s="139">
        <v>5.16E-2</v>
      </c>
      <c r="M7" s="139">
        <v>5.3100000000000001E-2</v>
      </c>
      <c r="N7" s="139">
        <v>1.4999999999999999E-2</v>
      </c>
      <c r="O7" s="139">
        <v>1.2E-2</v>
      </c>
      <c r="P7" s="139">
        <v>1.2999999999999999E-2</v>
      </c>
    </row>
    <row r="8" spans="1:18" x14ac:dyDescent="0.25">
      <c r="A8" s="139">
        <v>0.04</v>
      </c>
      <c r="B8" s="139">
        <v>0.05</v>
      </c>
      <c r="C8" s="139">
        <v>7.0000000000000007E-2</v>
      </c>
      <c r="D8" s="139">
        <v>0.08</v>
      </c>
      <c r="E8" s="142">
        <v>0.55000000000000004</v>
      </c>
      <c r="F8" s="139">
        <v>0.52</v>
      </c>
      <c r="G8" s="139">
        <v>0.47</v>
      </c>
      <c r="H8" s="139">
        <v>0</v>
      </c>
      <c r="I8" s="139">
        <v>0</v>
      </c>
      <c r="J8" s="139">
        <v>0</v>
      </c>
      <c r="K8" s="139">
        <v>0.11459999999999999</v>
      </c>
      <c r="L8" s="139">
        <v>0.10829999999999999</v>
      </c>
      <c r="M8" s="139">
        <v>0.1</v>
      </c>
      <c r="N8" s="139">
        <v>0.03</v>
      </c>
      <c r="O8" s="139">
        <v>0.03</v>
      </c>
      <c r="P8" s="139">
        <v>0.02</v>
      </c>
    </row>
    <row r="9" spans="1:18" x14ac:dyDescent="0.25">
      <c r="A9" s="139">
        <v>2.5000000000000001E-4</v>
      </c>
      <c r="B9" s="139">
        <v>0.65</v>
      </c>
      <c r="C9" s="139">
        <v>0.68</v>
      </c>
      <c r="D9" s="139">
        <v>0.66</v>
      </c>
      <c r="E9" s="142">
        <v>0.63</v>
      </c>
      <c r="F9" s="139">
        <v>0.62</v>
      </c>
      <c r="G9" s="139">
        <v>0.48</v>
      </c>
      <c r="H9" s="139">
        <v>0.01</v>
      </c>
      <c r="I9" s="139">
        <v>0.01</v>
      </c>
      <c r="J9" s="139">
        <v>0</v>
      </c>
      <c r="K9" s="139">
        <v>1.2800000000000001E-2</v>
      </c>
      <c r="L9" s="139">
        <v>2.1499999999999998E-2</v>
      </c>
      <c r="M9" s="139">
        <v>1.24E-2</v>
      </c>
      <c r="N9" s="139">
        <v>0</v>
      </c>
      <c r="O9" s="139">
        <v>0</v>
      </c>
      <c r="P9" s="139">
        <v>0</v>
      </c>
    </row>
    <row r="10" spans="1:18" x14ac:dyDescent="0.25">
      <c r="A10" s="139">
        <v>6.7000000000000004E-2</v>
      </c>
      <c r="B10" s="139">
        <v>0.125</v>
      </c>
      <c r="C10" s="139">
        <v>7.5999999999999998E-2</v>
      </c>
      <c r="D10" s="139">
        <v>4.2000000000000003E-2</v>
      </c>
      <c r="E10" s="142">
        <v>0.48</v>
      </c>
      <c r="F10" s="139">
        <v>0.43</v>
      </c>
      <c r="G10" s="139">
        <v>0.23</v>
      </c>
      <c r="H10" s="139">
        <v>1.4E-2</v>
      </c>
      <c r="I10" s="139">
        <v>6.7999999999999996E-3</v>
      </c>
      <c r="J10" s="139">
        <v>7.0000000000000001E-3</v>
      </c>
      <c r="K10" s="139">
        <v>6.2399999999999997E-2</v>
      </c>
      <c r="L10" s="139">
        <v>5.4199999999999998E-2</v>
      </c>
      <c r="M10" s="139">
        <v>6.0000000000000001E-3</v>
      </c>
      <c r="N10" s="139">
        <v>0.49790000000000001</v>
      </c>
      <c r="O10" s="139">
        <v>0.50119999999999998</v>
      </c>
      <c r="P10" s="139">
        <v>0.49940000000000001</v>
      </c>
    </row>
    <row r="11" spans="1:18" x14ac:dyDescent="0.25">
      <c r="A11" s="139">
        <v>0</v>
      </c>
      <c r="B11" s="139">
        <v>0.6</v>
      </c>
      <c r="C11" s="139">
        <v>0.8</v>
      </c>
      <c r="D11" s="139">
        <v>0</v>
      </c>
      <c r="E11" s="142">
        <v>0.13</v>
      </c>
      <c r="F11" s="139">
        <v>0.1</v>
      </c>
      <c r="G11" s="139">
        <v>0.11</v>
      </c>
      <c r="H11" s="139">
        <v>8.6326282150000003E-2</v>
      </c>
      <c r="I11" s="139">
        <v>8.5742544130000001E-2</v>
      </c>
      <c r="J11" s="139">
        <v>9.2617296180000003E-2</v>
      </c>
      <c r="K11" s="139">
        <v>0.33539999999999998</v>
      </c>
      <c r="L11" s="139">
        <v>0.31790000000000002</v>
      </c>
      <c r="M11" s="139">
        <v>4.4499999999999998E-2</v>
      </c>
      <c r="N11" s="139">
        <v>0.32100000000000001</v>
      </c>
      <c r="O11" s="139">
        <v>0.34599999999999997</v>
      </c>
      <c r="P11" s="139">
        <v>0.35699999999999998</v>
      </c>
    </row>
    <row r="12" spans="1:18" x14ac:dyDescent="0.25">
      <c r="A12" s="139">
        <v>4.4600000000000001E-2</v>
      </c>
      <c r="B12" s="139">
        <v>0.36130000000000001</v>
      </c>
      <c r="C12" s="139">
        <v>0.80820000000000003</v>
      </c>
      <c r="D12" s="139">
        <v>0.75180000000000002</v>
      </c>
      <c r="E12" s="141">
        <v>0.67730000000000001</v>
      </c>
      <c r="F12" s="139">
        <v>0.6028</v>
      </c>
      <c r="G12" s="139">
        <v>0.52059999999999995</v>
      </c>
      <c r="H12" s="139">
        <v>0.44690000000000002</v>
      </c>
      <c r="I12" s="139">
        <v>0.40310000000000001</v>
      </c>
      <c r="J12" s="139">
        <v>0.37140000000000001</v>
      </c>
      <c r="K12" s="139">
        <v>0.30499999999999999</v>
      </c>
      <c r="L12" s="139">
        <v>0.27200000000000002</v>
      </c>
      <c r="M12" s="139">
        <v>0.30230000000000001</v>
      </c>
      <c r="N12" s="139">
        <v>0.31159999999999999</v>
      </c>
      <c r="O12" s="139">
        <v>0.28920000000000001</v>
      </c>
      <c r="P12" s="139">
        <v>0.26219999999999999</v>
      </c>
    </row>
    <row r="13" spans="1:18" x14ac:dyDescent="0.25">
      <c r="A13" s="139">
        <v>0.05</v>
      </c>
      <c r="B13" s="139">
        <v>0.1</v>
      </c>
      <c r="C13" s="139">
        <v>0.27</v>
      </c>
      <c r="D13" s="139">
        <v>0.25</v>
      </c>
      <c r="E13" s="141">
        <v>1.7999999999999999E-2</v>
      </c>
      <c r="F13" s="139">
        <v>7.5999999999999998E-2</v>
      </c>
      <c r="G13" s="139">
        <v>8.5000000000000006E-2</v>
      </c>
      <c r="H13" s="139">
        <v>6.9999999999999999E-4</v>
      </c>
      <c r="I13" s="139" t="s">
        <v>334</v>
      </c>
      <c r="J13" s="139">
        <v>4.5999999999999999E-3</v>
      </c>
      <c r="K13" s="139">
        <v>1.01E-2</v>
      </c>
      <c r="L13" s="139">
        <v>1.09E-2</v>
      </c>
      <c r="M13" s="139">
        <v>0.23599999999999999</v>
      </c>
      <c r="N13" s="139">
        <v>5.3E-3</v>
      </c>
      <c r="O13" s="139">
        <v>5.3E-3</v>
      </c>
      <c r="P13" s="139">
        <v>6.8999999999999999E-3</v>
      </c>
    </row>
    <row r="14" spans="1:18" x14ac:dyDescent="0.25">
      <c r="A14" s="139">
        <v>8.0999999999999996E-3</v>
      </c>
      <c r="B14" s="139">
        <v>0.1024</v>
      </c>
      <c r="C14" s="139">
        <v>4.8500000000000001E-2</v>
      </c>
      <c r="D14" s="139">
        <v>2.9100000000000001E-2</v>
      </c>
      <c r="E14" s="141">
        <v>0.113</v>
      </c>
      <c r="F14" s="139">
        <v>3.4000000000000002E-2</v>
      </c>
      <c r="G14" s="139">
        <v>4.3400000000000001E-2</v>
      </c>
      <c r="H14" s="139">
        <v>0.41</v>
      </c>
      <c r="I14" s="139">
        <v>0.37</v>
      </c>
      <c r="J14" s="139">
        <v>0.33</v>
      </c>
      <c r="K14" s="139">
        <v>5.7500000000000002E-2</v>
      </c>
      <c r="L14" s="139">
        <v>7.3800000000000004E-2</v>
      </c>
      <c r="M14" s="139">
        <v>9.7999999999999997E-3</v>
      </c>
      <c r="N14" s="139">
        <v>1.7000000000000001E-2</v>
      </c>
      <c r="O14" s="139">
        <v>4.4999999999999998E-2</v>
      </c>
      <c r="P14" s="139">
        <v>3.3000000000000002E-2</v>
      </c>
    </row>
    <row r="15" spans="1:18" x14ac:dyDescent="0.25">
      <c r="A15" s="139">
        <v>0.22</v>
      </c>
      <c r="B15" s="139">
        <v>0.38800000000000001</v>
      </c>
      <c r="C15" s="139">
        <v>5.8000000000000003E-2</v>
      </c>
      <c r="D15" s="139">
        <v>2.2499999999999999E-2</v>
      </c>
      <c r="E15" s="141">
        <v>3.6999999999999998E-2</v>
      </c>
      <c r="F15" s="139">
        <v>1.4999999999999999E-2</v>
      </c>
      <c r="G15" s="139">
        <v>5.2999999999999999E-2</v>
      </c>
      <c r="H15" s="139">
        <v>2.3699999999999999E-2</v>
      </c>
      <c r="I15" s="139">
        <v>4.7100000000000003E-2</v>
      </c>
      <c r="J15" s="139">
        <v>1.5299999999999999E-2</v>
      </c>
      <c r="K15" s="143">
        <v>2.1999999999999999E-2</v>
      </c>
      <c r="L15" s="143">
        <v>8.0000000000000002E-3</v>
      </c>
      <c r="M15" s="139">
        <v>8.3699999999999997E-2</v>
      </c>
      <c r="N15" s="139">
        <v>0</v>
      </c>
      <c r="O15" s="139">
        <v>0</v>
      </c>
      <c r="P15" s="139">
        <v>0</v>
      </c>
    </row>
    <row r="16" spans="1:18" x14ac:dyDescent="0.25">
      <c r="A16" s="139">
        <v>3.1899999999999998E-2</v>
      </c>
      <c r="B16" s="139">
        <v>0.85599999999999998</v>
      </c>
      <c r="C16" s="139">
        <v>3.2000000000000002E-3</v>
      </c>
      <c r="D16" s="139">
        <v>5.67E-2</v>
      </c>
      <c r="E16" s="141">
        <v>0.57269999999999999</v>
      </c>
      <c r="F16" s="139">
        <v>0.48359999999999997</v>
      </c>
      <c r="G16" s="139">
        <v>0.45889999999999997</v>
      </c>
      <c r="H16" s="139">
        <v>0.52639999999999998</v>
      </c>
      <c r="I16" s="139">
        <v>0.4909</v>
      </c>
      <c r="J16" s="139">
        <v>0.45269999999999999</v>
      </c>
      <c r="K16" s="139">
        <v>0.40500000000000003</v>
      </c>
      <c r="L16" s="139">
        <v>0.38200000000000001</v>
      </c>
      <c r="M16" s="143">
        <v>3.4000000000000002E-2</v>
      </c>
      <c r="N16" s="143">
        <v>0.3402</v>
      </c>
      <c r="O16" s="143">
        <v>0.33329999999999999</v>
      </c>
      <c r="P16" s="143">
        <v>0.32069999999999999</v>
      </c>
    </row>
    <row r="17" spans="1:25" x14ac:dyDescent="0.25">
      <c r="A17" s="139">
        <v>2.3300000000000001E-2</v>
      </c>
      <c r="B17" s="139">
        <v>0.24990000000000001</v>
      </c>
      <c r="C17" s="139">
        <v>0.32650000000000001</v>
      </c>
      <c r="D17" s="139">
        <v>6.1499999999999999E-2</v>
      </c>
      <c r="E17" s="142">
        <v>0.1</v>
      </c>
      <c r="F17" s="139">
        <v>0.1</v>
      </c>
      <c r="G17" s="139">
        <v>0.1</v>
      </c>
      <c r="H17" s="139">
        <v>0.52529999999999999</v>
      </c>
      <c r="I17" s="139">
        <v>0.49919999999999998</v>
      </c>
      <c r="J17" s="139">
        <v>0.47960000000000003</v>
      </c>
      <c r="K17" s="139">
        <v>7.8200000000000006E-2</v>
      </c>
      <c r="L17" s="139">
        <v>7.8100000000000003E-2</v>
      </c>
      <c r="M17" s="139">
        <v>0.35899999999999999</v>
      </c>
      <c r="N17" s="139">
        <v>0.41439999999999999</v>
      </c>
      <c r="O17" s="139">
        <v>0.3962</v>
      </c>
      <c r="P17" s="139">
        <v>0.376</v>
      </c>
    </row>
    <row r="18" spans="1:25" x14ac:dyDescent="0.25">
      <c r="A18" s="139">
        <v>1.11E-2</v>
      </c>
      <c r="B18" s="139">
        <v>0.43480000000000002</v>
      </c>
      <c r="C18" s="139">
        <v>0.52949999999999997</v>
      </c>
      <c r="D18" s="139">
        <v>0.53600000000000003</v>
      </c>
      <c r="E18" s="142">
        <v>0.09</v>
      </c>
      <c r="F18" s="139">
        <v>0.108</v>
      </c>
      <c r="G18" s="139">
        <v>8.2000000000000003E-2</v>
      </c>
      <c r="H18" s="139">
        <v>0.43759999999999999</v>
      </c>
      <c r="I18" s="139">
        <v>0.41889999999999999</v>
      </c>
      <c r="J18" s="139">
        <v>0.40510000000000002</v>
      </c>
      <c r="K18" s="139">
        <v>4.1099999999999998E-2</v>
      </c>
      <c r="L18" s="139">
        <v>4.0500000000000001E-2</v>
      </c>
      <c r="M18" s="139">
        <v>7.6799999999999993E-2</v>
      </c>
      <c r="N18" s="139">
        <v>0.12</v>
      </c>
      <c r="O18" s="139">
        <v>0.11</v>
      </c>
      <c r="P18" s="139">
        <v>0.11</v>
      </c>
    </row>
    <row r="19" spans="1:25" x14ac:dyDescent="0.25">
      <c r="A19" s="139">
        <v>0.17699999999999999</v>
      </c>
      <c r="B19" s="139">
        <v>0.49199999999999999</v>
      </c>
      <c r="C19" s="139">
        <v>0</v>
      </c>
      <c r="D19" s="139">
        <v>0</v>
      </c>
      <c r="E19" s="141">
        <v>7.0599999999999996E-2</v>
      </c>
      <c r="F19" s="139">
        <v>3.32E-2</v>
      </c>
      <c r="G19" s="139">
        <v>4.5900000000000003E-2</v>
      </c>
      <c r="H19" s="143">
        <v>0.23</v>
      </c>
      <c r="I19" s="143">
        <v>0.24199999999999999</v>
      </c>
      <c r="J19" s="143">
        <v>0.26</v>
      </c>
      <c r="K19" s="139">
        <v>0.42099999999999999</v>
      </c>
      <c r="L19" s="139">
        <v>0.38200000000000001</v>
      </c>
      <c r="M19" s="139">
        <v>0.04</v>
      </c>
      <c r="N19" s="139">
        <v>8.8999999999999996E-2</v>
      </c>
      <c r="O19" s="139">
        <v>0.1</v>
      </c>
      <c r="P19" s="139">
        <v>0.121</v>
      </c>
    </row>
    <row r="20" spans="1:25" ht="14.65" customHeight="1" x14ac:dyDescent="0.25">
      <c r="A20" s="144">
        <v>0.17146248188459176</v>
      </c>
      <c r="B20" s="144">
        <v>0.46460531721848924</v>
      </c>
      <c r="C20" s="144">
        <v>0.54821959495175987</v>
      </c>
      <c r="D20" s="144">
        <v>0.55486826017198465</v>
      </c>
      <c r="E20" s="142">
        <v>0.35</v>
      </c>
      <c r="F20" s="143">
        <v>0.4</v>
      </c>
      <c r="G20" s="143">
        <v>0.5</v>
      </c>
      <c r="H20" s="139">
        <v>0.29599999999999999</v>
      </c>
      <c r="I20" s="139">
        <v>0.31159999999999999</v>
      </c>
      <c r="J20" s="139">
        <v>0.3216</v>
      </c>
      <c r="K20" s="139">
        <v>0.39250000000000002</v>
      </c>
      <c r="L20" s="139">
        <v>0.37230000000000002</v>
      </c>
      <c r="M20" s="139">
        <v>0.34670000000000001</v>
      </c>
      <c r="N20" s="139">
        <v>0.34949999999999998</v>
      </c>
      <c r="O20" s="139">
        <v>0.31409999999999999</v>
      </c>
      <c r="P20" s="139">
        <v>0.3</v>
      </c>
      <c r="R20" s="200" t="s">
        <v>307</v>
      </c>
      <c r="S20" s="200"/>
      <c r="T20" s="200"/>
      <c r="U20" s="200"/>
      <c r="V20" s="200"/>
      <c r="W20" s="200"/>
      <c r="X20" s="200"/>
      <c r="Y20" s="200"/>
    </row>
    <row r="21" spans="1:25" x14ac:dyDescent="0.25">
      <c r="A21" s="139">
        <v>0</v>
      </c>
      <c r="B21" s="139">
        <v>0.02</v>
      </c>
      <c r="C21" s="139">
        <v>0.04</v>
      </c>
      <c r="D21" s="139">
        <v>0.08</v>
      </c>
      <c r="E21" s="142">
        <v>0</v>
      </c>
      <c r="F21" s="139">
        <v>0</v>
      </c>
      <c r="G21" s="139">
        <v>0</v>
      </c>
      <c r="H21" s="139">
        <v>0.5</v>
      </c>
      <c r="I21" s="139">
        <v>0.47</v>
      </c>
      <c r="J21" s="139">
        <v>0.45</v>
      </c>
      <c r="K21" s="139"/>
      <c r="L21" s="139"/>
      <c r="M21" s="139">
        <v>0.3498</v>
      </c>
      <c r="N21" s="139">
        <v>6.9999999999999999E-4</v>
      </c>
      <c r="O21" s="139">
        <v>5.0000000000000001E-4</v>
      </c>
      <c r="P21" s="139">
        <v>5.9999999999999995E-4</v>
      </c>
      <c r="R21" s="200"/>
      <c r="S21" s="200"/>
      <c r="T21" s="200"/>
      <c r="U21" s="200"/>
      <c r="V21" s="200"/>
      <c r="W21" s="200"/>
      <c r="X21" s="200"/>
      <c r="Y21" s="200"/>
    </row>
    <row r="22" spans="1:25" x14ac:dyDescent="0.25">
      <c r="A22" s="139">
        <v>0.7</v>
      </c>
      <c r="B22" s="139">
        <v>4.9000000000000002E-2</v>
      </c>
      <c r="C22" s="139">
        <v>0.01</v>
      </c>
      <c r="D22" s="139">
        <v>0.35199999999999998</v>
      </c>
      <c r="E22" s="141">
        <v>4.82E-2</v>
      </c>
      <c r="F22" s="139">
        <v>2.2800000000000001E-2</v>
      </c>
      <c r="G22" s="139">
        <v>9.5999999999999992E-3</v>
      </c>
      <c r="H22" s="139">
        <v>0.6</v>
      </c>
      <c r="I22" s="139">
        <v>0.5</v>
      </c>
      <c r="J22" s="139">
        <v>0.3</v>
      </c>
      <c r="K22" s="139"/>
      <c r="L22" s="139"/>
      <c r="M22" s="139"/>
      <c r="N22" s="139">
        <v>5.2999999999999999E-2</v>
      </c>
      <c r="O22" s="139">
        <v>5.5E-2</v>
      </c>
      <c r="P22" s="139">
        <v>5.5E-2</v>
      </c>
      <c r="R22" s="200"/>
      <c r="S22" s="200"/>
      <c r="T22" s="200"/>
      <c r="U22" s="200"/>
      <c r="V22" s="200"/>
      <c r="W22" s="200"/>
      <c r="X22" s="200"/>
      <c r="Y22" s="200"/>
    </row>
    <row r="23" spans="1:25" x14ac:dyDescent="0.25">
      <c r="A23" s="139">
        <v>0.3</v>
      </c>
      <c r="B23" s="139">
        <v>1</v>
      </c>
      <c r="C23" s="139">
        <v>1</v>
      </c>
      <c r="D23" s="139">
        <v>1</v>
      </c>
      <c r="E23" s="142">
        <v>0</v>
      </c>
      <c r="F23" s="139">
        <v>0</v>
      </c>
      <c r="G23" s="139">
        <v>0</v>
      </c>
      <c r="H23" s="139"/>
      <c r="I23" s="139"/>
      <c r="J23" s="139"/>
      <c r="K23" s="139"/>
      <c r="L23" s="139"/>
      <c r="M23" s="139"/>
      <c r="N23" s="139">
        <v>4.19E-2</v>
      </c>
      <c r="O23" s="139">
        <v>5.5300000000000002E-2</v>
      </c>
      <c r="P23" s="139">
        <v>6.2199999999999998E-2</v>
      </c>
      <c r="R23" s="180" t="s">
        <v>371</v>
      </c>
    </row>
    <row r="24" spans="1:25" x14ac:dyDescent="0.25">
      <c r="A24" s="139">
        <v>0</v>
      </c>
      <c r="B24" s="139">
        <v>0.45</v>
      </c>
      <c r="C24" s="139">
        <v>0.21</v>
      </c>
      <c r="D24" s="139">
        <v>0.03</v>
      </c>
      <c r="E24" s="141">
        <v>0.111</v>
      </c>
      <c r="F24" s="139">
        <v>0.17199999999999999</v>
      </c>
      <c r="G24" s="139">
        <v>2.3E-2</v>
      </c>
      <c r="H24" s="139"/>
      <c r="I24" s="139"/>
      <c r="J24" s="139"/>
      <c r="K24" s="139"/>
      <c r="L24" s="139"/>
      <c r="M24" s="139"/>
      <c r="N24" s="139">
        <v>0.02</v>
      </c>
      <c r="O24" s="139">
        <v>0.01</v>
      </c>
      <c r="P24" s="139">
        <v>0.01</v>
      </c>
    </row>
    <row r="25" spans="1:25" x14ac:dyDescent="0.25">
      <c r="A25" s="139">
        <v>0.06</v>
      </c>
      <c r="B25" s="139">
        <v>0.19</v>
      </c>
      <c r="C25" s="139">
        <v>0.16</v>
      </c>
      <c r="D25" s="139">
        <v>7.0000000000000007E-2</v>
      </c>
      <c r="E25" s="141">
        <v>6.5600000000000006E-2</v>
      </c>
      <c r="F25" s="139">
        <v>4.5999999999999999E-2</v>
      </c>
      <c r="G25" s="139">
        <v>1.3299999999999999E-2</v>
      </c>
      <c r="H25" s="139"/>
      <c r="I25" s="139"/>
      <c r="J25" s="139"/>
      <c r="K25" s="139"/>
      <c r="L25" s="139"/>
      <c r="M25" s="139"/>
      <c r="N25" s="139">
        <v>0.25</v>
      </c>
      <c r="O25" s="139">
        <v>0.24</v>
      </c>
      <c r="P25" s="139">
        <v>0.22</v>
      </c>
    </row>
    <row r="26" spans="1:25" x14ac:dyDescent="0.25">
      <c r="A26" s="139">
        <v>0.4</v>
      </c>
      <c r="B26" s="139">
        <v>0.63</v>
      </c>
      <c r="C26" s="139">
        <v>0.68</v>
      </c>
      <c r="D26" s="139">
        <v>0.70289999999999997</v>
      </c>
      <c r="E26" s="142">
        <v>0.2</v>
      </c>
      <c r="F26" s="139">
        <v>0.15</v>
      </c>
      <c r="G26" s="139">
        <v>0.2</v>
      </c>
      <c r="H26" s="139"/>
      <c r="I26" s="139"/>
      <c r="J26" s="139"/>
      <c r="K26" s="145"/>
      <c r="L26" s="145"/>
      <c r="M26" s="139"/>
      <c r="N26" s="139">
        <v>0.38</v>
      </c>
      <c r="O26" s="139">
        <v>0.35</v>
      </c>
      <c r="P26" s="139">
        <v>0.32</v>
      </c>
    </row>
    <row r="27" spans="1:25" x14ac:dyDescent="0.25">
      <c r="A27" s="139">
        <v>0</v>
      </c>
      <c r="B27" s="139">
        <v>0.36</v>
      </c>
      <c r="C27" s="139">
        <v>0.57999999999999996</v>
      </c>
      <c r="D27" s="139">
        <v>0.63</v>
      </c>
      <c r="E27" s="142">
        <v>0.47</v>
      </c>
      <c r="F27" s="139">
        <v>0.46</v>
      </c>
      <c r="G27" s="139">
        <v>0.45</v>
      </c>
      <c r="H27" s="139"/>
      <c r="I27" s="139"/>
      <c r="J27" s="139"/>
      <c r="K27" s="146"/>
      <c r="L27" s="146"/>
      <c r="M27" s="139">
        <f>+AVERAGE(M3:M26)</f>
        <v>0.14486315789473689</v>
      </c>
      <c r="N27" s="145"/>
      <c r="O27" s="145"/>
      <c r="P27" s="139">
        <f>+AVERAGE(P3:P26)</f>
        <v>0.15597916666666664</v>
      </c>
    </row>
    <row r="28" spans="1:25" x14ac:dyDescent="0.25">
      <c r="A28" s="139">
        <v>0.1</v>
      </c>
      <c r="B28" s="139">
        <v>0.25</v>
      </c>
      <c r="C28" s="139">
        <v>0.38</v>
      </c>
      <c r="D28" s="139">
        <v>0.46</v>
      </c>
      <c r="E28" s="141">
        <v>1.2999999999999999E-2</v>
      </c>
      <c r="F28" s="139">
        <v>0.03</v>
      </c>
      <c r="G28" s="139">
        <v>0.14099999999999999</v>
      </c>
      <c r="H28" s="139"/>
      <c r="I28" s="139"/>
      <c r="J28" s="139"/>
      <c r="K28" s="146"/>
      <c r="L28" s="146"/>
      <c r="M28" s="146"/>
      <c r="N28" s="146"/>
      <c r="O28" s="146"/>
      <c r="P28" s="146"/>
    </row>
    <row r="29" spans="1:25" x14ac:dyDescent="0.25">
      <c r="A29" s="139">
        <v>0</v>
      </c>
      <c r="B29" s="139">
        <v>0.75</v>
      </c>
      <c r="C29" s="139">
        <v>0.81</v>
      </c>
      <c r="D29" s="139">
        <v>0.84</v>
      </c>
      <c r="E29" s="141">
        <v>3.4799999999999998E-2</v>
      </c>
      <c r="F29" s="139">
        <v>5.4999999999999997E-3</v>
      </c>
      <c r="G29" s="139">
        <v>1.8E-3</v>
      </c>
      <c r="H29" s="139"/>
      <c r="I29" s="139"/>
      <c r="J29" s="139"/>
      <c r="M29" s="146"/>
      <c r="N29" s="146"/>
      <c r="O29" s="146"/>
      <c r="P29" s="146"/>
    </row>
    <row r="30" spans="1:25" x14ac:dyDescent="0.25">
      <c r="A30" s="139">
        <v>0.02</v>
      </c>
      <c r="B30" s="139">
        <v>0.44</v>
      </c>
      <c r="C30" s="139">
        <v>0.09</v>
      </c>
      <c r="D30" s="139">
        <v>0.02</v>
      </c>
      <c r="E30" s="142">
        <v>0.5</v>
      </c>
      <c r="F30" s="139">
        <v>0.4</v>
      </c>
      <c r="G30" s="139">
        <v>0.3</v>
      </c>
      <c r="H30" s="145"/>
      <c r="I30" s="145"/>
      <c r="J30" s="145"/>
    </row>
    <row r="31" spans="1:25" x14ac:dyDescent="0.25">
      <c r="A31" s="145"/>
      <c r="B31" s="145"/>
      <c r="C31" s="145"/>
      <c r="D31" s="145"/>
      <c r="E31" s="145">
        <v>0.35</v>
      </c>
      <c r="F31" s="145">
        <v>0.4</v>
      </c>
      <c r="G31" s="145">
        <v>0.46</v>
      </c>
      <c r="H31" s="146"/>
      <c r="I31" s="146"/>
      <c r="J31" s="146"/>
    </row>
    <row r="32" spans="1:25" x14ac:dyDescent="0.25">
      <c r="A32" s="146">
        <f t="shared" ref="A32:J32" si="0">+AVERAGE(A3:A31)</f>
        <v>0.14744330292444968</v>
      </c>
      <c r="B32" s="146">
        <f t="shared" si="0"/>
        <v>0.4320251899006603</v>
      </c>
      <c r="C32" s="146">
        <f t="shared" si="0"/>
        <v>0.37246141410542</v>
      </c>
      <c r="D32" s="146">
        <f t="shared" si="0"/>
        <v>0.32362029500614231</v>
      </c>
      <c r="E32" s="146">
        <f t="shared" si="0"/>
        <v>0.21999999999999992</v>
      </c>
      <c r="F32" s="146">
        <f t="shared" si="0"/>
        <v>0.22340740740740747</v>
      </c>
      <c r="G32" s="146">
        <f t="shared" si="0"/>
        <v>0.18574814814814816</v>
      </c>
      <c r="H32" s="146">
        <f t="shared" si="0"/>
        <v>0.24867131410749996</v>
      </c>
      <c r="I32" s="146">
        <f t="shared" si="0"/>
        <v>0.25341802863842106</v>
      </c>
      <c r="J32" s="146">
        <f t="shared" si="0"/>
        <v>0.21644586480900002</v>
      </c>
    </row>
  </sheetData>
  <mergeCells count="1">
    <mergeCell ref="R20:Y22"/>
  </mergeCells>
  <phoneticPr fontId="45" type="noConversion"/>
  <pageMargins left="0.75" right="0.75" top="1" bottom="1" header="0.5" footer="0.5"/>
  <pageSetup scale="4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11</vt:i4>
      </vt:variant>
    </vt:vector>
  </HeadingPairs>
  <TitlesOfParts>
    <vt:vector size="24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Tabla entidades</vt:lpstr>
      <vt:lpstr>'G10'!Área_de_impresión</vt:lpstr>
      <vt:lpstr>'G11'!Área_de_impresión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'G8'!Área_de_impresión</vt:lpstr>
      <vt:lpstr>'G9'!Área_de_impresión</vt:lpstr>
      <vt:lpstr>'Tabla entidades'!Área_de_impresión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Sánchez Quinto Camilo Eduardo</cp:lastModifiedBy>
  <cp:lastPrinted>2020-07-27T21:24:33Z</cp:lastPrinted>
  <dcterms:created xsi:type="dcterms:W3CDTF">2013-06-20T15:56:37Z</dcterms:created>
  <dcterms:modified xsi:type="dcterms:W3CDTF">2021-07-28T20:10:43Z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{DB015C12-63D1-4BD7-9691-F02CDC96FB29}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c419ea3e-756e-4bda-bc20-41ab3d563339_Enabled">
    <vt:lpwstr>true</vt:lpwstr>
  </property>
  <property fmtid="{D5CDD505-2E9C-101B-9397-08002B2CF9AE}" pid="6" name="MSIP_Label_c419ea3e-756e-4bda-bc20-41ab3d563339_SetDate">
    <vt:lpwstr>2021-07-23T14:14:37Z</vt:lpwstr>
  </property>
  <property fmtid="{D5CDD505-2E9C-101B-9397-08002B2CF9AE}" pid="7" name="MSIP_Label_c419ea3e-756e-4bda-bc20-41ab3d563339_Method">
    <vt:lpwstr>Standard</vt:lpwstr>
  </property>
  <property fmtid="{D5CDD505-2E9C-101B-9397-08002B2CF9AE}" pid="8" name="MSIP_Label_c419ea3e-756e-4bda-bc20-41ab3d563339_Name">
    <vt:lpwstr>c419ea3e-756e-4bda-bc20-41ab3d563339</vt:lpwstr>
  </property>
  <property fmtid="{D5CDD505-2E9C-101B-9397-08002B2CF9AE}" pid="9" name="MSIP_Label_c419ea3e-756e-4bda-bc20-41ab3d563339_SiteId">
    <vt:lpwstr>2ff255e1-ae00-44bc-9787-fa8f8061bf68</vt:lpwstr>
  </property>
  <property fmtid="{D5CDD505-2E9C-101B-9397-08002B2CF9AE}" pid="10" name="MSIP_Label_c419ea3e-756e-4bda-bc20-41ab3d563339_ActionId">
    <vt:lpwstr>29a42332-2df5-4e3a-ae9c-d7a6ce835c8e</vt:lpwstr>
  </property>
  <property fmtid="{D5CDD505-2E9C-101B-9397-08002B2CF9AE}" pid="11" name="MSIP_Label_c419ea3e-756e-4bda-bc20-41ab3d563339_ContentBits">
    <vt:lpwstr>0</vt:lpwstr>
  </property>
</Properties>
</file>