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autoCompressPictures="0"/>
  <mc:AlternateContent xmlns:mc="http://schemas.openxmlformats.org/markup-compatibility/2006">
    <mc:Choice Requires="x15">
      <x15ac:absPath xmlns:x15ac="http://schemas.microsoft.com/office/spreadsheetml/2010/11/ac" url="X:\ENCUESTA MICROCREDITO\202209\Publicación\"/>
    </mc:Choice>
  </mc:AlternateContent>
  <xr:revisionPtr revIDLastSave="0" documentId="13_ncr:1_{942441D2-5D84-456B-AB0C-C72FA4916220}" xr6:coauthVersionLast="47" xr6:coauthVersionMax="47" xr10:uidLastSave="{00000000-0000-0000-0000-000000000000}"/>
  <bookViews>
    <workbookView xWindow="-120" yWindow="-120" windowWidth="29040" windowHeight="15840" activeTab="10" xr2:uid="{00000000-000D-0000-FFFF-FFFF00000000}"/>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73" r:id="rId9"/>
    <sheet name="G10" sheetId="72" r:id="rId10"/>
    <sheet name="Tabla entidades" sheetId="55" r:id="rId11"/>
  </sheets>
  <definedNames>
    <definedName name="_xlnm._FilterDatabase" localSheetId="1" hidden="1">'G2'!$A$6:$AP$21</definedName>
    <definedName name="_xlnm._FilterDatabase" localSheetId="2" hidden="1">'G3'!$A$6:$AP$20</definedName>
    <definedName name="_xlnm._FilterDatabase" localSheetId="4" hidden="1">'G5'!$A$5:$AP$13</definedName>
    <definedName name="_xlnm._FilterDatabase" localSheetId="5" hidden="1">'G6'!$A$6:$AJ$16</definedName>
    <definedName name="_xlnm._FilterDatabase" localSheetId="10" hidden="1">'Tabla entidades'!$B$4:$C$45</definedName>
    <definedName name="_xlnm.Print_Area" localSheetId="0">'G1'!$A$1:$H$70</definedName>
    <definedName name="_xlnm.Print_Area" localSheetId="1">'G2'!$A$25:$R$67</definedName>
    <definedName name="_xlnm.Print_Area" localSheetId="2">'G3'!$B$21:$Q$63</definedName>
    <definedName name="_xlnm.Print_Area" localSheetId="3">'G4'!$L$2:$Y$35</definedName>
    <definedName name="_xlnm.Print_Area" localSheetId="4">'G5'!$B$15:$S$53</definedName>
    <definedName name="_xlnm.Print_Area" localSheetId="5">'G6'!$B$21:$O$56</definedName>
    <definedName name="_xlnm.Print_Area" localSheetId="6">'G7'!$H$1:$Q$21</definedName>
    <definedName name="_xlnm.Print_Area" localSheetId="7">'G8'!$C$13:$N$47</definedName>
    <definedName name="_xlnm.Print_Area" localSheetId="10">'Tabla entidades'!$A$1:$L$50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1" i="73" l="1"/>
  <c r="Z31" i="73" s="1"/>
  <c r="Y30" i="73"/>
  <c r="AA30" i="73" s="1"/>
  <c r="Y29" i="73"/>
  <c r="AA29" i="73" s="1"/>
  <c r="Y28" i="73"/>
  <c r="AA28" i="73" s="1"/>
  <c r="Y27" i="73"/>
  <c r="AA27" i="73" s="1"/>
  <c r="Y26" i="73"/>
  <c r="Z26" i="73" s="1"/>
  <c r="Z25" i="73"/>
  <c r="Y25" i="73"/>
  <c r="AA25" i="73" s="1"/>
  <c r="Y24" i="73"/>
  <c r="Z24" i="73" s="1"/>
  <c r="Y23" i="73"/>
  <c r="Y22" i="73"/>
  <c r="AA22" i="73" s="1"/>
  <c r="Y21" i="73"/>
  <c r="Y20" i="73"/>
  <c r="Z30" i="73" s="1"/>
  <c r="Y19" i="73"/>
  <c r="Y18" i="73"/>
  <c r="Y17" i="73"/>
  <c r="Y16" i="73"/>
  <c r="Y15" i="73"/>
  <c r="Y14" i="73"/>
  <c r="Y13" i="73"/>
  <c r="Z23" i="73" s="1"/>
  <c r="Y12" i="73"/>
  <c r="Y11" i="73"/>
  <c r="AA31" i="73" s="1"/>
  <c r="Y10" i="73"/>
  <c r="Z10" i="73" s="1"/>
  <c r="Y9" i="73"/>
  <c r="Z9" i="73" s="1"/>
  <c r="Y8" i="73"/>
  <c r="Z8" i="73" s="1"/>
  <c r="Y7" i="73"/>
  <c r="Z7" i="73" s="1"/>
  <c r="Y6" i="73"/>
  <c r="Z6" i="73" s="1"/>
  <c r="Y5" i="73"/>
  <c r="Z5" i="73" s="1"/>
  <c r="Y4" i="73"/>
  <c r="AA24" i="73" s="1"/>
  <c r="Y3" i="73"/>
  <c r="AA23" i="73" s="1"/>
  <c r="Y2" i="73"/>
  <c r="Z2" i="73" s="1"/>
  <c r="D6" i="72"/>
  <c r="D5" i="72"/>
  <c r="D4" i="72"/>
  <c r="D3" i="72"/>
  <c r="D2" i="72"/>
  <c r="AP7" i="61"/>
  <c r="AP8" i="61"/>
  <c r="AP9" i="61"/>
  <c r="AP10" i="61"/>
  <c r="AP11" i="61"/>
  <c r="AP12" i="61"/>
  <c r="AP13" i="61"/>
  <c r="AP6" i="61"/>
  <c r="AA26" i="73" l="1"/>
  <c r="Z29" i="73"/>
  <c r="Z4" i="73"/>
  <c r="Z27" i="73"/>
  <c r="Z22" i="73"/>
  <c r="Z28" i="73"/>
  <c r="Z3" i="73"/>
  <c r="Z11" i="73"/>
  <c r="AQ8" i="57"/>
  <c r="AQ7" i="57"/>
  <c r="AP8" i="57"/>
  <c r="AP9" i="57"/>
  <c r="AP10" i="57"/>
  <c r="AP11" i="57"/>
  <c r="AP12" i="57"/>
  <c r="AP13" i="57"/>
  <c r="AP14" i="57"/>
  <c r="AP15" i="57"/>
  <c r="AP16" i="57"/>
  <c r="AP17" i="57"/>
  <c r="AP18" i="57"/>
  <c r="AP19" i="57"/>
  <c r="AP7" i="57"/>
  <c r="AP20" i="58"/>
  <c r="AQ7" i="58"/>
  <c r="AP8" i="58"/>
  <c r="AP9" i="58"/>
  <c r="AP10" i="58"/>
  <c r="AP11" i="58"/>
  <c r="AP12" i="58"/>
  <c r="AP13" i="58"/>
  <c r="AP14" i="58"/>
  <c r="AP15" i="58"/>
  <c r="AP16" i="58"/>
  <c r="AP17" i="58"/>
  <c r="AP18" i="58"/>
  <c r="AP19" i="58"/>
  <c r="AP21" i="58"/>
  <c r="AP7" i="58"/>
  <c r="D42" i="65"/>
  <c r="F18" i="66"/>
  <c r="F19" i="66"/>
  <c r="F20" i="66"/>
  <c r="E20" i="66"/>
  <c r="C20" i="66"/>
  <c r="F41" i="65"/>
  <c r="E41" i="65"/>
  <c r="D161" i="67" l="1"/>
  <c r="D160" i="67"/>
  <c r="D159" i="67"/>
  <c r="D158" i="67"/>
  <c r="D157" i="67"/>
  <c r="D156" i="67"/>
  <c r="D155" i="67"/>
  <c r="D154" i="67"/>
  <c r="D153" i="67"/>
  <c r="D164" i="67"/>
  <c r="D163" i="67"/>
  <c r="D162" i="67"/>
  <c r="F17" i="66"/>
  <c r="F14" i="66"/>
  <c r="F15" i="66"/>
  <c r="F16" i="66"/>
  <c r="F13" i="66" l="1"/>
  <c r="F12" i="66"/>
  <c r="F11" i="66"/>
  <c r="F10" i="66"/>
  <c r="F9" i="66"/>
  <c r="F8" i="66"/>
  <c r="F7" i="66"/>
  <c r="F6" i="66"/>
  <c r="F5" i="66"/>
  <c r="F4" i="66"/>
  <c r="F3"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G19" authorId="0" shapeId="0" xr:uid="{00000000-0006-0000-0300-00000100000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sharedStrings.xml><?xml version="1.0" encoding="utf-8"?>
<sst xmlns="http://schemas.openxmlformats.org/spreadsheetml/2006/main" count="565" uniqueCount="428">
  <si>
    <t>dic-12</t>
  </si>
  <si>
    <t>mar-13</t>
  </si>
  <si>
    <t>jun-13</t>
  </si>
  <si>
    <t>Gráfico 1</t>
  </si>
  <si>
    <t>Factor</t>
  </si>
  <si>
    <t>Gráfico 2</t>
  </si>
  <si>
    <t>Eventos necesarios para aumentar el microcrédito en la economía</t>
  </si>
  <si>
    <t>Comercio</t>
  </si>
  <si>
    <t>Servicios</t>
  </si>
  <si>
    <t>Personas naturales</t>
  </si>
  <si>
    <t>Industria</t>
  </si>
  <si>
    <t>Otro</t>
  </si>
  <si>
    <t>Comunicaciones</t>
  </si>
  <si>
    <t>Agropecuario</t>
  </si>
  <si>
    <t>Construcción</t>
  </si>
  <si>
    <t>Gráfico 3</t>
  </si>
  <si>
    <t>Gráfico 4</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</si>
  <si>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</si>
  <si>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</si>
  <si>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</si>
  <si>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</si>
  <si>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</si>
  <si>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</si>
  <si>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</si>
  <si>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</si>
  <si>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</si>
  <si>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</si>
  <si>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</si>
  <si>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ICM ponderado por el saldo</t>
  </si>
  <si>
    <t>Fecha</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</si>
  <si>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</si>
  <si>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</si>
  <si>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</si>
  <si>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</si>
  <si>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</si>
  <si>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</si>
  <si>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</si>
  <si>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</si>
  <si>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</si>
  <si>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</si>
  <si>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</si>
  <si>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</si>
  <si>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</si>
  <si>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</si>
  <si>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</si>
  <si>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</si>
  <si>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</si>
  <si>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</si>
  <si>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</si>
  <si>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</si>
  <si>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</si>
  <si>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</si>
  <si>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</si>
  <si>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</si>
  <si>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</si>
  <si>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</si>
  <si>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</si>
  <si>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</si>
  <si>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</si>
  <si>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</si>
  <si>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</si>
  <si>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</si>
  <si>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</si>
  <si>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</si>
  <si>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</si>
  <si>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</si>
  <si>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</si>
  <si>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</si>
  <si>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</si>
  <si>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</si>
  <si>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</si>
  <si>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</si>
  <si>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</si>
  <si>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</si>
  <si>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</si>
  <si>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</si>
  <si>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</si>
  <si>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</si>
  <si>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</si>
  <si>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</si>
  <si>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</si>
  <si>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</si>
  <si>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</si>
  <si>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</si>
  <si>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</si>
  <si>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</si>
  <si>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</si>
  <si>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</si>
  <si>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</si>
  <si>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</si>
  <si>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</si>
  <si>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</si>
  <si>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</si>
  <si>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</si>
  <si>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</si>
  <si>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</si>
  <si>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</si>
  <si>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</si>
  <si>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</si>
  <si>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</si>
  <si>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</si>
  <si>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</si>
  <si>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</si>
  <si>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</si>
  <si>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</si>
  <si>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</si>
  <si>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</si>
  <si>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</si>
  <si>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</si>
  <si>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</si>
  <si>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</si>
  <si>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</si>
  <si>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</si>
  <si>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</si>
  <si>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</si>
  <si>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</si>
  <si>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</si>
  <si>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</si>
  <si>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</si>
  <si>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</si>
  <si>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</si>
  <si>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</si>
  <si>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</si>
  <si>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</si>
  <si>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</si>
  <si>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</si>
  <si>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</si>
  <si>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</si>
  <si>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</si>
  <si>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</si>
  <si>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</si>
  <si>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</si>
  <si>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</si>
  <si>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</si>
  <si>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</si>
  <si>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</si>
  <si>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</si>
  <si>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</si>
  <si>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</si>
  <si>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</si>
  <si>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</si>
  <si>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</si>
  <si>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</si>
  <si>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</si>
  <si>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</si>
  <si>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</si>
  <si>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</si>
  <si>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</si>
  <si>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</si>
  <si>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</si>
  <si>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</si>
  <si>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</si>
  <si>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</si>
  <si>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</si>
  <si>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</si>
  <si>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</si>
  <si>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</si>
  <si>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</si>
  <si>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</si>
  <si>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</si>
  <si>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</si>
  <si>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Financiera de Antioquia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</si>
  <si>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</si>
  <si>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</si>
  <si>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</si>
  <si>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</si>
  <si>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</si>
  <si>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</si>
  <si>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</si>
  <si>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</si>
  <si>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</si>
  <si>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</si>
  <si>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</si>
  <si>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</si>
  <si>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</si>
  <si>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</si>
  <si>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</si>
  <si>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</si>
  <si>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</si>
  <si>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</si>
  <si>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</si>
  <si>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</si>
  <si>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</si>
  <si>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</si>
  <si>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</si>
  <si>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</si>
  <si>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</si>
  <si>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</si>
  <si>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</si>
  <si>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</si>
  <si>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</si>
  <si>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</si>
  <si>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</si>
  <si>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</si>
  <si>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</si>
  <si>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</si>
  <si>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</si>
  <si>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</si>
  <si>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</si>
  <si>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</si>
  <si>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</si>
  <si>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</si>
  <si>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</si>
  <si>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</si>
  <si>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</si>
  <si>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</si>
  <si>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</si>
  <si>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</si>
  <si>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</si>
  <si>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</si>
  <si>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</si>
  <si>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</si>
  <si>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</si>
  <si>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</si>
  <si>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</si>
  <si>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</si>
  <si>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</si>
  <si>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</si>
  <si>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</si>
  <si>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</si>
  <si>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</si>
  <si>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</si>
  <si>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</si>
  <si>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</si>
  <si>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</si>
  <si>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</si>
  <si>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</si>
  <si>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</si>
  <si>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</si>
  <si>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</si>
  <si>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</si>
  <si>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</si>
  <si>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</si>
  <si>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</si>
  <si>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</si>
  <si>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</si>
  <si>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</si>
  <si>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</si>
  <si>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</si>
  <si>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</si>
  <si>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</si>
  <si>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</si>
  <si>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</si>
  <si>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</si>
  <si>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</si>
  <si>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sep.-20</t>
  </si>
  <si>
    <t>dic-20*</t>
  </si>
  <si>
    <t>Riesgo de crédito sep.-20</t>
  </si>
  <si>
    <t>Sobrendeudamiento sep.-20</t>
  </si>
  <si>
    <t>Riesgo de fondeo sep.-20</t>
  </si>
  <si>
    <t>Riesgo de tasa de interés sep.-20</t>
  </si>
  <si>
    <t>Riesgo de liquidez sep.-20</t>
  </si>
  <si>
    <t>Riesgo cibernético sep.-20</t>
  </si>
  <si>
    <t>Fundación de lamujer (Bucaramanga)</t>
  </si>
  <si>
    <t>dic.-20</t>
  </si>
  <si>
    <t>Riesgo de crédito dic.-20</t>
  </si>
  <si>
    <t>Sobrendeudamiento dic.-20</t>
  </si>
  <si>
    <t>Riesgo de fondeo dic.-20</t>
  </si>
  <si>
    <t>Riesgo de tasa de interés dic.-20</t>
  </si>
  <si>
    <t>Riesgo de liquidez dic.-20</t>
  </si>
  <si>
    <t>Riesgo cibernético dic.-20</t>
  </si>
  <si>
    <t>mar-21*</t>
  </si>
  <si>
    <t>mar.-21</t>
  </si>
  <si>
    <t>Riesgo de crédito mar.-21</t>
  </si>
  <si>
    <t>Sobrendeudamiento mar.-21</t>
  </si>
  <si>
    <t>Riesgo de fondeo mar.-21</t>
  </si>
  <si>
    <t>Riesgo de tasa de interés mar.-21</t>
  </si>
  <si>
    <t>Riesgo de liquidez mar.-21</t>
  </si>
  <si>
    <t>Riesgo cibernético mar.-21</t>
  </si>
  <si>
    <t>jun-21*</t>
  </si>
  <si>
    <t>Riesgo de crédito jun.-21</t>
  </si>
  <si>
    <t>Sobrendeudamiento jun.-21</t>
  </si>
  <si>
    <t>Riesgo de fondeo jun.-21</t>
  </si>
  <si>
    <t>Riesgo de tasa de interés jun.-21</t>
  </si>
  <si>
    <t>Riesgo de liquidez jun.-21</t>
  </si>
  <si>
    <t>Riesgo cibernético jun.-21</t>
  </si>
  <si>
    <t>jun.-21</t>
  </si>
  <si>
    <t>Mibanco</t>
  </si>
  <si>
    <t>sep.-21</t>
  </si>
  <si>
    <t>Riesgo de crédito sep.-21</t>
  </si>
  <si>
    <t>Sobrendeudamiento sep.-21</t>
  </si>
  <si>
    <t>Riesgo de fondeo sep.-21</t>
  </si>
  <si>
    <t>Riesgo de tasa de interés sep.-21</t>
  </si>
  <si>
    <t>Riesgo de liquidez sep.-21</t>
  </si>
  <si>
    <t>Riesgo cibernético sep.-21</t>
  </si>
  <si>
    <t>Microactivos</t>
  </si>
  <si>
    <t>Gráfico 6</t>
  </si>
  <si>
    <t>dic-21*</t>
  </si>
  <si>
    <t>dic.-21</t>
  </si>
  <si>
    <t>mar-22*</t>
  </si>
  <si>
    <t>mar.-22</t>
  </si>
  <si>
    <t>Riesgo de crédito dic-21</t>
  </si>
  <si>
    <t>Sobrendeudamiento dic-21</t>
  </si>
  <si>
    <t>Riesgo de fondeo dic-21</t>
  </si>
  <si>
    <t>Riesgo de tasa de interés dic-21</t>
  </si>
  <si>
    <t>Riesgo de liquidez dic-21</t>
  </si>
  <si>
    <t>Riesgo cibernético dic-21</t>
  </si>
  <si>
    <t>jun.-22</t>
  </si>
  <si>
    <t>jun-22*</t>
  </si>
  <si>
    <t xml:space="preserve"> </t>
  </si>
  <si>
    <t>Gráfico 8.  Estado de las entidades frente a los riesgos que enfrentan</t>
  </si>
  <si>
    <t>Mercado de microcrédito</t>
  </si>
  <si>
    <t>Entidades supervisadas</t>
  </si>
  <si>
    <t>Mayor liquidez del banco central a la economía</t>
  </si>
  <si>
    <t>Mayores tasas de interés de los préstamos</t>
  </si>
  <si>
    <t>Menores tasas de fondeo</t>
  </si>
  <si>
    <t>Mayor crecimiento de la economía</t>
  </si>
  <si>
    <t>Proyectos más rentables</t>
  </si>
  <si>
    <t>Mayor disposición de préstamo por parte de algunas entidades financieras a las entidades de microcrédito</t>
  </si>
  <si>
    <t>Mayor capital de las entidades de microcrédito</t>
  </si>
  <si>
    <t>Mejor información sobre la capacidad de pago de los prestatarios</t>
  </si>
  <si>
    <t>Mayores facilidades para la reestructuración de la deuda de las empresas</t>
  </si>
  <si>
    <t>Acceso a fondos de redescuento agropecuario</t>
  </si>
  <si>
    <t>Extensión de garantías del sector público a proyectos del sector real</t>
  </si>
  <si>
    <t>Mayor capital de las empresas</t>
  </si>
  <si>
    <t>Mayor formalización</t>
  </si>
  <si>
    <t>Menores costos de recaudo de crédito</t>
  </si>
  <si>
    <t>Deudas con más de tres entidades</t>
  </si>
  <si>
    <t>Capacidad de pago de los clientes</t>
  </si>
  <si>
    <t>Falta de interés por parte de los clientes o asociados en el cumplimiento de sus obligaciones</t>
  </si>
  <si>
    <t>Actividad económica del cliente o asocidado</t>
  </si>
  <si>
    <t>Reestructuración de préstamos con los clientes o asociados</t>
  </si>
  <si>
    <t>El nivel de deuda del cliente, con su entidad o con otras instituciones, es superior a su capacidad de pago (sobrendeudamiento)</t>
  </si>
  <si>
    <t>Ubicación geográfica</t>
  </si>
  <si>
    <t>Tasa de usura</t>
  </si>
  <si>
    <t>Poca experiencia en su actividad económica</t>
  </si>
  <si>
    <t>Destino del crédito</t>
  </si>
  <si>
    <t>Falta de información financiera de los nuevos clientes o asociados</t>
  </si>
  <si>
    <t>Historial crediticio</t>
  </si>
  <si>
    <t>Medidas adoptadas por los entes reguladores</t>
  </si>
  <si>
    <t>a/ Expectativas para diciembre de 2022.</t>
  </si>
  <si>
    <t>Extensión del plazo del microcrédito</t>
  </si>
  <si>
    <t>Diferimiento del pago de intereses</t>
  </si>
  <si>
    <t>Reducción de la cuota a solo el pago de intereses</t>
  </si>
  <si>
    <t>Capitalización de cuotas atrasadas</t>
  </si>
  <si>
    <t>Períodos de gracia</t>
  </si>
  <si>
    <t>Condonación parcial del microcrédito</t>
  </si>
  <si>
    <t>Disminución de la tasa de interés del microcrédito</t>
  </si>
  <si>
    <t>Reducción en el monto de los pagos</t>
  </si>
  <si>
    <t>Otorgamiento de nuevos microcréditos para cumplir con obligaciones anteriores</t>
  </si>
  <si>
    <t>Consolidación de microcréditos</t>
  </si>
  <si>
    <t>ICM</t>
  </si>
  <si>
    <t>Promedio anual</t>
  </si>
  <si>
    <t>ICM + castigos</t>
  </si>
  <si>
    <t>Riesgo de crédito mar.-22</t>
  </si>
  <si>
    <t>Sobrendeudamiento mar.-22</t>
  </si>
  <si>
    <t>Riesgo de fondeo mar.-22</t>
  </si>
  <si>
    <t>Riesgo de tasa de interés mar.-22</t>
  </si>
  <si>
    <t>Riesgo de liquidez mar.-22</t>
  </si>
  <si>
    <t>Riesgo cibernético mar.-22</t>
  </si>
  <si>
    <t>Riesgo de crédito jun.-22</t>
  </si>
  <si>
    <t>Sobrendeudamiento jun.-22</t>
  </si>
  <si>
    <t>Riesgo de fondeo jun.-22</t>
  </si>
  <si>
    <t>Riesgo de tasa de interés jun.-22</t>
  </si>
  <si>
    <t>Riesgo de liquidez jun.-22</t>
  </si>
  <si>
    <t>Riesgo cibernético jun.-22</t>
  </si>
  <si>
    <t>Nombre de la entidad</t>
  </si>
  <si>
    <t>Aumentaron</t>
  </si>
  <si>
    <t>Permanecieron igual</t>
  </si>
  <si>
    <t>Disminuyeron</t>
  </si>
  <si>
    <t>sep.-22</t>
  </si>
  <si>
    <r>
      <t xml:space="preserve">Fuente: </t>
    </r>
    <r>
      <rPr>
        <i/>
        <sz val="11"/>
        <color theme="1"/>
        <rFont val="Times New Roman"/>
        <family val="1"/>
      </rPr>
      <t>Encuesta sobre la situación actual del microcrédito en Colombia</t>
    </r>
    <r>
      <rPr>
        <sz val="11"/>
        <color theme="1"/>
        <rFont val="Times New Roman"/>
        <family val="1"/>
      </rPr>
      <t>, septiembre de 2022.</t>
    </r>
  </si>
  <si>
    <r>
      <t xml:space="preserve">Fuente: </t>
    </r>
    <r>
      <rPr>
        <i/>
        <sz val="11"/>
        <rFont val="Times New Roman"/>
        <family val="1"/>
      </rPr>
      <t>Encuesta sobre la situación actual del microcrédito en Colombia</t>
    </r>
    <r>
      <rPr>
        <sz val="11"/>
        <rFont val="Times New Roman"/>
        <family val="1"/>
      </rPr>
      <t>, septiembre de 2022.</t>
    </r>
  </si>
  <si>
    <t>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septiembre de 2022.</t>
  </si>
  <si>
    <t>sep-22*</t>
  </si>
  <si>
    <t>dic-22a/</t>
  </si>
  <si>
    <r>
      <t xml:space="preserve">  Fuente: </t>
    </r>
    <r>
      <rPr>
        <i/>
        <sz val="11"/>
        <rFont val="Times New Roman"/>
        <family val="1"/>
      </rPr>
      <t>Encuesta sobre la situación actual del microcrédito en Colombia</t>
    </r>
    <r>
      <rPr>
        <sz val="11"/>
        <rFont val="Times New Roman"/>
        <family val="1"/>
      </rPr>
      <t>, septiembre de 2022.</t>
    </r>
  </si>
  <si>
    <t>Riesgo de crédito sep.-22</t>
  </si>
  <si>
    <t>Sobrendeudamiento sep.-22</t>
  </si>
  <si>
    <t>Riesgo de fondeo sep.-22</t>
  </si>
  <si>
    <t>Riesgo de tasa de interés sep.-22</t>
  </si>
  <si>
    <t>Riesgo de liquidez sep.-22</t>
  </si>
  <si>
    <t>Riesgo cibernético sep.-22</t>
  </si>
  <si>
    <r>
      <t xml:space="preserve">  Fuente: </t>
    </r>
    <r>
      <rPr>
        <i/>
        <sz val="11"/>
        <rFont val="Times New Roman"/>
        <family val="1"/>
      </rPr>
      <t>Encuesta sobre la situación actual del microcrédito en Colombia,</t>
    </r>
    <r>
      <rPr>
        <sz val="11"/>
        <rFont val="Times New Roman"/>
        <family val="1"/>
      </rPr>
      <t xml:space="preserve"> septiembre de 2022.</t>
    </r>
  </si>
  <si>
    <t>Factores que impiden otorgar un mayor volumen de microcrédito</t>
  </si>
  <si>
    <t>Cambios en las políticas de asignación de nuevos microcréditos</t>
  </si>
  <si>
    <t>Acceso a nuevos microcréditos, por sector económico</t>
  </si>
  <si>
    <t>Total</t>
  </si>
  <si>
    <t>Saldo total de microcréditos al sector agropecuario originados durante el año:</t>
  </si>
  <si>
    <t xml:space="preserve">    53.902.444 </t>
  </si>
  <si>
    <t>Saldo total de nuevos microcréditos al sector agropecuario</t>
  </si>
  <si>
    <t>Número de nuevas operaciones de microcrédito al sector agropecuario</t>
  </si>
  <si>
    <t xml:space="preserve">    324.722.878 </t>
  </si>
  <si>
    <t xml:space="preserve">  1.760.733.222 </t>
  </si>
  <si>
    <t>172.839.123.629</t>
  </si>
  <si>
    <t xml:space="preserve">   8.598.828.592 </t>
  </si>
  <si>
    <t>2022 (a septiembre)</t>
  </si>
  <si>
    <t xml:space="preserve">    12.712.391.716 </t>
  </si>
  <si>
    <t>Número de nuevas operaciones de microcrédito al sector agropecuario registradas durante el año</t>
  </si>
  <si>
    <t>Saldo total de microcréditos originados durante el año</t>
  </si>
  <si>
    <t xml:space="preserve"> 9.675.888.000 </t>
  </si>
  <si>
    <t xml:space="preserve">  1.398.773.086 </t>
  </si>
  <si>
    <t xml:space="preserve"> 10.906.805.000 			</t>
  </si>
  <si>
    <t xml:space="preserve">  4.779.004.510 </t>
  </si>
  <si>
    <t>8.407.303.000</t>
  </si>
  <si>
    <t xml:space="preserve">  4.237.332.469 </t>
  </si>
  <si>
    <t>10.572.041.397</t>
  </si>
  <si>
    <t xml:space="preserve">  18.349.893.943 </t>
  </si>
  <si>
    <t>7.301.185.000</t>
  </si>
  <si>
    <t xml:space="preserve">  27.193.250.596 </t>
  </si>
  <si>
    <t>Número total de nuevas operaciones de microcréditos registradas durante el año</t>
  </si>
  <si>
    <t>Saldo de créditos con garantía del Fondo Agropecuario de Garantías (FAG) originados durante el año</t>
  </si>
  <si>
    <t xml:space="preserve">  365.947.506 </t>
  </si>
  <si>
    <t xml:space="preserve">  2.132.517.910 </t>
  </si>
  <si>
    <t xml:space="preserve">  4.095.263.510 </t>
  </si>
  <si>
    <t>Número de nuevas operaciones de crédito con garantía del FAG registradas durante el año</t>
  </si>
  <si>
    <t>Promedio ponderado por monto del porcentaje de créditos cubiertos por las garantías del FAG originados durante el año</t>
  </si>
  <si>
    <t>5. Dadas las propuestas de política pública planteadas por el gobierno para el sector agro, ¿cuáles son las expectativas que tiene su entidad sobre el crecimiento de su cartera microcrediticia en los próximos cuatro años?</t>
  </si>
  <si>
    <t>Desaceleración de más de 5 puntos porcentuales</t>
  </si>
  <si>
    <t>A. Espera una desaceleración de más de 5 puntos porcentuales frente a su tendencia actual</t>
  </si>
  <si>
    <t>Desaceleración entre 1 y 5 puntos porcentuales</t>
  </si>
  <si>
    <t>B. Espera una desaceleración entre 1 y 5 puntos porcentuales frente a su tendencia actual</t>
  </si>
  <si>
    <t>Variación no mayor a un punto porcentual</t>
  </si>
  <si>
    <t>C. Espera una variación no mayor a un punto porcentual frente a su tendencia actual</t>
  </si>
  <si>
    <t>Aceleración entre 1 y 5 puntos porcentuales</t>
  </si>
  <si>
    <t>D. Espera una aceleración entre 1 y 5 puntos porcentuales frente a su tendencia actual</t>
  </si>
  <si>
    <t>Aceleración de 5 puntos porcentuales o más</t>
  </si>
  <si>
    <t>E. Espera una aceleración de 5 puntos porcentuales o más frente a su tendencia actual</t>
  </si>
  <si>
    <t xml:space="preserve">  Fuente: Encuesta sobre la situación actual del microcrédito en Colombia, septiembre de 2022.</t>
  </si>
  <si>
    <t>Controlado</t>
  </si>
  <si>
    <t>Afecta las operaciones de la entidad</t>
  </si>
  <si>
    <t>Saldo de nuevos microcréditos al sector agropecuario con garantía del FAG</t>
  </si>
  <si>
    <t>Número de nuevas operaciones de microcrédito al sector agropecuario con garantía del FAG</t>
  </si>
  <si>
    <r>
      <rPr>
        <b/>
        <sz val="11"/>
        <color theme="1"/>
        <rFont val="Calibri"/>
        <family val="2"/>
        <scheme val="minor"/>
      </rPr>
      <t>Nota 1:</t>
    </r>
    <r>
      <rPr>
        <sz val="11"/>
        <color theme="1"/>
        <rFont val="Calibri"/>
        <family val="2"/>
        <scheme val="minor"/>
      </rPr>
      <t xml:space="preserve"> las participaciones del sector agro son con respecto a los nuevos microcreditos (saldo u operaciones) del año.</t>
    </r>
  </si>
  <si>
    <r>
      <rPr>
        <b/>
        <sz val="11"/>
        <color theme="1"/>
        <rFont val="Calibri"/>
        <family val="2"/>
        <scheme val="minor"/>
      </rPr>
      <t>Nota 2:</t>
    </r>
    <r>
      <rPr>
        <sz val="11"/>
        <color theme="1"/>
        <rFont val="Calibri"/>
        <family val="2"/>
        <scheme val="minor"/>
      </rPr>
      <t xml:space="preserve"> las participaciones del FAG son con respecto a los nuevos microcréditos al sector agro (saldo u operaciones) del año.</t>
    </r>
  </si>
  <si>
    <t>Gráfico 7. ICM de la muestra homogénea de entidades</t>
  </si>
  <si>
    <t>Gráfico 9. Participación de la cartera al sector agropecuario y con garantias del FAG</t>
  </si>
  <si>
    <t>Gráfico 10. Expectativas de evolución de la cartera de microcrédito con respecto a la tendencia 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</si>
</sst>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s>
  <fonts count="48">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sz val="10"/>
      <name val="Segoe UI"/>
      <family val="2"/>
    </font>
    <font>
      <b/>
      <sz val="9"/>
      <color indexed="81"/>
      <name val="Tahoma"/>
      <family val="2"/>
    </font>
    <font>
      <sz val="11"/>
      <name val="Times New Roman"/>
      <family val="1"/>
    </font>
    <font>
      <sz val="8"/>
      <name val="Tahoma"/>
      <family val="2"/>
    </font>
    <font>
      <b/>
      <sz val="11"/>
      <name val="Times New Roman"/>
      <family val="1"/>
    </font>
    <font>
      <b/>
      <sz val="11"/>
      <color rgb="FF000000"/>
      <name val="Times New Roman"/>
      <family val="1"/>
    </font>
    <font>
      <i/>
      <sz val="11"/>
      <name val="Times New Roman"/>
      <family val="1"/>
    </font>
    <font>
      <sz val="11"/>
      <color theme="1"/>
      <name val="Times New Roman"/>
      <family val="1"/>
    </font>
    <font>
      <sz val="11"/>
      <color rgb="FFFF0000"/>
      <name val="Times New Roman"/>
      <family val="1"/>
    </font>
    <font>
      <sz val="11"/>
      <color rgb="FF000000"/>
      <name val="Times New Roman"/>
      <family val="1"/>
    </font>
    <font>
      <b/>
      <sz val="11"/>
      <color theme="1"/>
      <name val="Times New Roman"/>
      <family val="1"/>
    </font>
    <font>
      <i/>
      <sz val="11"/>
      <color theme="1"/>
      <name val="Times New Roman"/>
      <family val="1"/>
    </font>
    <font>
      <b/>
      <sz val="11"/>
      <color rgb="FFFF0000"/>
      <name val="Times New Roman"/>
      <family val="1"/>
    </font>
    <font>
      <b/>
      <sz val="10"/>
      <name val="Times New Roman"/>
      <family val="1"/>
    </font>
    <font>
      <b/>
      <sz val="10"/>
      <color indexed="0"/>
      <name val="Times New Roman"/>
      <family val="1"/>
    </font>
    <font>
      <sz val="10"/>
      <name val="Times New Roman"/>
      <family val="1"/>
    </font>
    <font>
      <b/>
      <sz val="11"/>
      <color theme="1"/>
      <name val="Calibri"/>
      <family val="2"/>
      <scheme val="minor"/>
    </font>
    <font>
      <sz val="11"/>
      <name val="ZapfHumnst BT"/>
      <family val="2"/>
    </font>
    <font>
      <sz val="10"/>
      <name val="ZapfHumnst BT"/>
      <family val="2"/>
    </font>
  </fonts>
  <fills count="12">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86">
    <xf numFmtId="0" fontId="0" fillId="0" borderId="0"/>
    <xf numFmtId="167" fontId="20" fillId="0" borderId="0" applyFont="0" applyFill="0" applyBorder="0" applyAlignment="0" applyProtection="0"/>
    <xf numFmtId="0" fontId="21" fillId="0" borderId="0"/>
    <xf numFmtId="0" fontId="20" fillId="0" borderId="0"/>
    <xf numFmtId="0" fontId="21" fillId="0" borderId="0"/>
    <xf numFmtId="0" fontId="20" fillId="0" borderId="0"/>
    <xf numFmtId="9" fontId="20" fillId="0" borderId="0" applyFont="0" applyFill="0" applyBorder="0" applyAlignment="0" applyProtection="0"/>
    <xf numFmtId="0" fontId="22" fillId="0" borderId="0"/>
    <xf numFmtId="9" fontId="20" fillId="0" borderId="0" applyFont="0" applyFill="0" applyBorder="0" applyAlignment="0" applyProtection="0"/>
    <xf numFmtId="0" fontId="23" fillId="0" borderId="0"/>
    <xf numFmtId="0" fontId="19" fillId="0" borderId="0"/>
    <xf numFmtId="0" fontId="20" fillId="0" borderId="0"/>
    <xf numFmtId="0" fontId="20" fillId="0" borderId="0"/>
    <xf numFmtId="0" fontId="18" fillId="0" borderId="0"/>
    <xf numFmtId="0" fontId="21" fillId="0" borderId="0"/>
    <xf numFmtId="0" fontId="20" fillId="0" borderId="0"/>
    <xf numFmtId="0" fontId="21" fillId="0" borderId="0"/>
    <xf numFmtId="0" fontId="21" fillId="0" borderId="0"/>
    <xf numFmtId="0" fontId="24" fillId="0" borderId="0"/>
    <xf numFmtId="0" fontId="18" fillId="0" borderId="0"/>
    <xf numFmtId="0" fontId="20" fillId="0" borderId="0"/>
    <xf numFmtId="164" fontId="20" fillId="0" borderId="0" applyFont="0" applyFill="0" applyBorder="0" applyAlignment="0" applyProtection="0"/>
    <xf numFmtId="0" fontId="25" fillId="0" borderId="0"/>
    <xf numFmtId="0" fontId="26" fillId="0" borderId="0"/>
    <xf numFmtId="0" fontId="21" fillId="0" borderId="0"/>
    <xf numFmtId="0" fontId="17" fillId="0" borderId="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0" fillId="0" borderId="0"/>
    <xf numFmtId="0" fontId="21" fillId="0" borderId="0"/>
    <xf numFmtId="41" fontId="20" fillId="0" borderId="0" applyFont="0" applyFill="0" applyBorder="0" applyAlignment="0" applyProtection="0"/>
    <xf numFmtId="0" fontId="16" fillId="0" borderId="0"/>
    <xf numFmtId="0" fontId="15" fillId="0" borderId="0"/>
    <xf numFmtId="0" fontId="29" fillId="0" borderId="0"/>
    <xf numFmtId="9" fontId="29" fillId="0" borderId="0" applyFont="0" applyFill="0" applyBorder="0" applyAlignment="0" applyProtection="0"/>
    <xf numFmtId="0" fontId="21" fillId="0" borderId="0"/>
    <xf numFmtId="0" fontId="14" fillId="0" borderId="0"/>
    <xf numFmtId="0" fontId="14" fillId="0" borderId="0"/>
    <xf numFmtId="0" fontId="14" fillId="0" borderId="0"/>
    <xf numFmtId="9" fontId="14" fillId="0" borderId="0" applyFont="0" applyFill="0" applyBorder="0" applyAlignment="0" applyProtection="0"/>
    <xf numFmtId="0" fontId="13" fillId="0" borderId="0"/>
    <xf numFmtId="9" fontId="13"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41" fontId="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20"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20" fillId="0" borderId="0"/>
    <xf numFmtId="0" fontId="4" fillId="0" borderId="0"/>
    <xf numFmtId="9" fontId="4" fillId="0" borderId="0" applyFont="0" applyFill="0" applyBorder="0" applyAlignment="0" applyProtection="0"/>
    <xf numFmtId="0" fontId="3" fillId="0" borderId="0"/>
    <xf numFmtId="0" fontId="2" fillId="0" borderId="0"/>
  </cellStyleXfs>
  <cellXfs count="179">
    <xf numFmtId="0" fontId="0" fillId="0" borderId="0" xfId="0"/>
    <xf numFmtId="0" fontId="31" fillId="3" borderId="0" xfId="0" applyFont="1" applyFill="1" applyBorder="1" applyAlignment="1">
      <alignment vertical="center"/>
    </xf>
    <xf numFmtId="0" fontId="31" fillId="0" borderId="0" xfId="0" applyFont="1"/>
    <xf numFmtId="0" fontId="31" fillId="0" borderId="0" xfId="0" applyFont="1" applyAlignment="1">
      <alignment wrapText="1"/>
    </xf>
    <xf numFmtId="2" fontId="31" fillId="0" borderId="0" xfId="21" applyNumberFormat="1" applyFont="1" applyFill="1" applyBorder="1"/>
    <xf numFmtId="168" fontId="31" fillId="0" borderId="0" xfId="21" applyNumberFormat="1" applyFont="1" applyFill="1" applyBorder="1"/>
    <xf numFmtId="165" fontId="31" fillId="0" borderId="0" xfId="0" applyNumberFormat="1" applyFont="1"/>
    <xf numFmtId="2" fontId="31" fillId="0" borderId="0" xfId="21" applyNumberFormat="1" applyFont="1"/>
    <xf numFmtId="2" fontId="31" fillId="0" borderId="0" xfId="0" applyNumberFormat="1" applyFont="1"/>
    <xf numFmtId="0" fontId="34" fillId="0" borderId="0" xfId="0" applyFont="1" applyAlignment="1">
      <alignment horizontal="left" vertical="center" readingOrder="1"/>
    </xf>
    <xf numFmtId="14" fontId="31" fillId="0" borderId="0" xfId="0" applyNumberFormat="1" applyFont="1"/>
    <xf numFmtId="166" fontId="36" fillId="0" borderId="0" xfId="66" applyNumberFormat="1" applyFont="1"/>
    <xf numFmtId="168" fontId="31" fillId="0" borderId="0" xfId="21" applyNumberFormat="1" applyFont="1"/>
    <xf numFmtId="169" fontId="31" fillId="0" borderId="0" xfId="8" applyNumberFormat="1" applyFont="1"/>
    <xf numFmtId="166" fontId="31" fillId="0" borderId="0" xfId="0" applyNumberFormat="1" applyFont="1"/>
    <xf numFmtId="170" fontId="31" fillId="0" borderId="0" xfId="0" applyNumberFormat="1" applyFont="1" applyAlignment="1">
      <alignment wrapText="1"/>
    </xf>
    <xf numFmtId="170" fontId="31" fillId="0" borderId="0" xfId="0" applyNumberFormat="1" applyFont="1" applyAlignment="1">
      <alignment horizontal="left" wrapText="1"/>
    </xf>
    <xf numFmtId="170" fontId="33" fillId="0" borderId="0" xfId="0" applyNumberFormat="1" applyFont="1" applyAlignment="1">
      <alignment wrapText="1"/>
    </xf>
    <xf numFmtId="49" fontId="31" fillId="0" borderId="0" xfId="0" applyNumberFormat="1" applyFont="1" applyAlignment="1">
      <alignment wrapText="1"/>
    </xf>
    <xf numFmtId="17" fontId="31" fillId="0" borderId="0" xfId="0" applyNumberFormat="1" applyFont="1" applyAlignment="1">
      <alignment horizontal="left" wrapText="1"/>
    </xf>
    <xf numFmtId="49" fontId="33" fillId="0" borderId="0" xfId="0" applyNumberFormat="1" applyFont="1" applyAlignment="1">
      <alignment wrapText="1"/>
    </xf>
    <xf numFmtId="0" fontId="31" fillId="0" borderId="0" xfId="0" applyFont="1" applyBorder="1"/>
    <xf numFmtId="0" fontId="33" fillId="0" borderId="0" xfId="0" applyFont="1" applyBorder="1" applyAlignment="1">
      <alignment horizontal="center" vertical="center" wrapText="1"/>
    </xf>
    <xf numFmtId="0" fontId="31" fillId="0" borderId="0" xfId="0" applyFont="1" applyBorder="1" applyAlignment="1"/>
    <xf numFmtId="14" fontId="33" fillId="0" borderId="0" xfId="0" applyNumberFormat="1" applyFont="1" applyFill="1" applyBorder="1"/>
    <xf numFmtId="170" fontId="31" fillId="0" borderId="0" xfId="0" applyNumberFormat="1" applyFont="1" applyFill="1" applyBorder="1"/>
    <xf numFmtId="170" fontId="31" fillId="0" borderId="0" xfId="0" applyNumberFormat="1" applyFont="1" applyBorder="1"/>
    <xf numFmtId="17" fontId="31" fillId="0" borderId="0" xfId="0" applyNumberFormat="1" applyFont="1" applyBorder="1"/>
    <xf numFmtId="171" fontId="31" fillId="0" borderId="0" xfId="0" applyNumberFormat="1" applyFont="1" applyFill="1" applyBorder="1"/>
    <xf numFmtId="171" fontId="31" fillId="0" borderId="0" xfId="21" applyNumberFormat="1" applyFont="1" applyBorder="1"/>
    <xf numFmtId="171" fontId="31" fillId="0" borderId="0" xfId="0" applyNumberFormat="1" applyFont="1" applyBorder="1"/>
    <xf numFmtId="171" fontId="31" fillId="0" borderId="0" xfId="0" applyNumberFormat="1" applyFont="1" applyBorder="1" applyAlignment="1"/>
    <xf numFmtId="171" fontId="37" fillId="0" borderId="0" xfId="0" applyNumberFormat="1" applyFont="1" applyBorder="1"/>
    <xf numFmtId="0" fontId="33" fillId="0" borderId="0" xfId="0" applyFont="1" applyBorder="1"/>
    <xf numFmtId="0" fontId="31" fillId="0" borderId="0" xfId="0" applyFont="1" applyFill="1" applyBorder="1"/>
    <xf numFmtId="0" fontId="31" fillId="0" borderId="0" xfId="5" applyFont="1" applyBorder="1" applyAlignment="1"/>
    <xf numFmtId="171" fontId="31" fillId="0" borderId="0" xfId="0" applyNumberFormat="1" applyFont="1"/>
    <xf numFmtId="9" fontId="31" fillId="0" borderId="0" xfId="5" applyNumberFormat="1" applyFont="1" applyFill="1" applyBorder="1"/>
    <xf numFmtId="9" fontId="31" fillId="0" borderId="0" xfId="38" applyNumberFormat="1" applyFont="1" applyFill="1" applyBorder="1"/>
    <xf numFmtId="0" fontId="31" fillId="0" borderId="0" xfId="24" applyFont="1" applyFill="1" applyAlignment="1"/>
    <xf numFmtId="14" fontId="31" fillId="0" borderId="0" xfId="0" applyNumberFormat="1" applyFont="1" applyFill="1" applyBorder="1"/>
    <xf numFmtId="14" fontId="31" fillId="0" borderId="0" xfId="0" applyNumberFormat="1" applyFont="1" applyBorder="1"/>
    <xf numFmtId="17" fontId="31" fillId="0" borderId="0" xfId="5" applyNumberFormat="1" applyFont="1" applyBorder="1"/>
    <xf numFmtId="17" fontId="31" fillId="0" borderId="0" xfId="0" applyNumberFormat="1" applyFont="1" applyFill="1" applyBorder="1"/>
    <xf numFmtId="17" fontId="31" fillId="0" borderId="0" xfId="0" applyNumberFormat="1" applyFont="1" applyBorder="1" applyAlignment="1"/>
    <xf numFmtId="17" fontId="31" fillId="0" borderId="0" xfId="0" applyNumberFormat="1" applyFont="1"/>
    <xf numFmtId="0" fontId="31" fillId="0" borderId="0" xfId="0" applyFont="1" applyFill="1" applyBorder="1" applyAlignment="1">
      <alignment horizontal="right"/>
    </xf>
    <xf numFmtId="170" fontId="31" fillId="0" borderId="0" xfId="0" applyNumberFormat="1" applyFont="1"/>
    <xf numFmtId="2" fontId="36" fillId="0" borderId="0" xfId="0" applyNumberFormat="1" applyFont="1"/>
    <xf numFmtId="2" fontId="31" fillId="0" borderId="0" xfId="0" applyNumberFormat="1" applyFont="1" applyFill="1"/>
    <xf numFmtId="0" fontId="36" fillId="0" borderId="0" xfId="0" applyFont="1"/>
    <xf numFmtId="0" fontId="31" fillId="0" borderId="0" xfId="0" applyFont="1" applyBorder="1" applyAlignment="1">
      <alignment wrapText="1"/>
    </xf>
    <xf numFmtId="0" fontId="38" fillId="0" borderId="0" xfId="0" applyFont="1" applyAlignment="1">
      <alignment horizontal="left" vertical="center" readingOrder="1"/>
    </xf>
    <xf numFmtId="0" fontId="31" fillId="0" borderId="0" xfId="24" applyFont="1" applyFill="1" applyAlignment="1">
      <alignment wrapText="1"/>
    </xf>
    <xf numFmtId="0" fontId="31" fillId="0" borderId="0" xfId="0" applyFont="1" applyFill="1" applyBorder="1" applyAlignment="1">
      <alignment horizontal="left"/>
    </xf>
    <xf numFmtId="0" fontId="31" fillId="0" borderId="0" xfId="0" applyFont="1" applyFill="1" applyAlignment="1">
      <alignment horizontal="left"/>
    </xf>
    <xf numFmtId="166" fontId="31" fillId="0" borderId="0" xfId="0" applyNumberFormat="1" applyFont="1" applyFill="1" applyBorder="1" applyAlignment="1">
      <alignment horizontal="left" vertical="center"/>
    </xf>
    <xf numFmtId="0" fontId="31" fillId="0" borderId="0" xfId="0" applyFont="1" applyFill="1" applyBorder="1" applyAlignment="1">
      <alignment horizontal="left" wrapText="1"/>
    </xf>
    <xf numFmtId="17" fontId="36" fillId="0" borderId="0" xfId="63" applyNumberFormat="1" applyFont="1" applyFill="1" applyBorder="1" applyAlignment="1">
      <alignment horizontal="left"/>
    </xf>
    <xf numFmtId="2" fontId="31" fillId="0" borderId="0" xfId="0" applyNumberFormat="1" applyFont="1" applyFill="1" applyAlignment="1">
      <alignment horizontal="left"/>
    </xf>
    <xf numFmtId="2" fontId="31" fillId="0" borderId="0" xfId="0" applyNumberFormat="1" applyFont="1" applyFill="1" applyBorder="1" applyAlignment="1">
      <alignment horizontal="left"/>
    </xf>
    <xf numFmtId="164" fontId="31" fillId="0" borderId="0" xfId="21" applyFont="1" applyFill="1" applyAlignment="1">
      <alignment horizontal="left"/>
    </xf>
    <xf numFmtId="165" fontId="31" fillId="0" borderId="0" xfId="0" applyNumberFormat="1" applyFont="1" applyFill="1" applyBorder="1" applyAlignment="1">
      <alignment wrapText="1"/>
    </xf>
    <xf numFmtId="0" fontId="31" fillId="0" borderId="0" xfId="0" applyFont="1" applyFill="1"/>
    <xf numFmtId="14" fontId="31" fillId="0" borderId="0" xfId="0" applyNumberFormat="1" applyFont="1" applyFill="1"/>
    <xf numFmtId="0" fontId="37" fillId="0" borderId="0" xfId="0" applyFont="1" applyFill="1" applyAlignment="1">
      <alignment horizontal="left"/>
    </xf>
    <xf numFmtId="0" fontId="37" fillId="0" borderId="0" xfId="0" applyFont="1" applyFill="1" applyBorder="1" applyAlignment="1">
      <alignment horizontal="left"/>
    </xf>
    <xf numFmtId="0" fontId="37" fillId="0" borderId="0" xfId="0" applyFont="1" applyFill="1" applyBorder="1" applyAlignment="1">
      <alignment horizontal="left" wrapText="1"/>
    </xf>
    <xf numFmtId="0" fontId="31" fillId="0" borderId="0" xfId="0" applyFont="1" applyFill="1" applyBorder="1" applyAlignment="1">
      <alignment horizontal="left" vertical="center"/>
    </xf>
    <xf numFmtId="165" fontId="31" fillId="0" borderId="0" xfId="0" applyNumberFormat="1" applyFont="1" applyFill="1"/>
    <xf numFmtId="2" fontId="31" fillId="0" borderId="0" xfId="0" applyNumberFormat="1" applyFont="1" applyFill="1" applyAlignment="1">
      <alignment horizontal="right"/>
    </xf>
    <xf numFmtId="17" fontId="31" fillId="0" borderId="0" xfId="0" applyNumberFormat="1" applyFont="1" applyFill="1" applyBorder="1" applyAlignment="1">
      <alignment horizontal="left"/>
    </xf>
    <xf numFmtId="164" fontId="33" fillId="0" borderId="0" xfId="21" applyFont="1" applyFill="1" applyBorder="1" applyAlignment="1">
      <alignment vertical="center" wrapText="1"/>
    </xf>
    <xf numFmtId="0" fontId="33" fillId="0" borderId="0" xfId="38" applyFont="1" applyFill="1" applyBorder="1" applyAlignment="1">
      <alignment vertical="center" wrapText="1"/>
    </xf>
    <xf numFmtId="166" fontId="33" fillId="0" borderId="0" xfId="8" applyNumberFormat="1" applyFont="1" applyFill="1" applyBorder="1" applyAlignment="1">
      <alignment vertical="center" wrapText="1"/>
    </xf>
    <xf numFmtId="166" fontId="31" fillId="0" borderId="0" xfId="14" applyNumberFormat="1" applyFont="1" applyAlignment="1">
      <alignment horizontal="center" vertical="center"/>
    </xf>
    <xf numFmtId="170" fontId="31" fillId="0" borderId="0" xfId="0" applyNumberFormat="1" applyFont="1" applyBorder="1" applyAlignment="1"/>
    <xf numFmtId="165" fontId="31" fillId="0" borderId="0" xfId="0" applyNumberFormat="1" applyFont="1" applyBorder="1"/>
    <xf numFmtId="165" fontId="31" fillId="0" borderId="0" xfId="0" applyNumberFormat="1" applyFont="1" applyBorder="1" applyAlignment="1"/>
    <xf numFmtId="2" fontId="31" fillId="0" borderId="0" xfId="0" applyNumberFormat="1" applyFont="1" applyBorder="1"/>
    <xf numFmtId="0" fontId="31" fillId="0" borderId="0" xfId="0" applyFont="1" applyFill="1" applyBorder="1" applyAlignment="1">
      <alignment wrapText="1"/>
    </xf>
    <xf numFmtId="165" fontId="31" fillId="0" borderId="0" xfId="0" applyNumberFormat="1" applyFont="1" applyFill="1" applyBorder="1"/>
    <xf numFmtId="9" fontId="31" fillId="0" borderId="0" xfId="0" applyNumberFormat="1" applyFont="1" applyFill="1" applyBorder="1"/>
    <xf numFmtId="0" fontId="38" fillId="0" borderId="0" xfId="0" applyFont="1" applyBorder="1" applyAlignment="1">
      <alignment horizontal="left" vertical="center" readingOrder="1"/>
    </xf>
    <xf numFmtId="166" fontId="31" fillId="0" borderId="0" xfId="0" applyNumberFormat="1" applyFont="1" applyBorder="1"/>
    <xf numFmtId="0" fontId="33" fillId="4" borderId="0" xfId="3" applyFont="1" applyFill="1" applyBorder="1" applyAlignment="1">
      <alignment vertical="top" wrapText="1"/>
    </xf>
    <xf numFmtId="0" fontId="33" fillId="4" borderId="0" xfId="3" applyFont="1" applyFill="1" applyBorder="1" applyAlignment="1">
      <alignment horizontal="center" vertical="top" wrapText="1"/>
    </xf>
    <xf numFmtId="0" fontId="31" fillId="2" borderId="0" xfId="0" applyFont="1" applyFill="1" applyBorder="1" applyAlignment="1">
      <alignment vertical="center"/>
    </xf>
    <xf numFmtId="165" fontId="31" fillId="0" borderId="0" xfId="24" applyNumberFormat="1" applyFont="1" applyFill="1" applyBorder="1" applyAlignment="1">
      <alignment wrapText="1"/>
    </xf>
    <xf numFmtId="0" fontId="31" fillId="0" borderId="0" xfId="0" applyFont="1" applyFill="1" applyBorder="1" applyAlignment="1"/>
    <xf numFmtId="0" fontId="36" fillId="0" borderId="1" xfId="67" applyFont="1" applyBorder="1"/>
    <xf numFmtId="0" fontId="39" fillId="0" borderId="0" xfId="67" applyFont="1"/>
    <xf numFmtId="0" fontId="36" fillId="0" borderId="0" xfId="67" applyFont="1"/>
    <xf numFmtId="17" fontId="39" fillId="0" borderId="0" xfId="0" applyNumberFormat="1" applyFont="1" applyAlignment="1">
      <alignment horizontal="center" vertical="center"/>
    </xf>
    <xf numFmtId="165" fontId="36" fillId="0" borderId="0" xfId="67" applyNumberFormat="1" applyFont="1" applyAlignment="1">
      <alignment horizontal="center" vertical="center"/>
    </xf>
    <xf numFmtId="165" fontId="36" fillId="0" borderId="0" xfId="67" applyNumberFormat="1" applyFont="1"/>
    <xf numFmtId="0" fontId="33" fillId="6" borderId="1" xfId="67" applyFont="1" applyFill="1" applyBorder="1" applyAlignment="1">
      <alignment vertical="center"/>
    </xf>
    <xf numFmtId="165" fontId="31" fillId="0" borderId="0" xfId="68" applyNumberFormat="1" applyFont="1" applyAlignment="1">
      <alignment horizontal="center" vertical="center"/>
    </xf>
    <xf numFmtId="0" fontId="31" fillId="0" borderId="0" xfId="2" applyFont="1"/>
    <xf numFmtId="0" fontId="31" fillId="0" borderId="2" xfId="2" applyFont="1" applyBorder="1"/>
    <xf numFmtId="0" fontId="31" fillId="0" borderId="3" xfId="2" applyFont="1" applyBorder="1"/>
    <xf numFmtId="0" fontId="31" fillId="0" borderId="4" xfId="2" applyFont="1" applyBorder="1"/>
    <xf numFmtId="2" fontId="31" fillId="0" borderId="5" xfId="2" applyNumberFormat="1" applyFont="1" applyBorder="1" applyAlignment="1">
      <alignment horizontal="center" vertical="center"/>
    </xf>
    <xf numFmtId="2" fontId="31" fillId="0" borderId="6" xfId="2" applyNumberFormat="1" applyFont="1" applyBorder="1" applyAlignment="1">
      <alignment horizontal="center" vertical="center"/>
    </xf>
    <xf numFmtId="2" fontId="31" fillId="0" borderId="0" xfId="2" applyNumberFormat="1" applyFont="1" applyAlignment="1">
      <alignment horizontal="center" vertical="center"/>
    </xf>
    <xf numFmtId="0" fontId="31" fillId="0" borderId="7" xfId="2" applyFont="1" applyBorder="1"/>
    <xf numFmtId="2" fontId="31" fillId="0" borderId="8" xfId="2" applyNumberFormat="1" applyFont="1" applyBorder="1" applyAlignment="1">
      <alignment horizontal="center" vertical="center"/>
    </xf>
    <xf numFmtId="2" fontId="31" fillId="0" borderId="9" xfId="2" applyNumberFormat="1" applyFont="1" applyBorder="1" applyAlignment="1">
      <alignment horizontal="center" vertical="center"/>
    </xf>
    <xf numFmtId="0" fontId="31" fillId="0" borderId="10" xfId="2" applyFont="1" applyBorder="1"/>
    <xf numFmtId="2" fontId="31" fillId="0" borderId="11" xfId="2" applyNumberFormat="1" applyFont="1" applyBorder="1" applyAlignment="1">
      <alignment horizontal="center" vertical="center"/>
    </xf>
    <xf numFmtId="2" fontId="31" fillId="0" borderId="12" xfId="2" applyNumberFormat="1" applyFont="1" applyBorder="1" applyAlignment="1">
      <alignment horizontal="center" vertical="center"/>
    </xf>
    <xf numFmtId="17" fontId="31" fillId="0" borderId="0" xfId="2" applyNumberFormat="1" applyFont="1"/>
    <xf numFmtId="2" fontId="31" fillId="0" borderId="0" xfId="2" applyNumberFormat="1" applyFont="1"/>
    <xf numFmtId="2" fontId="31" fillId="0" borderId="0" xfId="2" applyNumberFormat="1" applyFont="1" applyAlignment="1">
      <alignment horizontal="left" vertical="center"/>
    </xf>
    <xf numFmtId="166" fontId="31" fillId="0" borderId="0" xfId="8" applyNumberFormat="1" applyFont="1"/>
    <xf numFmtId="0" fontId="31" fillId="7" borderId="0" xfId="0" applyFont="1" applyFill="1"/>
    <xf numFmtId="0" fontId="31" fillId="3" borderId="0" xfId="0" applyFont="1" applyFill="1"/>
    <xf numFmtId="0" fontId="31" fillId="3" borderId="13" xfId="0" applyFont="1" applyFill="1" applyBorder="1"/>
    <xf numFmtId="0" fontId="31" fillId="3" borderId="0" xfId="0" applyFont="1" applyFill="1" applyBorder="1"/>
    <xf numFmtId="17" fontId="33" fillId="0" borderId="13" xfId="0" applyNumberFormat="1" applyFont="1" applyFill="1" applyBorder="1" applyAlignment="1">
      <alignment horizontal="center" vertical="center"/>
    </xf>
    <xf numFmtId="0" fontId="31" fillId="0" borderId="13" xfId="0" applyFont="1" applyBorder="1"/>
    <xf numFmtId="0" fontId="31" fillId="7" borderId="13" xfId="0" applyFont="1" applyFill="1" applyBorder="1"/>
    <xf numFmtId="0" fontId="33" fillId="0" borderId="13" xfId="0" applyFont="1" applyBorder="1" applyAlignment="1">
      <alignment horizontal="center" vertical="center"/>
    </xf>
    <xf numFmtId="0" fontId="31" fillId="0" borderId="13" xfId="0" applyFont="1" applyFill="1" applyBorder="1" applyAlignment="1">
      <alignment vertical="center"/>
    </xf>
    <xf numFmtId="0" fontId="31" fillId="8" borderId="13" xfId="0" applyFont="1" applyFill="1" applyBorder="1" applyAlignment="1">
      <alignment vertical="center"/>
    </xf>
    <xf numFmtId="0" fontId="33" fillId="0" borderId="0" xfId="0" applyFont="1" applyFill="1" applyAlignment="1">
      <alignment horizontal="center" vertical="center"/>
    </xf>
    <xf numFmtId="0" fontId="42" fillId="4" borderId="0" xfId="0" applyFont="1" applyFill="1" applyBorder="1" applyAlignment="1">
      <alignment vertical="center" wrapText="1"/>
    </xf>
    <xf numFmtId="0" fontId="42" fillId="4" borderId="0" xfId="0" applyFont="1" applyFill="1" applyBorder="1" applyAlignment="1">
      <alignment horizontal="center" vertical="center" wrapText="1"/>
    </xf>
    <xf numFmtId="0" fontId="43" fillId="5" borderId="0" xfId="24" applyFont="1" applyFill="1" applyBorder="1" applyAlignment="1">
      <alignment vertical="center" wrapText="1"/>
    </xf>
    <xf numFmtId="170" fontId="43" fillId="5" borderId="0" xfId="24" applyNumberFormat="1" applyFont="1" applyFill="1" applyBorder="1" applyAlignment="1">
      <alignment vertical="center" wrapText="1"/>
    </xf>
    <xf numFmtId="170" fontId="42" fillId="0" borderId="0" xfId="0" applyNumberFormat="1" applyFont="1" applyFill="1" applyBorder="1" applyAlignment="1">
      <alignment horizontal="center" vertical="center"/>
    </xf>
    <xf numFmtId="170" fontId="43" fillId="0" borderId="0" xfId="0" applyNumberFormat="1" applyFont="1" applyFill="1" applyAlignment="1">
      <alignment horizontal="center" vertical="center" wrapText="1"/>
    </xf>
    <xf numFmtId="170" fontId="43" fillId="5" borderId="0" xfId="24" applyNumberFormat="1" applyFont="1" applyFill="1" applyBorder="1" applyAlignment="1">
      <alignment horizontal="center" vertical="center" wrapText="1"/>
    </xf>
    <xf numFmtId="0" fontId="33" fillId="0" borderId="0" xfId="0" applyFont="1"/>
    <xf numFmtId="17" fontId="33" fillId="0" borderId="0" xfId="0" applyNumberFormat="1" applyFont="1"/>
    <xf numFmtId="0" fontId="44" fillId="0" borderId="0" xfId="0" applyFont="1" applyFill="1" applyAlignment="1">
      <alignment vertical="top" wrapText="1"/>
    </xf>
    <xf numFmtId="165" fontId="44" fillId="0" borderId="0" xfId="0" applyNumberFormat="1" applyFont="1" applyFill="1" applyAlignment="1">
      <alignment vertical="top" wrapText="1"/>
    </xf>
    <xf numFmtId="2" fontId="44" fillId="0" borderId="0" xfId="0" applyNumberFormat="1" applyFont="1" applyAlignment="1">
      <alignment horizontal="center" vertical="center"/>
    </xf>
    <xf numFmtId="0" fontId="44" fillId="0" borderId="0" xfId="0" applyFont="1" applyFill="1" applyAlignment="1">
      <alignment wrapText="1"/>
    </xf>
    <xf numFmtId="0" fontId="44" fillId="0" borderId="0" xfId="24" applyFont="1" applyFill="1"/>
    <xf numFmtId="0" fontId="44" fillId="0" borderId="0" xfId="0" applyFont="1" applyFill="1" applyAlignment="1">
      <alignment horizontal="center" vertical="center" wrapText="1"/>
    </xf>
    <xf numFmtId="0" fontId="44" fillId="0" borderId="0" xfId="0" applyFont="1" applyFill="1" applyAlignment="1">
      <alignment vertical="center" wrapText="1"/>
    </xf>
    <xf numFmtId="14" fontId="33" fillId="0" borderId="0" xfId="0" applyNumberFormat="1" applyFont="1"/>
    <xf numFmtId="17" fontId="31" fillId="0" borderId="0" xfId="0" quotePrefix="1" applyNumberFormat="1" applyFont="1" applyFill="1" applyBorder="1" applyAlignment="1">
      <alignment horizontal="left"/>
    </xf>
    <xf numFmtId="0" fontId="31" fillId="0" borderId="13" xfId="0" applyFont="1" applyFill="1" applyBorder="1"/>
    <xf numFmtId="2" fontId="33" fillId="0" borderId="0" xfId="2" applyNumberFormat="1" applyFont="1" applyAlignment="1">
      <alignment horizontal="left" vertical="center"/>
    </xf>
    <xf numFmtId="0" fontId="41" fillId="0" borderId="0" xfId="67" applyFont="1" applyFill="1"/>
    <xf numFmtId="0" fontId="41" fillId="0" borderId="0" xfId="2" applyFont="1" applyFill="1"/>
    <xf numFmtId="0" fontId="31" fillId="0" borderId="0" xfId="5" applyFont="1" applyBorder="1" applyAlignment="1">
      <alignment wrapText="1"/>
    </xf>
    <xf numFmtId="0" fontId="46" fillId="0" borderId="0" xfId="0" applyFont="1"/>
    <xf numFmtId="2" fontId="47" fillId="0" borderId="0" xfId="0" applyNumberFormat="1" applyFont="1"/>
    <xf numFmtId="0" fontId="47" fillId="0" borderId="0" xfId="0" applyFont="1" applyAlignment="1">
      <alignment vertical="top" wrapText="1"/>
    </xf>
    <xf numFmtId="0" fontId="45" fillId="0" borderId="0" xfId="67" applyFont="1" applyAlignment="1">
      <alignment horizontal="center" vertical="center"/>
    </xf>
    <xf numFmtId="14" fontId="31" fillId="0" borderId="0" xfId="0" applyNumberFormat="1" applyFont="1" applyAlignment="1">
      <alignment vertical="top" wrapText="1"/>
    </xf>
    <xf numFmtId="0" fontId="3" fillId="0" borderId="0" xfId="84"/>
    <xf numFmtId="0" fontId="45" fillId="0" borderId="0" xfId="84" applyFont="1"/>
    <xf numFmtId="0" fontId="2" fillId="0" borderId="0" xfId="85"/>
    <xf numFmtId="0" fontId="2" fillId="9" borderId="0" xfId="85" applyFill="1" applyAlignment="1">
      <alignment horizontal="center"/>
    </xf>
    <xf numFmtId="0" fontId="2" fillId="9" borderId="0" xfId="85" applyFill="1"/>
    <xf numFmtId="165" fontId="2" fillId="0" borderId="0" xfId="85" applyNumberFormat="1"/>
    <xf numFmtId="0" fontId="2" fillId="10" borderId="0" xfId="85" applyFill="1"/>
    <xf numFmtId="165" fontId="2" fillId="10" borderId="0" xfId="85" applyNumberFormat="1" applyFill="1"/>
    <xf numFmtId="0" fontId="2" fillId="11" borderId="0" xfId="85" applyFill="1"/>
    <xf numFmtId="10" fontId="2" fillId="0" borderId="0" xfId="85" applyNumberFormat="1"/>
    <xf numFmtId="9" fontId="2" fillId="0" borderId="0" xfId="85" applyNumberFormat="1"/>
    <xf numFmtId="14" fontId="31" fillId="0" borderId="0" xfId="0" applyNumberFormat="1" applyFont="1" applyAlignment="1">
      <alignment horizontal="left" vertical="top" wrapText="1"/>
    </xf>
    <xf numFmtId="0" fontId="33" fillId="0" borderId="0" xfId="0" applyFont="1" applyBorder="1" applyAlignment="1">
      <alignment horizontal="center" vertical="center" wrapText="1"/>
    </xf>
    <xf numFmtId="14" fontId="33" fillId="0" borderId="0" xfId="0" applyNumberFormat="1" applyFont="1" applyFill="1" applyBorder="1" applyAlignment="1">
      <alignment horizontal="center" vertical="center" wrapText="1"/>
    </xf>
    <xf numFmtId="0" fontId="33" fillId="0" borderId="0" xfId="0" applyFont="1" applyFill="1" applyAlignment="1">
      <alignment horizontal="center" vertical="center" wrapText="1"/>
    </xf>
    <xf numFmtId="0" fontId="31" fillId="0" borderId="0" xfId="0" applyFont="1" applyFill="1" applyBorder="1" applyAlignment="1">
      <alignment horizontal="center" wrapText="1"/>
    </xf>
    <xf numFmtId="0" fontId="33" fillId="4" borderId="0" xfId="3" applyFont="1" applyFill="1" applyBorder="1" applyAlignment="1">
      <alignment horizontal="center" vertical="center" wrapText="1"/>
    </xf>
    <xf numFmtId="0" fontId="42" fillId="4" borderId="0" xfId="0" applyFont="1" applyFill="1" applyBorder="1" applyAlignment="1">
      <alignment horizontal="center" vertical="center" wrapText="1"/>
    </xf>
    <xf numFmtId="0" fontId="36" fillId="0" borderId="0" xfId="67" applyFont="1" applyAlignment="1">
      <alignment horizontal="center" vertical="center" wrapText="1"/>
    </xf>
    <xf numFmtId="0" fontId="33" fillId="4" borderId="0" xfId="0" applyFont="1" applyFill="1" applyAlignment="1">
      <alignment horizontal="center" vertical="center" wrapText="1"/>
    </xf>
    <xf numFmtId="0" fontId="2" fillId="0" borderId="0" xfId="85" applyAlignment="1">
      <alignment horizontal="center" wrapText="1"/>
    </xf>
    <xf numFmtId="0" fontId="2" fillId="10" borderId="0" xfId="85" applyFill="1" applyAlignment="1">
      <alignment horizontal="center" wrapText="1"/>
    </xf>
    <xf numFmtId="0" fontId="33" fillId="0" borderId="0" xfId="0" applyFont="1" applyFill="1" applyAlignment="1">
      <alignment horizontal="center" vertical="center"/>
    </xf>
    <xf numFmtId="0" fontId="1" fillId="0" borderId="0" xfId="85" applyFont="1"/>
    <xf numFmtId="0" fontId="45" fillId="0" borderId="0" xfId="85" applyFont="1"/>
  </cellXfs>
  <cellStyles count="86">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Millares" xfId="21" builtinId="3"/>
    <cellStyle name="Millares [0] 2" xfId="40" xr:uid="{00000000-0005-0000-0000-00000D000000}"/>
    <cellStyle name="Millares [0] 3" xfId="71" xr:uid="{00000000-0005-0000-0000-00000E000000}"/>
    <cellStyle name="Millares 2" xfId="1" xr:uid="{00000000-0005-0000-0000-00000F000000}"/>
    <cellStyle name="Millares 3" xfId="78" xr:uid="{00000000-0005-0000-0000-000010000000}"/>
    <cellStyle name="Millares 4" xfId="79" xr:uid="{00000000-0005-0000-0000-000011000000}"/>
    <cellStyle name="Normal" xfId="0" builtinId="0"/>
    <cellStyle name="Normal 10" xfId="45" xr:uid="{00000000-0005-0000-0000-000013000000}"/>
    <cellStyle name="Normal 11" xfId="50" xr:uid="{00000000-0005-0000-0000-000014000000}"/>
    <cellStyle name="Normal 12" xfId="52" xr:uid="{00000000-0005-0000-0000-000015000000}"/>
    <cellStyle name="Normal 12 2" xfId="54" xr:uid="{00000000-0005-0000-0000-000016000000}"/>
    <cellStyle name="Normal 12 3" xfId="58" xr:uid="{00000000-0005-0000-0000-000017000000}"/>
    <cellStyle name="Normal 12 4" xfId="67" xr:uid="{00000000-0005-0000-0000-000018000000}"/>
    <cellStyle name="Normal 13" xfId="64" xr:uid="{00000000-0005-0000-0000-000019000000}"/>
    <cellStyle name="Normal 13 2" xfId="69" xr:uid="{00000000-0005-0000-0000-00001A000000}"/>
    <cellStyle name="Normal 13 2 2" xfId="72" xr:uid="{00000000-0005-0000-0000-00001B000000}"/>
    <cellStyle name="Normal 13 2 2 2" xfId="76" xr:uid="{00000000-0005-0000-0000-00001C000000}"/>
    <cellStyle name="Normal 14" xfId="80" xr:uid="{6992DA12-61FB-4699-AC2E-ABD9DD93AD73}"/>
    <cellStyle name="Normal 15" xfId="84" xr:uid="{ED0ACA1D-D6FA-49B9-9FFD-33B9AD519AD3}"/>
    <cellStyle name="Normal 16" xfId="85" xr:uid="{5B718B72-568C-4BFD-A259-8A30847FE0C1}"/>
    <cellStyle name="Normal 2" xfId="2" xr:uid="{00000000-0005-0000-0000-00001D000000}"/>
    <cellStyle name="Normal 2 2" xfId="14" xr:uid="{00000000-0005-0000-0000-00001E000000}"/>
    <cellStyle name="Normal 2 3" xfId="10" xr:uid="{00000000-0005-0000-0000-00001F000000}"/>
    <cellStyle name="Normal 2 3 2" xfId="19" xr:uid="{00000000-0005-0000-0000-000020000000}"/>
    <cellStyle name="Normal 2 3 2 2" xfId="41" xr:uid="{00000000-0005-0000-0000-000021000000}"/>
    <cellStyle name="Normal 2 3 2 2 2" xfId="42" xr:uid="{00000000-0005-0000-0000-000022000000}"/>
    <cellStyle name="Normal 2 3 2 2 2 2" xfId="55" xr:uid="{00000000-0005-0000-0000-000023000000}"/>
    <cellStyle name="Normal 2 3 2 2 2 3" xfId="59" xr:uid="{00000000-0005-0000-0000-000024000000}"/>
    <cellStyle name="Normal 2 3 2 2 2 4" xfId="63" xr:uid="{00000000-0005-0000-0000-000025000000}"/>
    <cellStyle name="Normal 2 3 3" xfId="13" xr:uid="{00000000-0005-0000-0000-000026000000}"/>
    <cellStyle name="Normal 2 3 4" xfId="25" xr:uid="{00000000-0005-0000-0000-000027000000}"/>
    <cellStyle name="Normal 2 4" xfId="81" xr:uid="{1D87A45C-1C1F-4D30-AAA5-62672EE7187D}"/>
    <cellStyle name="Normal 3" xfId="3" xr:uid="{00000000-0005-0000-0000-000028000000}"/>
    <cellStyle name="Normal 3 2" xfId="4" xr:uid="{00000000-0005-0000-0000-000029000000}"/>
    <cellStyle name="Normal 3 2 2" xfId="75" xr:uid="{00000000-0005-0000-0000-00002A000000}"/>
    <cellStyle name="Normal 3 3" xfId="74" xr:uid="{00000000-0005-0000-0000-00002B000000}"/>
    <cellStyle name="Normal 4" xfId="5" xr:uid="{00000000-0005-0000-0000-00002C000000}"/>
    <cellStyle name="Normal 4 2" xfId="7" xr:uid="{00000000-0005-0000-0000-00002D000000}"/>
    <cellStyle name="Normal 4 2 2" xfId="11" xr:uid="{00000000-0005-0000-0000-00002E000000}"/>
    <cellStyle name="Normal 4 2 3" xfId="24" xr:uid="{00000000-0005-0000-0000-00002F000000}"/>
    <cellStyle name="Normal 4 3" xfId="16" xr:uid="{00000000-0005-0000-0000-000030000000}"/>
    <cellStyle name="Normal 4 4" xfId="23" xr:uid="{00000000-0005-0000-0000-000031000000}"/>
    <cellStyle name="Normal 4 4 2" xfId="39" xr:uid="{00000000-0005-0000-0000-000032000000}"/>
    <cellStyle name="Normal 5" xfId="9" xr:uid="{00000000-0005-0000-0000-000033000000}"/>
    <cellStyle name="Normal 5 2" xfId="20" xr:uid="{00000000-0005-0000-0000-000034000000}"/>
    <cellStyle name="Normal 5 3" xfId="12" xr:uid="{00000000-0005-0000-0000-000035000000}"/>
    <cellStyle name="Normal 6" xfId="15" xr:uid="{00000000-0005-0000-0000-000036000000}"/>
    <cellStyle name="Normal 6 2" xfId="17" xr:uid="{00000000-0005-0000-0000-000037000000}"/>
    <cellStyle name="Normal 7" xfId="18" xr:uid="{00000000-0005-0000-0000-000038000000}"/>
    <cellStyle name="Normal 7 2" xfId="46" xr:uid="{00000000-0005-0000-0000-000039000000}"/>
    <cellStyle name="Normal 7 2 2" xfId="47" xr:uid="{00000000-0005-0000-0000-00003A000000}"/>
    <cellStyle name="Normal 7 2 2 2" xfId="56" xr:uid="{00000000-0005-0000-0000-00003B000000}"/>
    <cellStyle name="Normal 7 2 3" xfId="82" xr:uid="{83364E58-CC6C-41B6-8E4C-6300B73E1F88}"/>
    <cellStyle name="Normal 7 3" xfId="48" xr:uid="{00000000-0005-0000-0000-00003C000000}"/>
    <cellStyle name="Normal 8" xfId="22" xr:uid="{00000000-0005-0000-0000-00003D000000}"/>
    <cellStyle name="Normal 8 2" xfId="38" xr:uid="{00000000-0005-0000-0000-00003E000000}"/>
    <cellStyle name="Normal 9" xfId="43" xr:uid="{00000000-0005-0000-0000-00003F000000}"/>
    <cellStyle name="Porcentaje" xfId="8" builtinId="5"/>
    <cellStyle name="Porcentaje 2" xfId="6" xr:uid="{00000000-0005-0000-0000-000041000000}"/>
    <cellStyle name="Porcentaje 3" xfId="44" xr:uid="{00000000-0005-0000-0000-000042000000}"/>
    <cellStyle name="Porcentaje 3 2" xfId="49" xr:uid="{00000000-0005-0000-0000-000043000000}"/>
    <cellStyle name="Porcentaje 4" xfId="51" xr:uid="{00000000-0005-0000-0000-000044000000}"/>
    <cellStyle name="Porcentaje 4 2" xfId="57" xr:uid="{00000000-0005-0000-0000-000045000000}"/>
    <cellStyle name="Porcentaje 4 2 2" xfId="60" xr:uid="{00000000-0005-0000-0000-000046000000}"/>
    <cellStyle name="Porcentaje 4 2 3" xfId="62" xr:uid="{00000000-0005-0000-0000-000047000000}"/>
    <cellStyle name="Porcentaje 4 2 3 2" xfId="66" xr:uid="{00000000-0005-0000-0000-000048000000}"/>
    <cellStyle name="Porcentaje 5" xfId="53" xr:uid="{00000000-0005-0000-0000-000049000000}"/>
    <cellStyle name="Porcentaje 5 2" xfId="61" xr:uid="{00000000-0005-0000-0000-00004A000000}"/>
    <cellStyle name="Porcentaje 5 3" xfId="68" xr:uid="{00000000-0005-0000-0000-00004B000000}"/>
    <cellStyle name="Porcentaje 6" xfId="65" xr:uid="{00000000-0005-0000-0000-00004C000000}"/>
    <cellStyle name="Porcentaje 6 2" xfId="73" xr:uid="{00000000-0005-0000-0000-00004D000000}"/>
    <cellStyle name="Porcentaje 6 2 2" xfId="77" xr:uid="{00000000-0005-0000-0000-00004E000000}"/>
    <cellStyle name="Porcentaje 7" xfId="70" xr:uid="{00000000-0005-0000-0000-00004F000000}"/>
    <cellStyle name="Porcentaje 8" xfId="83" xr:uid="{673BAADF-9C3A-4C78-A1FF-E01A3555F989}"/>
  </cellStyles>
  <dxfs count="0"/>
  <tableStyles count="0" defaultTableStyle="TableStyleMedium2" defaultPivotStyle="PivotStyleLight16"/>
  <colors>
    <mruColors>
      <color rgb="FFFBE8BE"/>
      <color rgb="FF006600"/>
      <color rgb="FFB22C1B"/>
      <color rgb="FF401B5B"/>
      <color rgb="FFEAB200"/>
      <color rgb="FF8E9295"/>
      <color rgb="FF9E0000"/>
      <color rgb="FFEAB010"/>
      <color rgb="FF7F7F7F"/>
      <color rgb="FFB2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s-CO"/>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74271480732367"/>
          <c:y val="5.8135196833417023E-3"/>
          <c:w val="0.62704452870805083"/>
          <c:h val="0.83596650680250462"/>
        </c:manualLayout>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'G8'!$A$165:$A$170</c:f>
              <c:strCache>
                <c:ptCount val="6"/>
                <c:pt idx="0">
                  <c:v>Riesgo de crédito sep.-22</c:v>
                </c:pt>
                <c:pt idx="1">
                  <c:v>Sobrendeudamiento sep.-22</c:v>
                </c:pt>
                <c:pt idx="2">
                  <c:v>Riesgo de fondeo sep.-22</c:v>
                </c:pt>
                <c:pt idx="3">
                  <c:v>Riesgo de tasa de interés sep.-22</c:v>
                </c:pt>
                <c:pt idx="4">
                  <c:v>Riesgo de liquidez sep.-22</c:v>
                </c:pt>
                <c:pt idx="5">
                  <c:v>Riesgo cibernético sep.-22</c:v>
                </c:pt>
              </c:strCache>
            </c:strRef>
          </c:cat>
          <c:val>
            <c:numRef>
              <c:f>'G8'!$B$165:$B$170</c:f>
              <c:numCache>
                <c:formatCode>0.00</c:formatCode>
                <c:ptCount val="6"/>
                <c:pt idx="0">
                  <c:v>86.36363636363636</c:v>
                </c:pt>
                <c:pt idx="1">
                  <c:v>85.714285714285708</c:v>
                </c:pt>
                <c:pt idx="2">
                  <c:v>76.19047619047619</c:v>
                </c:pt>
                <c:pt idx="3">
                  <c:v>86.36363636363636</c:v>
                </c:pt>
                <c:pt idx="4">
                  <c:v>88.888888888888886</c:v>
                </c:pt>
                <c:pt idx="5">
                  <c:v>89.473684210526315</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'G8'!$A$165:$A$170</c:f>
              <c:strCache>
                <c:ptCount val="6"/>
                <c:pt idx="0">
                  <c:v>Riesgo de crédito sep.-22</c:v>
                </c:pt>
                <c:pt idx="1">
                  <c:v>Sobrendeudamiento sep.-22</c:v>
                </c:pt>
                <c:pt idx="2">
                  <c:v>Riesgo de fondeo sep.-22</c:v>
                </c:pt>
                <c:pt idx="3">
                  <c:v>Riesgo de tasa de interés sep.-22</c:v>
                </c:pt>
                <c:pt idx="4">
                  <c:v>Riesgo de liquidez sep.-22</c:v>
                </c:pt>
                <c:pt idx="5">
                  <c:v>Riesgo cibernético sep.-22</c:v>
                </c:pt>
              </c:strCache>
            </c:strRef>
          </c:cat>
          <c:val>
            <c:numRef>
              <c:f>'G8'!$C$165:$C$170</c:f>
              <c:numCache>
                <c:formatCode>0.00</c:formatCode>
                <c:ptCount val="6"/>
                <c:pt idx="0">
                  <c:v>13.636363636363635</c:v>
                </c:pt>
                <c:pt idx="1">
                  <c:v>14.285714285714285</c:v>
                </c:pt>
                <c:pt idx="2">
                  <c:v>23.809523809523807</c:v>
                </c:pt>
                <c:pt idx="3">
                  <c:v>13.636363636363635</c:v>
                </c:pt>
                <c:pt idx="4">
                  <c:v>11.111111111111111</c:v>
                </c:pt>
                <c:pt idx="5">
                  <c:v>10.526315789473683</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min val="0"/>
        </c:scaling>
        <c:delete val="1"/>
        <c:axPos val="b"/>
        <c:numFmt formatCode="#,##0.0" sourceLinked="0"/>
        <c:majorTickMark val="in"/>
        <c:minorTickMark val="none"/>
        <c:tickLblPos val="nextTo"/>
        <c:crossAx val="64531328"/>
        <c:crosses val="autoZero"/>
        <c:crossBetween val="between"/>
        <c:majorUnit val="20"/>
      </c:valAx>
      <c:spPr>
        <a:noFill/>
      </c:spPr>
    </c:plotArea>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5.3408923847716845E-2"/>
          <c:w val="0.88389129483814521"/>
          <c:h val="0.60591061223708254"/>
        </c:manualLayout>
      </c:layout>
      <c:barChart>
        <c:barDir val="col"/>
        <c:grouping val="clustered"/>
        <c:varyColors val="0"/>
        <c:ser>
          <c:idx val="0"/>
          <c:order val="0"/>
          <c:tx>
            <c:strRef>
              <c:f>'G9'!$AC$2</c:f>
              <c:strCache>
                <c:ptCount val="1"/>
                <c:pt idx="0">
                  <c:v>Saldo total de nuevos microcréditos al sector agropecuario</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C00000"/>
                    </a:solidFill>
                    <a:latin typeface="ZapfHumnst BT" panose="020B05020505080203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'G9'!$AB$3:$AB$7</c:f>
              <c:strCache>
                <c:ptCount val="5"/>
                <c:pt idx="0">
                  <c:v>2018</c:v>
                </c:pt>
                <c:pt idx="1">
                  <c:v>2019</c:v>
                </c:pt>
                <c:pt idx="2">
                  <c:v>2020</c:v>
                </c:pt>
                <c:pt idx="3">
                  <c:v>2021</c:v>
                </c:pt>
                <c:pt idx="4">
                  <c:v>sep.-22</c:v>
                </c:pt>
              </c:strCache>
            </c:strRef>
          </c:cat>
          <c:val>
            <c:numRef>
              <c:f>'G9'!$AC$3:$AC$7</c:f>
              <c:numCache>
                <c:formatCode>0.0</c:formatCode>
                <c:ptCount val="5"/>
                <c:pt idx="0">
                  <c:v>57.016300454437065</c:v>
                </c:pt>
                <c:pt idx="1">
                  <c:v>52.313416300563951</c:v>
                </c:pt>
                <c:pt idx="2">
                  <c:v>57.267640066044969</c:v>
                </c:pt>
                <c:pt idx="3">
                  <c:v>58.014915073069638</c:v>
                </c:pt>
                <c:pt idx="4">
                  <c:v>60.962980422733523</c:v>
                </c:pt>
              </c:numCache>
            </c:numRef>
          </c:val>
          <c:extLst>
            <c:ext xmlns:c16="http://schemas.microsoft.com/office/drawing/2014/chart" uri="{C3380CC4-5D6E-409C-BE32-E72D297353CC}">
              <c16:uniqueId val="{00000000-9630-472D-B6AB-03B55CC5FF86}"/>
            </c:ext>
          </c:extLst>
        </c:ser>
        <c:ser>
          <c:idx val="1"/>
          <c:order val="1"/>
          <c:tx>
            <c:strRef>
              <c:f>'G9'!$AD$2</c:f>
              <c:strCache>
                <c:ptCount val="1"/>
                <c:pt idx="0">
                  <c:v>Número de nuevas operaciones de microcrédito al sector agropecuario</c:v>
                </c:pt>
              </c:strCache>
            </c:strRef>
          </c:tx>
          <c:spPr>
            <a:solidFill>
              <a:srgbClr val="FFC000"/>
            </a:solidFill>
            <a:ln>
              <a:noFill/>
            </a:ln>
            <a:effectLst/>
          </c:spPr>
          <c:invertIfNegative val="0"/>
          <c:dLbls>
            <c:dLbl>
              <c:idx val="0"/>
              <c:layout>
                <c:manualLayout>
                  <c:x val="1.495327102803738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30-472D-B6AB-03B55CC5FF86}"/>
                </c:ext>
              </c:extLst>
            </c:dLbl>
            <c:dLbl>
              <c:idx val="1"/>
              <c:layout>
                <c:manualLayout>
                  <c:x val="7.4766355140186919E-3"/>
                  <c:y val="-3.98762771238378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30-472D-B6AB-03B55CC5FF86}"/>
                </c:ext>
              </c:extLst>
            </c:dLbl>
            <c:dLbl>
              <c:idx val="2"/>
              <c:layout>
                <c:manualLayout>
                  <c:x val="9.968847352024830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30-472D-B6AB-03B55CC5FF86}"/>
                </c:ext>
              </c:extLst>
            </c:dLbl>
            <c:dLbl>
              <c:idx val="3"/>
              <c:layout>
                <c:manualLayout>
                  <c:x val="1.495327102803729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30-472D-B6AB-03B55CC5FF86}"/>
                </c:ext>
              </c:extLst>
            </c:dLbl>
            <c:dLbl>
              <c:idx val="4"/>
              <c:layout>
                <c:manualLayout>
                  <c:x val="4.9844236760124613E-3"/>
                  <c:y val="-3.0451327030468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30-472D-B6AB-03B55CC5FF8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C000"/>
                    </a:solidFill>
                    <a:latin typeface="ZapfHumnst BT" panose="020B05020505080203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'G9'!$AB$3:$AB$7</c:f>
              <c:strCache>
                <c:ptCount val="5"/>
                <c:pt idx="0">
                  <c:v>2018</c:v>
                </c:pt>
                <c:pt idx="1">
                  <c:v>2019</c:v>
                </c:pt>
                <c:pt idx="2">
                  <c:v>2020</c:v>
                </c:pt>
                <c:pt idx="3">
                  <c:v>2021</c:v>
                </c:pt>
                <c:pt idx="4">
                  <c:v>sep.-22</c:v>
                </c:pt>
              </c:strCache>
            </c:strRef>
          </c:cat>
          <c:val>
            <c:numRef>
              <c:f>'G9'!$AD$3:$AD$7</c:f>
              <c:numCache>
                <c:formatCode>0.0</c:formatCode>
                <c:ptCount val="5"/>
                <c:pt idx="0">
                  <c:v>46.600687448145074</c:v>
                </c:pt>
                <c:pt idx="1">
                  <c:v>43.415042229632938</c:v>
                </c:pt>
                <c:pt idx="2">
                  <c:v>48.708432736259276</c:v>
                </c:pt>
                <c:pt idx="3">
                  <c:v>50.451341515940094</c:v>
                </c:pt>
                <c:pt idx="4">
                  <c:v>46.393458360110188</c:v>
                </c:pt>
              </c:numCache>
            </c:numRef>
          </c:val>
          <c:extLst>
            <c:ext xmlns:c16="http://schemas.microsoft.com/office/drawing/2014/chart" uri="{C3380CC4-5D6E-409C-BE32-E72D297353CC}">
              <c16:uniqueId val="{00000006-9630-472D-B6AB-03B55CC5FF86}"/>
            </c:ext>
          </c:extLst>
        </c:ser>
        <c:ser>
          <c:idx val="2"/>
          <c:order val="2"/>
          <c:tx>
            <c:strRef>
              <c:f>'G9'!$AE$2</c:f>
              <c:strCache>
                <c:ptCount val="1"/>
                <c:pt idx="0">
                  <c:v>Saldo de nuevos microcréditos al sector agropecuario con garantía del FAG</c:v>
                </c:pt>
              </c:strCache>
            </c:strRef>
          </c:tx>
          <c:spPr>
            <a:solidFill>
              <a:schemeClr val="bg1">
                <a:lumMod val="50000"/>
              </a:schemeClr>
            </a:solidFill>
            <a:ln>
              <a:noFill/>
            </a:ln>
            <a:effectLst/>
          </c:spPr>
          <c:invertIfNegative val="0"/>
          <c:dLbls>
            <c:dLbl>
              <c:idx val="0"/>
              <c:layout>
                <c:manualLayout>
                  <c:x val="9.968847352024922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30-472D-B6AB-03B55CC5FF86}"/>
                </c:ext>
              </c:extLst>
            </c:dLbl>
            <c:dLbl>
              <c:idx val="1"/>
              <c:layout>
                <c:manualLayout>
                  <c:x val="7.4766355140186919E-3"/>
                  <c:y val="-3.98762771238378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30-472D-B6AB-03B55CC5FF86}"/>
                </c:ext>
              </c:extLst>
            </c:dLbl>
            <c:dLbl>
              <c:idx val="2"/>
              <c:layout>
                <c:manualLayout>
                  <c:x val="7.47663551401869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630-472D-B6AB-03B55CC5FF86}"/>
                </c:ext>
              </c:extLst>
            </c:dLbl>
            <c:dLbl>
              <c:idx val="3"/>
              <c:layout>
                <c:manualLayout>
                  <c:x val="1.2461059190031152E-2"/>
                  <c:y val="4.35018957578115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30-472D-B6AB-03B55CC5FF86}"/>
                </c:ext>
              </c:extLst>
            </c:dLbl>
            <c:dLbl>
              <c:idx val="4"/>
              <c:layout>
                <c:manualLayout>
                  <c:x val="1.2461059190031152E-2"/>
                  <c:y val="1.74007583031246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30-472D-B6AB-03B55CC5FF8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50000"/>
                      </a:schemeClr>
                    </a:solidFill>
                    <a:latin typeface="ZapfHumnst BT" panose="020B05020505080203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'G9'!$AB$3:$AB$7</c:f>
              <c:strCache>
                <c:ptCount val="5"/>
                <c:pt idx="0">
                  <c:v>2018</c:v>
                </c:pt>
                <c:pt idx="1">
                  <c:v>2019</c:v>
                </c:pt>
                <c:pt idx="2">
                  <c:v>2020</c:v>
                </c:pt>
                <c:pt idx="3">
                  <c:v>2021</c:v>
                </c:pt>
                <c:pt idx="4">
                  <c:v>sep.-22</c:v>
                </c:pt>
              </c:strCache>
            </c:strRef>
          </c:cat>
          <c:val>
            <c:numRef>
              <c:f>'G9'!$AE$3:$AE$7</c:f>
              <c:numCache>
                <c:formatCode>0.0</c:formatCode>
                <c:ptCount val="5"/>
                <c:pt idx="0">
                  <c:v>70.510431850139582</c:v>
                </c:pt>
                <c:pt idx="1">
                  <c:v>67.320227906539358</c:v>
                </c:pt>
                <c:pt idx="2">
                  <c:v>67.530994173278785</c:v>
                </c:pt>
                <c:pt idx="3">
                  <c:v>81.906257126074351</c:v>
                </c:pt>
                <c:pt idx="4">
                  <c:v>79.049174013377296</c:v>
                </c:pt>
              </c:numCache>
            </c:numRef>
          </c:val>
          <c:extLst>
            <c:ext xmlns:c16="http://schemas.microsoft.com/office/drawing/2014/chart" uri="{C3380CC4-5D6E-409C-BE32-E72D297353CC}">
              <c16:uniqueId val="{0000000C-9630-472D-B6AB-03B55CC5FF86}"/>
            </c:ext>
          </c:extLst>
        </c:ser>
        <c:ser>
          <c:idx val="3"/>
          <c:order val="3"/>
          <c:tx>
            <c:strRef>
              <c:f>'G9'!$AF$2</c:f>
              <c:strCache>
                <c:ptCount val="1"/>
                <c:pt idx="0">
                  <c:v>Número de nuevas operaciones de microcrédito al sector agropecuario con garantía del FAG</c:v>
                </c:pt>
              </c:strCache>
            </c:strRef>
          </c:tx>
          <c:spPr>
            <a:solidFill>
              <a:schemeClr val="accent6">
                <a:lumMod val="75000"/>
              </a:schemeClr>
            </a:solidFill>
            <a:ln>
              <a:noFill/>
            </a:ln>
            <a:effectLst/>
          </c:spPr>
          <c:invertIfNegative val="0"/>
          <c:dLbls>
            <c:dLbl>
              <c:idx val="0"/>
              <c:layout>
                <c:manualLayout>
                  <c:x val="9.968847352024922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30-472D-B6AB-03B55CC5FF86}"/>
                </c:ext>
              </c:extLst>
            </c:dLbl>
            <c:dLbl>
              <c:idx val="1"/>
              <c:layout>
                <c:manualLayout>
                  <c:x val="7.47663551401869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30-472D-B6AB-03B55CC5FF86}"/>
                </c:ext>
              </c:extLst>
            </c:dLbl>
            <c:dLbl>
              <c:idx val="2"/>
              <c:layout>
                <c:manualLayout>
                  <c:x val="7.4766355140186E-3"/>
                  <c:y val="-7.975255424767569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630-472D-B6AB-03B55CC5FF86}"/>
                </c:ext>
              </c:extLst>
            </c:dLbl>
            <c:dLbl>
              <c:idx val="3"/>
              <c:layout>
                <c:manualLayout>
                  <c:x val="4.984423676012369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630-472D-B6AB-03B55CC5FF86}"/>
                </c:ext>
              </c:extLst>
            </c:dLbl>
            <c:dLbl>
              <c:idx val="4"/>
              <c:layout>
                <c:manualLayout>
                  <c:x val="7.47663551401869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630-472D-B6AB-03B55CC5FF86}"/>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6">
                        <a:lumMod val="75000"/>
                      </a:schemeClr>
                    </a:solidFill>
                    <a:latin typeface="ZapfHumnst BT" panose="020B05020505080203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'G9'!$AB$3:$AB$7</c:f>
              <c:strCache>
                <c:ptCount val="5"/>
                <c:pt idx="0">
                  <c:v>2018</c:v>
                </c:pt>
                <c:pt idx="1">
                  <c:v>2019</c:v>
                </c:pt>
                <c:pt idx="2">
                  <c:v>2020</c:v>
                </c:pt>
                <c:pt idx="3">
                  <c:v>2021</c:v>
                </c:pt>
                <c:pt idx="4">
                  <c:v>sep.-22</c:v>
                </c:pt>
              </c:strCache>
            </c:strRef>
          </c:cat>
          <c:val>
            <c:numRef>
              <c:f>'G9'!$AF$3:$AF$7</c:f>
              <c:numCache>
                <c:formatCode>0.0</c:formatCode>
                <c:ptCount val="5"/>
                <c:pt idx="0">
                  <c:v>48.200061504738869</c:v>
                </c:pt>
                <c:pt idx="1">
                  <c:v>45.730696540000629</c:v>
                </c:pt>
                <c:pt idx="2">
                  <c:v>46.774375021975317</c:v>
                </c:pt>
                <c:pt idx="3">
                  <c:v>57.228301293602534</c:v>
                </c:pt>
                <c:pt idx="4">
                  <c:v>62.581079022769657</c:v>
                </c:pt>
              </c:numCache>
            </c:numRef>
          </c:val>
          <c:extLst>
            <c:ext xmlns:c16="http://schemas.microsoft.com/office/drawing/2014/chart" uri="{C3380CC4-5D6E-409C-BE32-E72D297353CC}">
              <c16:uniqueId val="{00000012-9630-472D-B6AB-03B55CC5FF86}"/>
            </c:ext>
          </c:extLst>
        </c:ser>
        <c:dLbls>
          <c:showLegendKey val="0"/>
          <c:showVal val="0"/>
          <c:showCatName val="0"/>
          <c:showSerName val="0"/>
          <c:showPercent val="0"/>
          <c:showBubbleSize val="0"/>
        </c:dLbls>
        <c:gapWidth val="219"/>
        <c:overlap val="-27"/>
        <c:axId val="510729583"/>
        <c:axId val="510729999"/>
      </c:barChart>
      <c:catAx>
        <c:axId val="51072958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ZapfHumnst BT" panose="020B0502050508020304" pitchFamily="34" charset="0"/>
                <a:ea typeface="+mn-ea"/>
                <a:cs typeface="+mn-cs"/>
              </a:defRPr>
            </a:pPr>
            <a:endParaRPr lang="es-CO"/>
          </a:p>
        </c:txPr>
        <c:crossAx val="510729999"/>
        <c:crosses val="autoZero"/>
        <c:auto val="1"/>
        <c:lblAlgn val="ctr"/>
        <c:lblOffset val="100"/>
        <c:noMultiLvlLbl val="0"/>
      </c:catAx>
      <c:valAx>
        <c:axId val="510729999"/>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s-CO"/>
          </a:p>
        </c:txPr>
        <c:crossAx val="510729583"/>
        <c:crosses val="autoZero"/>
        <c:crossBetween val="between"/>
      </c:valAx>
      <c:spPr>
        <a:noFill/>
        <a:ln>
          <a:noFill/>
        </a:ln>
        <a:effectLst/>
      </c:spPr>
    </c:plotArea>
    <c:legend>
      <c:legendPos val="b"/>
      <c:layout>
        <c:manualLayout>
          <c:xMode val="edge"/>
          <c:yMode val="edge"/>
          <c:x val="0"/>
          <c:y val="0.76073751812436263"/>
          <c:w val="1"/>
          <c:h val="0.2392624818756372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F3A8-47C5-880D-28D20E19D6E6}"/>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F3A8-47C5-880D-28D20E19D6E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F3A8-47C5-880D-28D20E19D6E6}"/>
              </c:ext>
            </c:extLst>
          </c:dPt>
          <c:dPt>
            <c:idx val="3"/>
            <c:bubble3D val="0"/>
            <c:spPr>
              <a:solidFill>
                <a:srgbClr val="C00000"/>
              </a:solidFill>
              <a:ln w="19050">
                <a:solidFill>
                  <a:schemeClr val="lt1"/>
                </a:solidFill>
              </a:ln>
              <a:effectLst/>
            </c:spPr>
            <c:extLst>
              <c:ext xmlns:c16="http://schemas.microsoft.com/office/drawing/2014/chart" uri="{C3380CC4-5D6E-409C-BE32-E72D297353CC}">
                <c16:uniqueId val="{00000007-F3A8-47C5-880D-28D20E19D6E6}"/>
              </c:ext>
            </c:extLst>
          </c:dPt>
          <c:dPt>
            <c:idx val="4"/>
            <c:bubble3D val="0"/>
            <c:spPr>
              <a:solidFill>
                <a:srgbClr val="FFC000"/>
              </a:solidFill>
              <a:ln w="19050">
                <a:solidFill>
                  <a:schemeClr val="lt1"/>
                </a:solidFill>
              </a:ln>
              <a:effectLst/>
            </c:spPr>
            <c:extLst>
              <c:ext xmlns:c16="http://schemas.microsoft.com/office/drawing/2014/chart" uri="{C3380CC4-5D6E-409C-BE32-E72D297353CC}">
                <c16:uniqueId val="{00000009-F3A8-47C5-880D-28D20E19D6E6}"/>
              </c:ext>
            </c:extLst>
          </c:dPt>
          <c:dLbls>
            <c:dLbl>
              <c:idx val="1"/>
              <c:delete val="1"/>
              <c:extLst>
                <c:ext xmlns:c15="http://schemas.microsoft.com/office/drawing/2012/chart" uri="{CE6537A1-D6FC-4f65-9D91-7224C49458BB}"/>
                <c:ext xmlns:c16="http://schemas.microsoft.com/office/drawing/2014/chart" uri="{C3380CC4-5D6E-409C-BE32-E72D297353CC}">
                  <c16:uniqueId val="{00000003-F3A8-47C5-880D-28D20E19D6E6}"/>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ZapfHumnst BT" panose="020B0502050508020304" pitchFamily="34" charset="0"/>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'G10'!$B$2:$B$6</c:f>
              <c:strCache>
                <c:ptCount val="5"/>
                <c:pt idx="0">
                  <c:v>Desaceleración de más de 5 puntos porcentuales</c:v>
                </c:pt>
                <c:pt idx="1">
                  <c:v>Desaceleración entre 1 y 5 puntos porcentuales</c:v>
                </c:pt>
                <c:pt idx="2">
                  <c:v>Variación no mayor a un punto porcentual</c:v>
                </c:pt>
                <c:pt idx="3">
                  <c:v>Aceleración entre 1 y 5 puntos porcentuales</c:v>
                </c:pt>
                <c:pt idx="4">
                  <c:v>Aceleración de 5 puntos porcentuales o más</c:v>
                </c:pt>
              </c:strCache>
            </c:strRef>
          </c:cat>
          <c:val>
            <c:numRef>
              <c:f>'G10'!$D$2:$D$6</c:f>
              <c:numCache>
                <c:formatCode>General</c:formatCode>
                <c:ptCount val="5"/>
                <c:pt idx="0">
                  <c:v>2</c:v>
                </c:pt>
                <c:pt idx="1">
                  <c:v>0</c:v>
                </c:pt>
                <c:pt idx="2">
                  <c:v>6</c:v>
                </c:pt>
                <c:pt idx="3">
                  <c:v>8</c:v>
                </c:pt>
                <c:pt idx="4">
                  <c:v>6</c:v>
                </c:pt>
              </c:numCache>
            </c:numRef>
          </c:val>
          <c:extLst>
            <c:ext xmlns:c16="http://schemas.microsoft.com/office/drawing/2014/chart" uri="{C3380CC4-5D6E-409C-BE32-E72D297353CC}">
              <c16:uniqueId val="{0000000A-F3A8-47C5-880D-28D20E19D6E6}"/>
            </c:ext>
          </c:extLst>
        </c:ser>
        <c:dLbls>
          <c:showLegendKey val="0"/>
          <c:showVal val="0"/>
          <c:showCatName val="0"/>
          <c:showSerName val="0"/>
          <c:showPercent val="1"/>
          <c:showBubbleSize val="0"/>
          <c:showLeaderLines val="1"/>
        </c:dLbls>
        <c:firstSliceAng val="0"/>
      </c:pieChart>
      <c:spPr>
        <a:noFill/>
        <a:ln>
          <a:noFill/>
        </a:ln>
        <a:effectLst/>
      </c:spPr>
    </c:plotArea>
    <c:legend>
      <c:legendPos val="r"/>
      <c:legendEntry>
        <c:idx val="1"/>
        <c:delete val="1"/>
      </c:legendEntry>
      <c:layout>
        <c:manualLayout>
          <c:xMode val="edge"/>
          <c:yMode val="edge"/>
          <c:x val="0.64839173228346458"/>
          <c:y val="0.15285032079323418"/>
          <c:w val="0.33494160104986875"/>
          <c:h val="0.7360385680956547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ZapfHumnst BT" panose="020B05020505080203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5854348026683895"/>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'G1'!$B$17:$B$41</c15:sqref>
                  </c15:fullRef>
                </c:ext>
              </c:extLst>
              <c:f>'G1'!$B$21:$B$41</c:f>
              <c:strCache>
                <c:ptCount val="21"/>
                <c:pt idx="0">
                  <c:v>sep.-17</c:v>
                </c:pt>
                <c:pt idx="1">
                  <c:v>dic.-17</c:v>
                </c:pt>
                <c:pt idx="2">
                  <c:v>mar.-18</c:v>
                </c:pt>
                <c:pt idx="3">
                  <c:v>jun.-18</c:v>
                </c:pt>
                <c:pt idx="4">
                  <c:v>sep.-18</c:v>
                </c:pt>
                <c:pt idx="5">
                  <c:v>dic.-18</c:v>
                </c:pt>
                <c:pt idx="6">
                  <c:v>mar.-19</c:v>
                </c:pt>
                <c:pt idx="7">
                  <c:v>jun.-19</c:v>
                </c:pt>
                <c:pt idx="8">
                  <c:v>sep.-19</c:v>
                </c:pt>
                <c:pt idx="9">
                  <c:v>dic.-19</c:v>
                </c:pt>
                <c:pt idx="10">
                  <c:v>mar.-20</c:v>
                </c:pt>
                <c:pt idx="11">
                  <c:v>jun.-20</c:v>
                </c:pt>
                <c:pt idx="12">
                  <c:v>sep.-20</c:v>
                </c:pt>
                <c:pt idx="13">
                  <c:v>dic.-20</c:v>
                </c:pt>
                <c:pt idx="14">
                  <c:v>mar.-21</c:v>
                </c:pt>
                <c:pt idx="15">
                  <c:v>jun.-21</c:v>
                </c:pt>
                <c:pt idx="16">
                  <c:v>sep.-21</c:v>
                </c:pt>
                <c:pt idx="17">
                  <c:v>dic.-21</c:v>
                </c:pt>
                <c:pt idx="18">
                  <c:v>mar.-22</c:v>
                </c:pt>
                <c:pt idx="19">
                  <c:v>jun.-22</c:v>
                </c:pt>
                <c:pt idx="20">
                  <c:v>sep.-22</c:v>
                </c:pt>
              </c:strCache>
            </c:strRef>
          </c:cat>
          <c:val>
            <c:numRef>
              <c:extLst>
                <c:ext xmlns:c15="http://schemas.microsoft.com/office/drawing/2012/chart" uri="{02D57815-91ED-43cb-92C2-25804820EDAC}">
                  <c15:fullRef>
                    <c15:sqref>'G1'!$C$17:$C$41</c15:sqref>
                  </c15:fullRef>
                </c:ext>
              </c:extLst>
              <c:f>'G1'!$C$21:$C$41</c:f>
              <c:numCache>
                <c:formatCode>0.00</c:formatCode>
                <c:ptCount val="21"/>
                <c:pt idx="0">
                  <c:v>3.6173988161491748E-2</c:v>
                </c:pt>
                <c:pt idx="1">
                  <c:v>8.6421031574318102E-2</c:v>
                </c:pt>
                <c:pt idx="2">
                  <c:v>3.8570807581747031E-2</c:v>
                </c:pt>
                <c:pt idx="3">
                  <c:v>0.45917094381679868</c:v>
                </c:pt>
                <c:pt idx="4">
                  <c:v>0.34488286110597777</c:v>
                </c:pt>
                <c:pt idx="5">
                  <c:v>0.45642434826957323</c:v>
                </c:pt>
                <c:pt idx="6">
                  <c:v>0.39028514712095541</c:v>
                </c:pt>
                <c:pt idx="7">
                  <c:v>0.42179343303380767</c:v>
                </c:pt>
                <c:pt idx="8">
                  <c:v>0.47926657284253738</c:v>
                </c:pt>
                <c:pt idx="9">
                  <c:v>0.29111570081934413</c:v>
                </c:pt>
                <c:pt idx="10">
                  <c:v>-0.44098724144130202</c:v>
                </c:pt>
                <c:pt idx="11">
                  <c:v>-0.94780312441048142</c:v>
                </c:pt>
                <c:pt idx="12">
                  <c:v>0.36984804906064556</c:v>
                </c:pt>
                <c:pt idx="13">
                  <c:v>0.34669411740005446</c:v>
                </c:pt>
                <c:pt idx="14">
                  <c:v>-4.7736434541170901E-2</c:v>
                </c:pt>
                <c:pt idx="15">
                  <c:v>0.37871552104233913</c:v>
                </c:pt>
                <c:pt idx="16">
                  <c:v>0.39333036874911453</c:v>
                </c:pt>
                <c:pt idx="17">
                  <c:v>0.32159908632462553</c:v>
                </c:pt>
                <c:pt idx="18">
                  <c:v>0.2369165061353482</c:v>
                </c:pt>
                <c:pt idx="19">
                  <c:v>0.37707660361201889</c:v>
                </c:pt>
                <c:pt idx="20">
                  <c:v>0.30645978611307606</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C00000"/>
              </a:solidFill>
            </a:ln>
          </c:spPr>
          <c:marker>
            <c:symbol val="none"/>
          </c:marker>
          <c:cat>
            <c:strRef>
              <c:extLst>
                <c:ext xmlns:c15="http://schemas.microsoft.com/office/drawing/2012/chart" uri="{02D57815-91ED-43cb-92C2-25804820EDAC}">
                  <c15:fullRef>
                    <c15:sqref>'G1'!$B$17:$B$41</c15:sqref>
                  </c15:fullRef>
                </c:ext>
              </c:extLst>
              <c:f>'G1'!$B$21:$B$41</c:f>
              <c:strCache>
                <c:ptCount val="21"/>
                <c:pt idx="0">
                  <c:v>sep.-17</c:v>
                </c:pt>
                <c:pt idx="1">
                  <c:v>dic.-17</c:v>
                </c:pt>
                <c:pt idx="2">
                  <c:v>mar.-18</c:v>
                </c:pt>
                <c:pt idx="3">
                  <c:v>jun.-18</c:v>
                </c:pt>
                <c:pt idx="4">
                  <c:v>sep.-18</c:v>
                </c:pt>
                <c:pt idx="5">
                  <c:v>dic.-18</c:v>
                </c:pt>
                <c:pt idx="6">
                  <c:v>mar.-19</c:v>
                </c:pt>
                <c:pt idx="7">
                  <c:v>jun.-19</c:v>
                </c:pt>
                <c:pt idx="8">
                  <c:v>sep.-19</c:v>
                </c:pt>
                <c:pt idx="9">
                  <c:v>dic.-19</c:v>
                </c:pt>
                <c:pt idx="10">
                  <c:v>mar.-20</c:v>
                </c:pt>
                <c:pt idx="11">
                  <c:v>jun.-20</c:v>
                </c:pt>
                <c:pt idx="12">
                  <c:v>sep.-20</c:v>
                </c:pt>
                <c:pt idx="13">
                  <c:v>dic.-20</c:v>
                </c:pt>
                <c:pt idx="14">
                  <c:v>mar.-21</c:v>
                </c:pt>
                <c:pt idx="15">
                  <c:v>jun.-21</c:v>
                </c:pt>
                <c:pt idx="16">
                  <c:v>sep.-21</c:v>
                </c:pt>
                <c:pt idx="17">
                  <c:v>dic.-21</c:v>
                </c:pt>
                <c:pt idx="18">
                  <c:v>mar.-22</c:v>
                </c:pt>
                <c:pt idx="19">
                  <c:v>jun.-22</c:v>
                </c:pt>
                <c:pt idx="20">
                  <c:v>sep.-22</c:v>
                </c:pt>
              </c:strCache>
            </c:strRef>
          </c:cat>
          <c:val>
            <c:numRef>
              <c:extLst>
                <c:ext xmlns:c15="http://schemas.microsoft.com/office/drawing/2012/chart" uri="{02D57815-91ED-43cb-92C2-25804820EDAC}">
                  <c15:fullRef>
                    <c15:sqref>'G1'!$D$17:$D$41</c15:sqref>
                  </c15:fullRef>
                </c:ext>
              </c:extLst>
              <c:f>'G1'!$D$21:$D$41</c:f>
              <c:numCache>
                <c:formatCode>0.00</c:formatCode>
                <c:ptCount val="21"/>
                <c:pt idx="0">
                  <c:v>0.31491987785694042</c:v>
                </c:pt>
                <c:pt idx="1">
                  <c:v>0.13672228166819372</c:v>
                </c:pt>
                <c:pt idx="2">
                  <c:v>3.3020683442064214E-2</c:v>
                </c:pt>
                <c:pt idx="3">
                  <c:v>0.48262954530024943</c:v>
                </c:pt>
                <c:pt idx="4">
                  <c:v>0.42590107077066153</c:v>
                </c:pt>
                <c:pt idx="5">
                  <c:v>0.58812368155791928</c:v>
                </c:pt>
                <c:pt idx="6">
                  <c:v>0.47902036071362486</c:v>
                </c:pt>
                <c:pt idx="7">
                  <c:v>0.49014430133430187</c:v>
                </c:pt>
                <c:pt idx="8">
                  <c:v>0.58963515043099557</c:v>
                </c:pt>
                <c:pt idx="9">
                  <c:v>0.3559395974872761</c:v>
                </c:pt>
                <c:pt idx="10">
                  <c:v>-0.40875495069797152</c:v>
                </c:pt>
                <c:pt idx="11">
                  <c:v>-0.99336067459388844</c:v>
                </c:pt>
                <c:pt idx="12">
                  <c:v>0.70554387978619548</c:v>
                </c:pt>
                <c:pt idx="13">
                  <c:v>0.43515156402192967</c:v>
                </c:pt>
                <c:pt idx="14">
                  <c:v>3.7013069405109102E-2</c:v>
                </c:pt>
                <c:pt idx="15">
                  <c:v>0.49846851138436898</c:v>
                </c:pt>
                <c:pt idx="16">
                  <c:v>0.42514543874242122</c:v>
                </c:pt>
                <c:pt idx="17">
                  <c:v>0.32460244977055241</c:v>
                </c:pt>
                <c:pt idx="18">
                  <c:v>0.22663103643748958</c:v>
                </c:pt>
                <c:pt idx="19">
                  <c:v>0.38721594057447484</c:v>
                </c:pt>
                <c:pt idx="20">
                  <c:v>0.22859880775186095</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in"/>
        <c:minorTickMark val="none"/>
        <c:tickLblPos val="low"/>
        <c:spPr>
          <a:ln>
            <a:solidFill>
              <a:schemeClr val="tx1"/>
            </a:solidFill>
          </a:ln>
        </c:spPr>
        <c:txPr>
          <a:bodyPr rot="0" vert="horz"/>
          <a:lstStyle/>
          <a:p>
            <a:pPr>
              <a:defRPr/>
            </a:pPr>
            <a:endParaRPr lang="es-CO"/>
          </a:p>
        </c:txPr>
        <c:crossAx val="1106184624"/>
        <c:crosses val="autoZero"/>
        <c:auto val="1"/>
        <c:lblAlgn val="ctr"/>
        <c:lblOffset val="100"/>
        <c:tickLblSkip val="4"/>
        <c:noMultiLvlLbl val="0"/>
      </c:catAx>
      <c:valAx>
        <c:axId val="1106184624"/>
        <c:scaling>
          <c:orientation val="minMax"/>
          <c:max val="1"/>
          <c:min val="-1"/>
        </c:scaling>
        <c:delete val="0"/>
        <c:axPos val="l"/>
        <c:title>
          <c:tx>
            <c:rich>
              <a:bodyPr rot="0" vert="horz"/>
              <a:lstStyle/>
              <a:p>
                <a:pPr>
                  <a:defRPr sz="1100"/>
                </a:pPr>
                <a:r>
                  <a:rPr lang="es-CO" sz="1100"/>
                  <a:t>(porcentaje del balance de respuestas)</a:t>
                </a:r>
              </a:p>
            </c:rich>
          </c:tx>
          <c:layout>
            <c:manualLayout>
              <c:xMode val="edge"/>
              <c:yMode val="edge"/>
              <c:x val="6.6667106012251558E-3"/>
              <c:y val="1.614255070628948E-4"/>
            </c:manualLayout>
          </c:layout>
          <c:overlay val="0"/>
        </c:title>
        <c:numFmt formatCode="#,##0.0" sourceLinked="0"/>
        <c:majorTickMark val="in"/>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5.9918520248449549E-3"/>
          <c:y val="0.83197719459386688"/>
          <c:w val="0.95741617501240439"/>
          <c:h val="0.10189319517034269"/>
        </c:manualLayout>
      </c:layout>
      <c:overlay val="0"/>
    </c:legend>
    <c:plotVisOnly val="1"/>
    <c:dispBlanksAs val="gap"/>
    <c:showDLblsOverMax val="0"/>
  </c:chart>
  <c:spPr>
    <a:noFill/>
    <a:ln>
      <a:noFill/>
    </a:ln>
  </c:spPr>
  <c:txPr>
    <a:bodyPr/>
    <a:lstStyle/>
    <a:p>
      <a:pPr>
        <a:defRPr sz="14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061365596156818"/>
          <c:y val="1.4857015842130301E-2"/>
          <c:w val="0.44767165478285548"/>
          <c:h val="0.80412548558255204"/>
        </c:manualLayout>
      </c:layout>
      <c:barChart>
        <c:barDir val="bar"/>
        <c:grouping val="clustered"/>
        <c:varyColors val="0"/>
        <c:ser>
          <c:idx val="0"/>
          <c:order val="0"/>
          <c:tx>
            <c:strRef>
              <c:f>'G2'!$AO$6</c:f>
              <c:strCache>
                <c:ptCount val="1"/>
                <c:pt idx="0">
                  <c:v>sep-22</c:v>
                </c:pt>
              </c:strCache>
            </c:strRef>
          </c:tx>
          <c:spPr>
            <a:solidFill>
              <a:srgbClr val="EAB2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 capital de las empresas</c:v>
                </c:pt>
                <c:pt idx="3">
                  <c:v>Proyectos más rentables</c:v>
                </c:pt>
                <c:pt idx="4">
                  <c:v>Mayores tasas de interés de los préstamos</c:v>
                </c:pt>
                <c:pt idx="5">
                  <c:v>Mayor capital de las entidades de microcrédito</c:v>
                </c:pt>
                <c:pt idx="6">
                  <c:v>Mayor liquidez del banco central a la economía</c:v>
                </c:pt>
                <c:pt idx="7">
                  <c:v>Menores costos de recaudo de crédito</c:v>
                </c:pt>
                <c:pt idx="8">
                  <c:v>Extensión de garantías del sector público a proyectos del sector real</c:v>
                </c:pt>
                <c:pt idx="9">
                  <c:v>Mayor disposición de préstamo por parte de algunas entidades financieras a las entidades de microcrédito</c:v>
                </c:pt>
                <c:pt idx="10">
                  <c:v>Acceso a fondos de redescuento agropecuario</c:v>
                </c:pt>
                <c:pt idx="11">
                  <c:v>Mayor formalización</c:v>
                </c:pt>
                <c:pt idx="12">
                  <c:v>Mejor información sobre la capacidad de pago de los prestatarios</c:v>
                </c:pt>
                <c:pt idx="13">
                  <c:v>Menores tasas de fondeo</c:v>
                </c:pt>
                <c:pt idx="14">
                  <c:v>Mayor crecimiento de la economía</c:v>
                </c:pt>
              </c:strCache>
            </c:strRef>
          </c:cat>
          <c:val>
            <c:numRef>
              <c:f>'G2'!$AO$7:$AO$21</c:f>
              <c:numCache>
                <c:formatCode>General</c:formatCode>
                <c:ptCount val="15"/>
                <c:pt idx="0">
                  <c:v>0</c:v>
                </c:pt>
                <c:pt idx="1">
                  <c:v>0.60606060606060608</c:v>
                </c:pt>
                <c:pt idx="2">
                  <c:v>2.7272727272727275</c:v>
                </c:pt>
                <c:pt idx="3">
                  <c:v>3.0303030303030303</c:v>
                </c:pt>
                <c:pt idx="4">
                  <c:v>3.3333333333333335</c:v>
                </c:pt>
                <c:pt idx="5">
                  <c:v>3.6363636363636362</c:v>
                </c:pt>
                <c:pt idx="6">
                  <c:v>3.939393939393939</c:v>
                </c:pt>
                <c:pt idx="7">
                  <c:v>3.939393939393939</c:v>
                </c:pt>
                <c:pt idx="8">
                  <c:v>4.2424242424242431</c:v>
                </c:pt>
                <c:pt idx="9">
                  <c:v>6.3636363636363642</c:v>
                </c:pt>
                <c:pt idx="10">
                  <c:v>6.3636363636363642</c:v>
                </c:pt>
                <c:pt idx="11">
                  <c:v>9.3939393939393927</c:v>
                </c:pt>
                <c:pt idx="12">
                  <c:v>14.848484848484848</c:v>
                </c:pt>
                <c:pt idx="13">
                  <c:v>18.181818181818183</c:v>
                </c:pt>
                <c:pt idx="14">
                  <c:v>19.393939393939398</c:v>
                </c:pt>
              </c:numCache>
            </c:numRef>
          </c:val>
          <c:extLst>
            <c:ext xmlns:c16="http://schemas.microsoft.com/office/drawing/2014/chart" uri="{C3380CC4-5D6E-409C-BE32-E72D297353CC}">
              <c16:uniqueId val="{00000000-A025-4C72-9736-D46698C0C820}"/>
            </c:ext>
          </c:extLst>
        </c:ser>
        <c:ser>
          <c:idx val="1"/>
          <c:order val="1"/>
          <c:tx>
            <c:strRef>
              <c:f>'G2'!$AN$6</c:f>
              <c:strCache>
                <c:ptCount val="1"/>
                <c:pt idx="0">
                  <c:v>jun-22</c:v>
                </c:pt>
              </c:strCache>
            </c:strRef>
          </c:tx>
          <c:spPr>
            <a:solidFill>
              <a:srgbClr val="C00000"/>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 capital de las empresas</c:v>
                </c:pt>
                <c:pt idx="3">
                  <c:v>Proyectos más rentables</c:v>
                </c:pt>
                <c:pt idx="4">
                  <c:v>Mayores tasas de interés de los préstamos</c:v>
                </c:pt>
                <c:pt idx="5">
                  <c:v>Mayor capital de las entidades de microcrédito</c:v>
                </c:pt>
                <c:pt idx="6">
                  <c:v>Mayor liquidez del banco central a la economía</c:v>
                </c:pt>
                <c:pt idx="7">
                  <c:v>Menores costos de recaudo de crédito</c:v>
                </c:pt>
                <c:pt idx="8">
                  <c:v>Extensión de garantías del sector público a proyectos del sector real</c:v>
                </c:pt>
                <c:pt idx="9">
                  <c:v>Mayor disposición de préstamo por parte de algunas entidades financieras a las entidades de microcrédito</c:v>
                </c:pt>
                <c:pt idx="10">
                  <c:v>Acceso a fondos de redescuento agropecuario</c:v>
                </c:pt>
                <c:pt idx="11">
                  <c:v>Mayor formalización</c:v>
                </c:pt>
                <c:pt idx="12">
                  <c:v>Mejor información sobre la capacidad de pago de los prestatarios</c:v>
                </c:pt>
                <c:pt idx="13">
                  <c:v>Menores tasas de fondeo</c:v>
                </c:pt>
                <c:pt idx="14">
                  <c:v>Mayor crecimiento de la economía</c:v>
                </c:pt>
              </c:strCache>
            </c:strRef>
          </c:cat>
          <c:val>
            <c:numRef>
              <c:f>'G2'!$AN$7:$AN$21</c:f>
              <c:numCache>
                <c:formatCode>General</c:formatCode>
                <c:ptCount val="15"/>
                <c:pt idx="0">
                  <c:v>0</c:v>
                </c:pt>
                <c:pt idx="1">
                  <c:v>1.1111111111111112</c:v>
                </c:pt>
                <c:pt idx="2">
                  <c:v>2.7333333333333334</c:v>
                </c:pt>
                <c:pt idx="3">
                  <c:v>4.1826086956521742</c:v>
                </c:pt>
                <c:pt idx="4">
                  <c:v>1.7270531400966183</c:v>
                </c:pt>
                <c:pt idx="5">
                  <c:v>3.8444444444444441</c:v>
                </c:pt>
                <c:pt idx="6">
                  <c:v>3.3937198067632854</c:v>
                </c:pt>
                <c:pt idx="7">
                  <c:v>7.1333333333333329</c:v>
                </c:pt>
                <c:pt idx="8">
                  <c:v>4.0777777777777784</c:v>
                </c:pt>
                <c:pt idx="9">
                  <c:v>5.8492753623188403</c:v>
                </c:pt>
                <c:pt idx="10">
                  <c:v>6.5333333333333323</c:v>
                </c:pt>
                <c:pt idx="11">
                  <c:v>10.993719806763286</c:v>
                </c:pt>
                <c:pt idx="12">
                  <c:v>13.614492753623185</c:v>
                </c:pt>
                <c:pt idx="13">
                  <c:v>14.883091787439612</c:v>
                </c:pt>
                <c:pt idx="14">
                  <c:v>19.922705314009658</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in"/>
        <c:minorTickMark val="none"/>
        <c:tickLblPos val="nextTo"/>
        <c:spPr>
          <a:ln>
            <a:solidFill>
              <a:schemeClr val="tx1"/>
            </a:solidFill>
          </a:ln>
        </c:spPr>
        <c:txPr>
          <a:bodyPr rot="0" vert="horz"/>
          <a:lstStyle/>
          <a:p>
            <a:pPr>
              <a:defRPr/>
            </a:pPr>
            <a:endParaRPr lang="es-CO"/>
          </a:p>
        </c:txPr>
        <c:crossAx val="825534032"/>
        <c:crosses val="autoZero"/>
        <c:auto val="0"/>
        <c:lblAlgn val="ctr"/>
        <c:lblOffset val="100"/>
        <c:noMultiLvlLbl val="0"/>
      </c:catAx>
      <c:valAx>
        <c:axId val="825534032"/>
        <c:scaling>
          <c:orientation val="minMax"/>
        </c:scaling>
        <c:delete val="0"/>
        <c:axPos val="b"/>
        <c:title>
          <c:tx>
            <c:rich>
              <a:bodyPr/>
              <a:lstStyle/>
              <a:p>
                <a:pPr>
                  <a:defRPr/>
                </a:pPr>
                <a:r>
                  <a:rPr lang="es-CO"/>
                  <a:t>(porcentaje)</a:t>
                </a:r>
              </a:p>
            </c:rich>
          </c:tx>
          <c:overlay val="0"/>
        </c:title>
        <c:numFmt formatCode="0.0" sourceLinked="0"/>
        <c:majorTickMark val="in"/>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191354228798819"/>
          <c:y val="0.8961681209732516"/>
          <c:w val="0.69696819207085903"/>
          <c:h val="4.74806824169147E-2"/>
        </c:manualLayout>
      </c:layout>
      <c:overlay val="0"/>
    </c:legend>
    <c:plotVisOnly val="1"/>
    <c:dispBlanksAs val="gap"/>
    <c:showDLblsOverMax val="0"/>
  </c:chart>
  <c:spPr>
    <a:noFill/>
    <a:ln>
      <a:noFill/>
    </a:ln>
  </c:spPr>
  <c:txPr>
    <a:bodyPr/>
    <a:lstStyle/>
    <a:p>
      <a:pPr>
        <a:defRPr sz="14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s-CO"/>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064309598656398"/>
          <c:y val="1.4857015842130301E-2"/>
          <c:w val="0.47647494026155784"/>
          <c:h val="0.83939007339798299"/>
        </c:manualLayout>
      </c:layout>
      <c:barChart>
        <c:barDir val="bar"/>
        <c:grouping val="clustered"/>
        <c:varyColors val="0"/>
        <c:ser>
          <c:idx val="0"/>
          <c:order val="0"/>
          <c:tx>
            <c:strRef>
              <c:f>'G3'!$AO$6</c:f>
              <c:strCache>
                <c:ptCount val="1"/>
                <c:pt idx="0">
                  <c:v>sep.-22</c:v>
                </c:pt>
              </c:strCache>
            </c:strRef>
          </c:tx>
          <c:spPr>
            <a:solidFill>
              <a:srgbClr val="FFC0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Destino del crédito</c:v>
                </c:pt>
                <c:pt idx="1">
                  <c:v>Reestructuración de préstamos con los clientes o asociados</c:v>
                </c:pt>
                <c:pt idx="2">
                  <c:v>Ubicación geográfica</c:v>
                </c:pt>
                <c:pt idx="3">
                  <c:v>Falta de información financiera de los nuevos clientes o asociados</c:v>
                </c:pt>
                <c:pt idx="4">
                  <c:v>Falta de interés por parte de los clientes o asociados en el cumplimiento de sus obligaciones</c:v>
                </c:pt>
                <c:pt idx="5">
                  <c:v>Actividad económica del cliente o asocidado</c:v>
                </c:pt>
                <c:pt idx="6">
                  <c:v>Medidas adoptadas por los entes reguladores</c:v>
                </c:pt>
                <c:pt idx="7">
                  <c:v>Poca experiencia en su actividad económica</c:v>
                </c:pt>
                <c:pt idx="8">
                  <c:v>Deudas con más de tres entidades</c:v>
                </c:pt>
                <c:pt idx="9">
                  <c:v>Tasa de usura</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'G3'!$AO$7:$AO$19</c:f>
              <c:numCache>
                <c:formatCode>General</c:formatCode>
                <c:ptCount val="13"/>
                <c:pt idx="0">
                  <c:v>0</c:v>
                </c:pt>
                <c:pt idx="1">
                  <c:v>1.7543859649122806</c:v>
                </c:pt>
                <c:pt idx="2">
                  <c:v>1.7543859649122806</c:v>
                </c:pt>
                <c:pt idx="3">
                  <c:v>2.083333333333333</c:v>
                </c:pt>
                <c:pt idx="4">
                  <c:v>2.6315789473684208</c:v>
                </c:pt>
                <c:pt idx="5">
                  <c:v>2.6315789473684208</c:v>
                </c:pt>
                <c:pt idx="6">
                  <c:v>2.9605263157894735</c:v>
                </c:pt>
                <c:pt idx="7">
                  <c:v>5.5921052631578938</c:v>
                </c:pt>
                <c:pt idx="8">
                  <c:v>8.223684210526315</c:v>
                </c:pt>
                <c:pt idx="9">
                  <c:v>8.8815789473684212</c:v>
                </c:pt>
                <c:pt idx="10">
                  <c:v>10.307017543859647</c:v>
                </c:pt>
                <c:pt idx="11">
                  <c:v>23.245614035087716</c:v>
                </c:pt>
                <c:pt idx="12">
                  <c:v>29.934210526315784</c:v>
                </c:pt>
              </c:numCache>
            </c:numRef>
          </c:val>
          <c:extLst>
            <c:ext xmlns:c16="http://schemas.microsoft.com/office/drawing/2014/chart" uri="{C3380CC4-5D6E-409C-BE32-E72D297353CC}">
              <c16:uniqueId val="{00000000-A96F-4BFF-903F-E25F996740CF}"/>
            </c:ext>
          </c:extLst>
        </c:ser>
        <c:ser>
          <c:idx val="1"/>
          <c:order val="1"/>
          <c:tx>
            <c:strRef>
              <c:f>'G3'!$AN$6</c:f>
              <c:strCache>
                <c:ptCount val="1"/>
                <c:pt idx="0">
                  <c:v>jun.-22</c:v>
                </c:pt>
              </c:strCache>
            </c:strRef>
          </c:tx>
          <c:spPr>
            <a:solidFill>
              <a:srgbClr val="C00000"/>
            </a:solidFill>
            <a:ln w="15875">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Destino del crédito</c:v>
                </c:pt>
                <c:pt idx="1">
                  <c:v>Reestructuración de préstamos con los clientes o asociados</c:v>
                </c:pt>
                <c:pt idx="2">
                  <c:v>Ubicación geográfica</c:v>
                </c:pt>
                <c:pt idx="3">
                  <c:v>Falta de información financiera de los nuevos clientes o asociados</c:v>
                </c:pt>
                <c:pt idx="4">
                  <c:v>Falta de interés por parte de los clientes o asociados en el cumplimiento de sus obligaciones</c:v>
                </c:pt>
                <c:pt idx="5">
                  <c:v>Actividad económica del cliente o asocidado</c:v>
                </c:pt>
                <c:pt idx="6">
                  <c:v>Medidas adoptadas por los entes reguladores</c:v>
                </c:pt>
                <c:pt idx="7">
                  <c:v>Poca experiencia en su actividad económica</c:v>
                </c:pt>
                <c:pt idx="8">
                  <c:v>Deudas con más de tres entidades</c:v>
                </c:pt>
                <c:pt idx="9">
                  <c:v>Tasa de usura</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'G3'!$AN$7:$AN$19</c:f>
              <c:numCache>
                <c:formatCode>General</c:formatCode>
                <c:ptCount val="13"/>
                <c:pt idx="0">
                  <c:v>0</c:v>
                </c:pt>
                <c:pt idx="1">
                  <c:v>1.5873015873015872</c:v>
                </c:pt>
                <c:pt idx="2">
                  <c:v>0</c:v>
                </c:pt>
                <c:pt idx="3">
                  <c:v>0.8771929824561403</c:v>
                </c:pt>
                <c:pt idx="4">
                  <c:v>4.087301587301587</c:v>
                </c:pt>
                <c:pt idx="5">
                  <c:v>0.8771929824561403</c:v>
                </c:pt>
                <c:pt idx="6">
                  <c:v>2.5</c:v>
                </c:pt>
                <c:pt idx="7">
                  <c:v>0</c:v>
                </c:pt>
                <c:pt idx="8">
                  <c:v>12.393483709273182</c:v>
                </c:pt>
                <c:pt idx="9">
                  <c:v>2.5</c:v>
                </c:pt>
                <c:pt idx="10">
                  <c:v>15.025062656641602</c:v>
                </c:pt>
                <c:pt idx="11">
                  <c:v>26.136173767752712</c:v>
                </c:pt>
                <c:pt idx="12">
                  <c:v>34.016290726817047</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in"/>
        <c:minorTickMark val="none"/>
        <c:tickLblPos val="nextTo"/>
        <c:spPr>
          <a:noFill/>
          <a:ln>
            <a:solidFill>
              <a:schemeClr val="tx1"/>
            </a:solidFill>
          </a:ln>
        </c:spPr>
        <c:txPr>
          <a:bodyPr rot="0" vert="horz"/>
          <a:lstStyle/>
          <a:p>
            <a:pPr>
              <a:defRPr/>
            </a:pPr>
            <a:endParaRPr lang="es-CO"/>
          </a:p>
        </c:txPr>
        <c:crossAx val="806504000"/>
        <c:crosses val="autoZero"/>
        <c:auto val="0"/>
        <c:lblAlgn val="ctr"/>
        <c:lblOffset val="100"/>
        <c:noMultiLvlLbl val="0"/>
      </c:catAx>
      <c:valAx>
        <c:axId val="806504000"/>
        <c:scaling>
          <c:orientation val="minMax"/>
        </c:scaling>
        <c:delete val="0"/>
        <c:axPos val="b"/>
        <c:title>
          <c:tx>
            <c:rich>
              <a:bodyPr/>
              <a:lstStyle/>
              <a:p>
                <a:pPr>
                  <a:defRPr/>
                </a:pPr>
                <a:r>
                  <a:rPr lang="en-US"/>
                  <a:t>(porcentaje)</a:t>
                </a:r>
              </a:p>
            </c:rich>
          </c:tx>
          <c:layout>
            <c:manualLayout>
              <c:xMode val="edge"/>
              <c:yMode val="edge"/>
              <c:x val="0.73163266049933695"/>
              <c:y val="0.89540456397908996"/>
            </c:manualLayout>
          </c:layout>
          <c:overlay val="0"/>
        </c:title>
        <c:numFmt formatCode="0.0" sourceLinked="0"/>
        <c:majorTickMark val="in"/>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4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s-CO"/>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extLst>
                <c:ext xmlns:c15="http://schemas.microsoft.com/office/drawing/2012/chart" uri="{02D57815-91ED-43cb-92C2-25804820EDAC}">
                  <c15:fullRef>
                    <c15:sqref>'G4'!$B$6:$B$46</c15:sqref>
                  </c15:fullRef>
                </c:ext>
              </c:extLst>
              <c:f>'G4'!$B$10:$B$46</c:f>
              <c:strCache>
                <c:ptCount val="37"/>
                <c:pt idx="0">
                  <c:v>dic-13</c:v>
                </c:pt>
                <c:pt idx="1">
                  <c:v>mar-14</c:v>
                </c:pt>
                <c:pt idx="2">
                  <c:v>jun-14</c:v>
                </c:pt>
                <c:pt idx="3">
                  <c:v>sep-14</c:v>
                </c:pt>
                <c:pt idx="4">
                  <c:v>dic-14</c:v>
                </c:pt>
                <c:pt idx="5">
                  <c:v>mar-15</c:v>
                </c:pt>
                <c:pt idx="6">
                  <c:v>jun-15</c:v>
                </c:pt>
                <c:pt idx="7">
                  <c:v>sep-15</c:v>
                </c:pt>
                <c:pt idx="8">
                  <c:v>dic-15</c:v>
                </c:pt>
                <c:pt idx="9">
                  <c:v>mar-16</c:v>
                </c:pt>
                <c:pt idx="10">
                  <c:v>jun-16</c:v>
                </c:pt>
                <c:pt idx="11">
                  <c:v>sep-16</c:v>
                </c:pt>
                <c:pt idx="12">
                  <c:v>dic-16</c:v>
                </c:pt>
                <c:pt idx="13">
                  <c:v>mar-17</c:v>
                </c:pt>
                <c:pt idx="14">
                  <c:v>jun-17</c:v>
                </c:pt>
                <c:pt idx="15">
                  <c:v>sep-17</c:v>
                </c:pt>
                <c:pt idx="16">
                  <c:v>dic-17</c:v>
                </c:pt>
                <c:pt idx="17">
                  <c:v>mar-18</c:v>
                </c:pt>
                <c:pt idx="18">
                  <c:v>jun-18</c:v>
                </c:pt>
                <c:pt idx="19">
                  <c:v>sep-18</c:v>
                </c:pt>
                <c:pt idx="20">
                  <c:v>dic-18</c:v>
                </c:pt>
                <c:pt idx="21">
                  <c:v>mar-19</c:v>
                </c:pt>
                <c:pt idx="22">
                  <c:v>jun-19</c:v>
                </c:pt>
                <c:pt idx="23">
                  <c:v>sep-19</c:v>
                </c:pt>
                <c:pt idx="24">
                  <c:v>dic-19</c:v>
                </c:pt>
                <c:pt idx="25">
                  <c:v>mar-20</c:v>
                </c:pt>
                <c:pt idx="26">
                  <c:v>jun-20</c:v>
                </c:pt>
                <c:pt idx="27">
                  <c:v>sep-20</c:v>
                </c:pt>
                <c:pt idx="28">
                  <c:v>dic-20</c:v>
                </c:pt>
                <c:pt idx="29">
                  <c:v>mar-21</c:v>
                </c:pt>
                <c:pt idx="30">
                  <c:v>jun-21</c:v>
                </c:pt>
                <c:pt idx="31">
                  <c:v>sep-21</c:v>
                </c:pt>
                <c:pt idx="32">
                  <c:v>dic-21</c:v>
                </c:pt>
                <c:pt idx="33">
                  <c:v>mar-22</c:v>
                </c:pt>
                <c:pt idx="34">
                  <c:v>jun-22</c:v>
                </c:pt>
                <c:pt idx="35">
                  <c:v>sep-22</c:v>
                </c:pt>
                <c:pt idx="36">
                  <c:v>dic-22a/</c:v>
                </c:pt>
              </c:strCache>
            </c:strRef>
          </c:cat>
          <c:val>
            <c:numRef>
              <c:extLst>
                <c:ext xmlns:c15="http://schemas.microsoft.com/office/drawing/2012/chart" uri="{02D57815-91ED-43cb-92C2-25804820EDAC}">
                  <c15:fullRef>
                    <c15:sqref>'G4'!$C$6:$C$46</c15:sqref>
                  </c15:fullRef>
                </c:ext>
              </c:extLst>
              <c:f>'G4'!$C$10:$C$46</c:f>
              <c:numCache>
                <c:formatCode>0.0</c:formatCode>
                <c:ptCount val="37"/>
                <c:pt idx="0">
                  <c:v>54.054054054054056</c:v>
                </c:pt>
                <c:pt idx="1">
                  <c:v>50</c:v>
                </c:pt>
                <c:pt idx="2">
                  <c:v>56.25</c:v>
                </c:pt>
                <c:pt idx="3">
                  <c:v>58.064516129032249</c:v>
                </c:pt>
                <c:pt idx="4">
                  <c:v>44</c:v>
                </c:pt>
                <c:pt idx="5">
                  <c:v>60</c:v>
                </c:pt>
                <c:pt idx="6">
                  <c:v>53.1</c:v>
                </c:pt>
                <c:pt idx="7">
                  <c:v>71.400000000000006</c:v>
                </c:pt>
                <c:pt idx="8">
                  <c:v>64.102564102564102</c:v>
                </c:pt>
                <c:pt idx="9">
                  <c:v>67.567567567567565</c:v>
                </c:pt>
                <c:pt idx="10">
                  <c:v>62.857142857142854</c:v>
                </c:pt>
                <c:pt idx="11">
                  <c:v>45.45454545454546</c:v>
                </c:pt>
                <c:pt idx="12">
                  <c:v>51.515151515151516</c:v>
                </c:pt>
                <c:pt idx="13">
                  <c:v>65.625</c:v>
                </c:pt>
                <c:pt idx="14">
                  <c:v>66.666666666666657</c:v>
                </c:pt>
                <c:pt idx="15">
                  <c:v>50</c:v>
                </c:pt>
                <c:pt idx="16">
                  <c:v>58.620000000000005</c:v>
                </c:pt>
                <c:pt idx="17">
                  <c:v>51.850000000000009</c:v>
                </c:pt>
                <c:pt idx="18">
                  <c:v>51.73</c:v>
                </c:pt>
                <c:pt idx="19">
                  <c:v>47.619047619047613</c:v>
                </c:pt>
                <c:pt idx="20">
                  <c:v>26.92</c:v>
                </c:pt>
                <c:pt idx="21">
                  <c:v>38.46</c:v>
                </c:pt>
                <c:pt idx="22">
                  <c:v>53.580000000000005</c:v>
                </c:pt>
                <c:pt idx="23">
                  <c:v>27.78</c:v>
                </c:pt>
                <c:pt idx="24">
                  <c:v>37.03</c:v>
                </c:pt>
                <c:pt idx="25">
                  <c:v>40.909999999999997</c:v>
                </c:pt>
                <c:pt idx="26">
                  <c:v>82.76</c:v>
                </c:pt>
                <c:pt idx="27">
                  <c:v>65.52</c:v>
                </c:pt>
                <c:pt idx="28">
                  <c:v>47.62</c:v>
                </c:pt>
                <c:pt idx="29">
                  <c:v>45.46</c:v>
                </c:pt>
                <c:pt idx="30">
                  <c:v>41.67</c:v>
                </c:pt>
                <c:pt idx="31">
                  <c:v>23.07</c:v>
                </c:pt>
                <c:pt idx="32">
                  <c:v>23.07</c:v>
                </c:pt>
                <c:pt idx="33">
                  <c:v>12.5</c:v>
                </c:pt>
                <c:pt idx="34">
                  <c:v>33.340000000000003</c:v>
                </c:pt>
                <c:pt idx="35">
                  <c:v>45.449999999999996</c:v>
                </c:pt>
                <c:pt idx="36">
                  <c:v>54.500000000000007</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extLst>
                <c:ext xmlns:c15="http://schemas.microsoft.com/office/drawing/2012/chart" uri="{02D57815-91ED-43cb-92C2-25804820EDAC}">
                  <c15:fullRef>
                    <c15:sqref>'G4'!$B$6:$B$46</c15:sqref>
                  </c15:fullRef>
                </c:ext>
              </c:extLst>
              <c:f>'G4'!$B$10:$B$46</c:f>
              <c:strCache>
                <c:ptCount val="37"/>
                <c:pt idx="0">
                  <c:v>dic-13</c:v>
                </c:pt>
                <c:pt idx="1">
                  <c:v>mar-14</c:v>
                </c:pt>
                <c:pt idx="2">
                  <c:v>jun-14</c:v>
                </c:pt>
                <c:pt idx="3">
                  <c:v>sep-14</c:v>
                </c:pt>
                <c:pt idx="4">
                  <c:v>dic-14</c:v>
                </c:pt>
                <c:pt idx="5">
                  <c:v>mar-15</c:v>
                </c:pt>
                <c:pt idx="6">
                  <c:v>jun-15</c:v>
                </c:pt>
                <c:pt idx="7">
                  <c:v>sep-15</c:v>
                </c:pt>
                <c:pt idx="8">
                  <c:v>dic-15</c:v>
                </c:pt>
                <c:pt idx="9">
                  <c:v>mar-16</c:v>
                </c:pt>
                <c:pt idx="10">
                  <c:v>jun-16</c:v>
                </c:pt>
                <c:pt idx="11">
                  <c:v>sep-16</c:v>
                </c:pt>
                <c:pt idx="12">
                  <c:v>dic-16</c:v>
                </c:pt>
                <c:pt idx="13">
                  <c:v>mar-17</c:v>
                </c:pt>
                <c:pt idx="14">
                  <c:v>jun-17</c:v>
                </c:pt>
                <c:pt idx="15">
                  <c:v>sep-17</c:v>
                </c:pt>
                <c:pt idx="16">
                  <c:v>dic-17</c:v>
                </c:pt>
                <c:pt idx="17">
                  <c:v>mar-18</c:v>
                </c:pt>
                <c:pt idx="18">
                  <c:v>jun-18</c:v>
                </c:pt>
                <c:pt idx="19">
                  <c:v>sep-18</c:v>
                </c:pt>
                <c:pt idx="20">
                  <c:v>dic-18</c:v>
                </c:pt>
                <c:pt idx="21">
                  <c:v>mar-19</c:v>
                </c:pt>
                <c:pt idx="22">
                  <c:v>jun-19</c:v>
                </c:pt>
                <c:pt idx="23">
                  <c:v>sep-19</c:v>
                </c:pt>
                <c:pt idx="24">
                  <c:v>dic-19</c:v>
                </c:pt>
                <c:pt idx="25">
                  <c:v>mar-20</c:v>
                </c:pt>
                <c:pt idx="26">
                  <c:v>jun-20</c:v>
                </c:pt>
                <c:pt idx="27">
                  <c:v>sep-20</c:v>
                </c:pt>
                <c:pt idx="28">
                  <c:v>dic-20</c:v>
                </c:pt>
                <c:pt idx="29">
                  <c:v>mar-21</c:v>
                </c:pt>
                <c:pt idx="30">
                  <c:v>jun-21</c:v>
                </c:pt>
                <c:pt idx="31">
                  <c:v>sep-21</c:v>
                </c:pt>
                <c:pt idx="32">
                  <c:v>dic-21</c:v>
                </c:pt>
                <c:pt idx="33">
                  <c:v>mar-22</c:v>
                </c:pt>
                <c:pt idx="34">
                  <c:v>jun-22</c:v>
                </c:pt>
                <c:pt idx="35">
                  <c:v>sep-22</c:v>
                </c:pt>
                <c:pt idx="36">
                  <c:v>dic-22a/</c:v>
                </c:pt>
              </c:strCache>
            </c:strRef>
          </c:cat>
          <c:val>
            <c:numRef>
              <c:extLst>
                <c:ext xmlns:c15="http://schemas.microsoft.com/office/drawing/2012/chart" uri="{02D57815-91ED-43cb-92C2-25804820EDAC}">
                  <c15:fullRef>
                    <c15:sqref>'G4'!$D$6:$D$46</c15:sqref>
                  </c15:fullRef>
                </c:ext>
              </c:extLst>
              <c:f>'G4'!$D$10:$D$46</c:f>
              <c:numCache>
                <c:formatCode>0.0</c:formatCode>
                <c:ptCount val="37"/>
                <c:pt idx="0">
                  <c:v>35.135135135135137</c:v>
                </c:pt>
                <c:pt idx="1">
                  <c:v>40.625</c:v>
                </c:pt>
                <c:pt idx="2">
                  <c:v>37.5</c:v>
                </c:pt>
                <c:pt idx="3">
                  <c:v>38.700000000000003</c:v>
                </c:pt>
                <c:pt idx="4">
                  <c:v>56</c:v>
                </c:pt>
                <c:pt idx="5">
                  <c:v>32</c:v>
                </c:pt>
                <c:pt idx="6">
                  <c:v>43.8</c:v>
                </c:pt>
                <c:pt idx="7">
                  <c:v>22.9</c:v>
                </c:pt>
                <c:pt idx="8">
                  <c:v>30.76923076923077</c:v>
                </c:pt>
                <c:pt idx="9">
                  <c:v>29.72972972972973</c:v>
                </c:pt>
                <c:pt idx="10">
                  <c:v>34.285714285714285</c:v>
                </c:pt>
                <c:pt idx="11">
                  <c:v>51.515151515151516</c:v>
                </c:pt>
                <c:pt idx="12">
                  <c:v>42.424242424242422</c:v>
                </c:pt>
                <c:pt idx="13">
                  <c:v>34.375</c:v>
                </c:pt>
                <c:pt idx="14">
                  <c:v>30.303030303030305</c:v>
                </c:pt>
                <c:pt idx="15">
                  <c:v>43.33</c:v>
                </c:pt>
                <c:pt idx="16">
                  <c:v>37.93</c:v>
                </c:pt>
                <c:pt idx="17">
                  <c:v>44.440000000000005</c:v>
                </c:pt>
                <c:pt idx="18">
                  <c:v>41.38</c:v>
                </c:pt>
                <c:pt idx="19">
                  <c:v>28.571428571428569</c:v>
                </c:pt>
                <c:pt idx="20">
                  <c:v>61.539999999999992</c:v>
                </c:pt>
                <c:pt idx="21">
                  <c:v>42.309999999999995</c:v>
                </c:pt>
                <c:pt idx="22">
                  <c:v>32.14</c:v>
                </c:pt>
                <c:pt idx="23">
                  <c:v>48.61</c:v>
                </c:pt>
                <c:pt idx="24">
                  <c:v>40.739999999999995</c:v>
                </c:pt>
                <c:pt idx="25">
                  <c:v>45.45</c:v>
                </c:pt>
                <c:pt idx="26">
                  <c:v>6.9</c:v>
                </c:pt>
                <c:pt idx="27">
                  <c:v>17.239999999999998</c:v>
                </c:pt>
                <c:pt idx="28">
                  <c:v>42.86</c:v>
                </c:pt>
                <c:pt idx="29">
                  <c:v>40.910000000000004</c:v>
                </c:pt>
                <c:pt idx="30">
                  <c:v>50</c:v>
                </c:pt>
                <c:pt idx="31">
                  <c:v>53.849999999999994</c:v>
                </c:pt>
                <c:pt idx="32">
                  <c:v>53.849999999999994</c:v>
                </c:pt>
                <c:pt idx="33">
                  <c:v>50</c:v>
                </c:pt>
                <c:pt idx="34">
                  <c:v>37.5</c:v>
                </c:pt>
                <c:pt idx="35">
                  <c:v>45.45</c:v>
                </c:pt>
                <c:pt idx="36">
                  <c:v>27.27</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extLst>
                <c:ext xmlns:c15="http://schemas.microsoft.com/office/drawing/2012/chart" uri="{02D57815-91ED-43cb-92C2-25804820EDAC}">
                  <c15:fullRef>
                    <c15:sqref>'G4'!$B$6:$B$46</c15:sqref>
                  </c15:fullRef>
                </c:ext>
              </c:extLst>
              <c:f>'G4'!$B$10:$B$46</c:f>
              <c:strCache>
                <c:ptCount val="37"/>
                <c:pt idx="0">
                  <c:v>dic-13</c:v>
                </c:pt>
                <c:pt idx="1">
                  <c:v>mar-14</c:v>
                </c:pt>
                <c:pt idx="2">
                  <c:v>jun-14</c:v>
                </c:pt>
                <c:pt idx="3">
                  <c:v>sep-14</c:v>
                </c:pt>
                <c:pt idx="4">
                  <c:v>dic-14</c:v>
                </c:pt>
                <c:pt idx="5">
                  <c:v>mar-15</c:v>
                </c:pt>
                <c:pt idx="6">
                  <c:v>jun-15</c:v>
                </c:pt>
                <c:pt idx="7">
                  <c:v>sep-15</c:v>
                </c:pt>
                <c:pt idx="8">
                  <c:v>dic-15</c:v>
                </c:pt>
                <c:pt idx="9">
                  <c:v>mar-16</c:v>
                </c:pt>
                <c:pt idx="10">
                  <c:v>jun-16</c:v>
                </c:pt>
                <c:pt idx="11">
                  <c:v>sep-16</c:v>
                </c:pt>
                <c:pt idx="12">
                  <c:v>dic-16</c:v>
                </c:pt>
                <c:pt idx="13">
                  <c:v>mar-17</c:v>
                </c:pt>
                <c:pt idx="14">
                  <c:v>jun-17</c:v>
                </c:pt>
                <c:pt idx="15">
                  <c:v>sep-17</c:v>
                </c:pt>
                <c:pt idx="16">
                  <c:v>dic-17</c:v>
                </c:pt>
                <c:pt idx="17">
                  <c:v>mar-18</c:v>
                </c:pt>
                <c:pt idx="18">
                  <c:v>jun-18</c:v>
                </c:pt>
                <c:pt idx="19">
                  <c:v>sep-18</c:v>
                </c:pt>
                <c:pt idx="20">
                  <c:v>dic-18</c:v>
                </c:pt>
                <c:pt idx="21">
                  <c:v>mar-19</c:v>
                </c:pt>
                <c:pt idx="22">
                  <c:v>jun-19</c:v>
                </c:pt>
                <c:pt idx="23">
                  <c:v>sep-19</c:v>
                </c:pt>
                <c:pt idx="24">
                  <c:v>dic-19</c:v>
                </c:pt>
                <c:pt idx="25">
                  <c:v>mar-20</c:v>
                </c:pt>
                <c:pt idx="26">
                  <c:v>jun-20</c:v>
                </c:pt>
                <c:pt idx="27">
                  <c:v>sep-20</c:v>
                </c:pt>
                <c:pt idx="28">
                  <c:v>dic-20</c:v>
                </c:pt>
                <c:pt idx="29">
                  <c:v>mar-21</c:v>
                </c:pt>
                <c:pt idx="30">
                  <c:v>jun-21</c:v>
                </c:pt>
                <c:pt idx="31">
                  <c:v>sep-21</c:v>
                </c:pt>
                <c:pt idx="32">
                  <c:v>dic-21</c:v>
                </c:pt>
                <c:pt idx="33">
                  <c:v>mar-22</c:v>
                </c:pt>
                <c:pt idx="34">
                  <c:v>jun-22</c:v>
                </c:pt>
                <c:pt idx="35">
                  <c:v>sep-22</c:v>
                </c:pt>
                <c:pt idx="36">
                  <c:v>dic-22a/</c:v>
                </c:pt>
              </c:strCache>
            </c:strRef>
          </c:cat>
          <c:val>
            <c:numRef>
              <c:extLst>
                <c:ext xmlns:c15="http://schemas.microsoft.com/office/drawing/2012/chart" uri="{02D57815-91ED-43cb-92C2-25804820EDAC}">
                  <c15:fullRef>
                    <c15:sqref>'G4'!$E$6:$E$46</c15:sqref>
                  </c15:fullRef>
                </c:ext>
              </c:extLst>
              <c:f>'G4'!$E$10:$E$46</c:f>
              <c:numCache>
                <c:formatCode>0.0</c:formatCode>
                <c:ptCount val="37"/>
                <c:pt idx="0">
                  <c:v>10.810810810810811</c:v>
                </c:pt>
                <c:pt idx="1">
                  <c:v>9.375</c:v>
                </c:pt>
                <c:pt idx="2">
                  <c:v>6.25</c:v>
                </c:pt>
                <c:pt idx="3">
                  <c:v>3.225806451612903</c:v>
                </c:pt>
                <c:pt idx="4">
                  <c:v>0</c:v>
                </c:pt>
                <c:pt idx="5">
                  <c:v>8</c:v>
                </c:pt>
                <c:pt idx="6">
                  <c:v>3.1</c:v>
                </c:pt>
                <c:pt idx="7">
                  <c:v>5.7</c:v>
                </c:pt>
                <c:pt idx="8">
                  <c:v>5.1282051282051277</c:v>
                </c:pt>
                <c:pt idx="9">
                  <c:v>2.7027027027027026</c:v>
                </c:pt>
                <c:pt idx="10">
                  <c:v>2.8571428571428572</c:v>
                </c:pt>
                <c:pt idx="11">
                  <c:v>3.0303030303030303</c:v>
                </c:pt>
                <c:pt idx="12">
                  <c:v>6.0606060606060606</c:v>
                </c:pt>
                <c:pt idx="13">
                  <c:v>0</c:v>
                </c:pt>
                <c:pt idx="14">
                  <c:v>3.0303030303030303</c:v>
                </c:pt>
                <c:pt idx="15">
                  <c:v>6.67</c:v>
                </c:pt>
                <c:pt idx="16">
                  <c:v>3.45</c:v>
                </c:pt>
                <c:pt idx="17">
                  <c:v>3.7000000000000011</c:v>
                </c:pt>
                <c:pt idx="18">
                  <c:v>6.9</c:v>
                </c:pt>
                <c:pt idx="19">
                  <c:v>23.809523809523807</c:v>
                </c:pt>
                <c:pt idx="20">
                  <c:v>11.540000000000001</c:v>
                </c:pt>
                <c:pt idx="21">
                  <c:v>19.23</c:v>
                </c:pt>
                <c:pt idx="22">
                  <c:v>14.29</c:v>
                </c:pt>
                <c:pt idx="23">
                  <c:v>27.78</c:v>
                </c:pt>
                <c:pt idx="24">
                  <c:v>22.220000000000002</c:v>
                </c:pt>
                <c:pt idx="25">
                  <c:v>13.639999999999999</c:v>
                </c:pt>
                <c:pt idx="26">
                  <c:v>10.3</c:v>
                </c:pt>
                <c:pt idx="27">
                  <c:v>17.239999999999998</c:v>
                </c:pt>
                <c:pt idx="28">
                  <c:v>9.52</c:v>
                </c:pt>
                <c:pt idx="29">
                  <c:v>13.639999999999999</c:v>
                </c:pt>
                <c:pt idx="30">
                  <c:v>8.33</c:v>
                </c:pt>
                <c:pt idx="31">
                  <c:v>23.07</c:v>
                </c:pt>
                <c:pt idx="32">
                  <c:v>23.080000000000002</c:v>
                </c:pt>
                <c:pt idx="33">
                  <c:v>37.5</c:v>
                </c:pt>
                <c:pt idx="34">
                  <c:v>29.17</c:v>
                </c:pt>
                <c:pt idx="35">
                  <c:v>9.09</c:v>
                </c:pt>
                <c:pt idx="36">
                  <c:v>18.190000000000001</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dateAx>
        <c:axId val="793190176"/>
        <c:scaling>
          <c:orientation val="minMax"/>
        </c:scaling>
        <c:delete val="0"/>
        <c:axPos val="b"/>
        <c:numFmt formatCode="General" sourceLinked="1"/>
        <c:majorTickMark val="in"/>
        <c:minorTickMark val="none"/>
        <c:tickLblPos val="nextTo"/>
        <c:spPr>
          <a:ln>
            <a:solidFill>
              <a:schemeClr val="tx1"/>
            </a:solidFill>
          </a:ln>
        </c:spPr>
        <c:crossAx val="825535280"/>
        <c:crosses val="autoZero"/>
        <c:auto val="0"/>
        <c:lblOffset val="100"/>
        <c:baseTimeUnit val="months"/>
        <c:majorUnit val="4"/>
        <c:minorUnit val="1"/>
      </c:dateAx>
      <c:valAx>
        <c:axId val="825535280"/>
        <c:scaling>
          <c:orientation val="minMax"/>
          <c:max val="100"/>
        </c:scaling>
        <c:delete val="0"/>
        <c:axPos val="l"/>
        <c:title>
          <c:tx>
            <c:rich>
              <a:bodyPr rot="0" vert="horz"/>
              <a:lstStyle/>
              <a:p>
                <a:pPr>
                  <a:defRPr/>
                </a:pPr>
                <a:r>
                  <a:rPr lang="es-CO"/>
                  <a:t>(porcentaje)</a:t>
                </a:r>
              </a:p>
            </c:rich>
          </c:tx>
          <c:layout>
            <c:manualLayout>
              <c:xMode val="edge"/>
              <c:yMode val="edge"/>
              <c:x val="2.9861976498681028E-3"/>
              <c:y val="1.6444118013693005E-3"/>
            </c:manualLayout>
          </c:layout>
          <c:overlay val="0"/>
        </c:title>
        <c:numFmt formatCode="#,##0.0" sourceLinked="0"/>
        <c:majorTickMark val="in"/>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s-CO"/>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'G5'!$AN$5</c:f>
              <c:strCache>
                <c:ptCount val="1"/>
                <c:pt idx="0">
                  <c:v>jun.-22</c:v>
                </c:pt>
              </c:strCache>
            </c:strRef>
          </c:tx>
          <c:spPr>
            <a:solidFill>
              <a:schemeClr val="accent1"/>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Personas naturales</c:v>
                </c:pt>
                <c:pt idx="4">
                  <c:v>Industria</c:v>
                </c:pt>
                <c:pt idx="5">
                  <c:v>Otro</c:v>
                </c:pt>
                <c:pt idx="6">
                  <c:v>Servicios</c:v>
                </c:pt>
                <c:pt idx="7">
                  <c:v>Comercio</c:v>
                </c:pt>
              </c:strCache>
            </c:strRef>
          </c:cat>
          <c:val>
            <c:numRef>
              <c:f>'G5'!$AN$6:$AN$13</c:f>
              <c:numCache>
                <c:formatCode>0.0</c:formatCode>
                <c:ptCount val="8"/>
                <c:pt idx="0">
                  <c:v>-25</c:v>
                </c:pt>
                <c:pt idx="1">
                  <c:v>-8.3333333333333321</c:v>
                </c:pt>
                <c:pt idx="2">
                  <c:v>-4.1666666666666661</c:v>
                </c:pt>
                <c:pt idx="3">
                  <c:v>0</c:v>
                </c:pt>
                <c:pt idx="4">
                  <c:v>29.166666666666668</c:v>
                </c:pt>
                <c:pt idx="5">
                  <c:v>37.5</c:v>
                </c:pt>
                <c:pt idx="6">
                  <c:v>79.166666666666657</c:v>
                </c:pt>
                <c:pt idx="7">
                  <c:v>95.833333333333343</c:v>
                </c:pt>
              </c:numCache>
            </c:numRef>
          </c:val>
          <c:extLst>
            <c:ext xmlns:c16="http://schemas.microsoft.com/office/drawing/2014/chart" uri="{C3380CC4-5D6E-409C-BE32-E72D297353CC}">
              <c16:uniqueId val="{00000000-0D93-4333-9100-1490E3688A51}"/>
            </c:ext>
          </c:extLst>
        </c:ser>
        <c:ser>
          <c:idx val="0"/>
          <c:order val="1"/>
          <c:tx>
            <c:strRef>
              <c:f>'G5'!$AO$5</c:f>
              <c:strCache>
                <c:ptCount val="1"/>
                <c:pt idx="0">
                  <c:v>sep-22</c:v>
                </c:pt>
              </c:strCache>
            </c:strRef>
          </c:tx>
          <c:spPr>
            <a:solidFill>
              <a:srgbClr val="EAB010"/>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Personas naturales</c:v>
                </c:pt>
                <c:pt idx="4">
                  <c:v>Industria</c:v>
                </c:pt>
                <c:pt idx="5">
                  <c:v>Otro</c:v>
                </c:pt>
                <c:pt idx="6">
                  <c:v>Servicios</c:v>
                </c:pt>
                <c:pt idx="7">
                  <c:v>Comercio</c:v>
                </c:pt>
              </c:strCache>
            </c:strRef>
          </c:cat>
          <c:val>
            <c:numRef>
              <c:f>'G5'!$AO$6:$AO$13</c:f>
              <c:numCache>
                <c:formatCode>0.0</c:formatCode>
                <c:ptCount val="8"/>
                <c:pt idx="0">
                  <c:v>-36.363636363636367</c:v>
                </c:pt>
                <c:pt idx="1">
                  <c:v>-9.0909090909090917</c:v>
                </c:pt>
                <c:pt idx="2">
                  <c:v>-4.5454545454545459</c:v>
                </c:pt>
                <c:pt idx="3">
                  <c:v>0</c:v>
                </c:pt>
                <c:pt idx="4">
                  <c:v>18.181818181818183</c:v>
                </c:pt>
                <c:pt idx="5">
                  <c:v>45.454545454545453</c:v>
                </c:pt>
                <c:pt idx="6">
                  <c:v>54.54545454545454</c:v>
                </c:pt>
                <c:pt idx="7">
                  <c:v>81.818181818181827</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in"/>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sz="1100"/>
                </a:pPr>
                <a:r>
                  <a:rPr lang="es-CO" sz="1100"/>
                  <a:t>(</a:t>
                </a:r>
                <a:r>
                  <a:rPr lang="es-CO" sz="1100" b="1" i="0" baseline="0">
                    <a:effectLst/>
                  </a:rPr>
                  <a:t>porcentaje del balance </a:t>
                </a:r>
                <a:endParaRPr lang="es-CO" sz="1100">
                  <a:effectLst/>
                </a:endParaRPr>
              </a:p>
              <a:p>
                <a:pPr>
                  <a:defRPr sz="1100"/>
                </a:pPr>
                <a:r>
                  <a:rPr lang="es-CO" sz="1100" b="1" i="0" baseline="0">
                    <a:effectLst/>
                  </a:rPr>
                  <a:t>de respuestas</a:t>
                </a:r>
                <a:r>
                  <a:rPr lang="es-CO" sz="1100"/>
                  <a:t>)</a:t>
                </a:r>
              </a:p>
            </c:rich>
          </c:tx>
          <c:layout>
            <c:manualLayout>
              <c:xMode val="edge"/>
              <c:yMode val="edge"/>
              <c:x val="6.4030137523626868E-3"/>
              <c:y val="1.4609453139233052E-2"/>
            </c:manualLayout>
          </c:layout>
          <c:overlay val="0"/>
        </c:title>
        <c:numFmt formatCode="#,##0.0" sourceLinked="0"/>
        <c:majorTickMark val="in"/>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764488585889766"/>
          <c:y val="2.4041933541380138E-3"/>
          <c:w val="0.51300214053712889"/>
          <c:h val="0.8069472713671868"/>
        </c:manualLayout>
      </c:layout>
      <c:barChart>
        <c:barDir val="bar"/>
        <c:grouping val="clustered"/>
        <c:varyColors val="0"/>
        <c:ser>
          <c:idx val="1"/>
          <c:order val="0"/>
          <c:tx>
            <c:strRef>
              <c:f>'G6'!$AJ$6</c:f>
              <c:strCache>
                <c:ptCount val="1"/>
                <c:pt idx="0">
                  <c:v>sep-22</c:v>
                </c:pt>
              </c:strCache>
            </c:strRef>
          </c:tx>
          <c:spPr>
            <a:solidFill>
              <a:srgbClr val="EAB01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Disminución de la tasa de interés del microcrédito</c:v>
                </c:pt>
                <c:pt idx="2">
                  <c:v>Diferimiento del pago de intereses</c:v>
                </c:pt>
                <c:pt idx="3">
                  <c:v>Otorgamiento de nuevos microcréditos para cumplir con obligaciones anteriores</c:v>
                </c:pt>
                <c:pt idx="4">
                  <c:v>Reducción de la cuota a solo el pago de intereses</c:v>
                </c:pt>
                <c:pt idx="5">
                  <c:v>Condonación parcial del microcrédito</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'G6'!$AJ$7:$AJ$16</c15:sqref>
                  </c15:fullRef>
                </c:ext>
              </c:extLst>
              <c:f>('G6'!$AJ$7,'G6'!$AJ$9:$AJ$16)</c:f>
              <c:numCache>
                <c:formatCode>General</c:formatCode>
                <c:ptCount val="9"/>
                <c:pt idx="0">
                  <c:v>0</c:v>
                </c:pt>
                <c:pt idx="1">
                  <c:v>14.29</c:v>
                </c:pt>
                <c:pt idx="2">
                  <c:v>21.43</c:v>
                </c:pt>
                <c:pt idx="3">
                  <c:v>21.43</c:v>
                </c:pt>
                <c:pt idx="4">
                  <c:v>28.57</c:v>
                </c:pt>
                <c:pt idx="5">
                  <c:v>35.709999999999994</c:v>
                </c:pt>
                <c:pt idx="6">
                  <c:v>42.86</c:v>
                </c:pt>
                <c:pt idx="7">
                  <c:v>42.86</c:v>
                </c:pt>
                <c:pt idx="8">
                  <c:v>78.569999999999993</c:v>
                </c:pt>
              </c:numCache>
            </c:numRef>
          </c:val>
          <c:extLst>
            <c:ext xmlns:c16="http://schemas.microsoft.com/office/drawing/2014/chart" uri="{C3380CC4-5D6E-409C-BE32-E72D297353CC}">
              <c16:uniqueId val="{00000000-E5F7-49DE-8ABB-6E6A0C43DAB5}"/>
            </c:ext>
          </c:extLst>
        </c:ser>
        <c:ser>
          <c:idx val="0"/>
          <c:order val="1"/>
          <c:tx>
            <c:strRef>
              <c:f>'G6'!$AI$6</c:f>
              <c:strCache>
                <c:ptCount val="1"/>
                <c:pt idx="0">
                  <c:v>jun.-22</c:v>
                </c:pt>
              </c:strCache>
            </c:strRef>
          </c:tx>
          <c:spPr>
            <a:solidFill>
              <a:schemeClr val="accent1"/>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Disminución de la tasa de interés del microcrédito</c:v>
                </c:pt>
                <c:pt idx="2">
                  <c:v>Diferimiento del pago de intereses</c:v>
                </c:pt>
                <c:pt idx="3">
                  <c:v>Otorgamiento de nuevos microcréditos para cumplir con obligaciones anteriores</c:v>
                </c:pt>
                <c:pt idx="4">
                  <c:v>Reducción de la cuota a solo el pago de intereses</c:v>
                </c:pt>
                <c:pt idx="5">
                  <c:v>Condonación parcial del microcrédito</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'G6'!$AI$7:$AI$16</c15:sqref>
                  </c15:fullRef>
                </c:ext>
              </c:extLst>
              <c:f>('G6'!$AI$7,'G6'!$AI$9:$AI$16)</c:f>
              <c:numCache>
                <c:formatCode>General</c:formatCode>
                <c:ptCount val="9"/>
                <c:pt idx="0">
                  <c:v>0</c:v>
                </c:pt>
                <c:pt idx="1">
                  <c:v>0</c:v>
                </c:pt>
                <c:pt idx="2">
                  <c:v>11.76</c:v>
                </c:pt>
                <c:pt idx="3">
                  <c:v>11.76</c:v>
                </c:pt>
                <c:pt idx="4">
                  <c:v>23.53</c:v>
                </c:pt>
                <c:pt idx="5">
                  <c:v>17.649999999999999</c:v>
                </c:pt>
                <c:pt idx="6">
                  <c:v>23.53</c:v>
                </c:pt>
                <c:pt idx="7">
                  <c:v>23.53</c:v>
                </c:pt>
                <c:pt idx="8">
                  <c:v>82.35</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in"/>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a:t>
                </a:r>
                <a:r>
                  <a:rPr lang="es-CO" baseline="0"/>
                  <a:t> del balance de respuestas</a:t>
                </a:r>
                <a:r>
                  <a:rPr lang="es-CO"/>
                  <a:t>)</a:t>
                </a:r>
              </a:p>
            </c:rich>
          </c:tx>
          <c:overlay val="0"/>
        </c:title>
        <c:numFmt formatCode="#,##0.0" sourceLinked="0"/>
        <c:majorTickMark val="in"/>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4042281354618736"/>
          <c:y val="0.90954557208016373"/>
          <c:w val="0.57079303536520631"/>
          <c:h val="4.3335678495769935E-2"/>
        </c:manualLayout>
      </c:layout>
      <c:overlay val="0"/>
    </c:legend>
    <c:plotVisOnly val="1"/>
    <c:dispBlanksAs val="gap"/>
    <c:showDLblsOverMax val="0"/>
  </c:chart>
  <c:spPr>
    <a:noFill/>
    <a:ln>
      <a:noFill/>
    </a:ln>
  </c:spPr>
  <c:txPr>
    <a:bodyPr/>
    <a:lstStyle/>
    <a:p>
      <a:pPr>
        <a:defRPr sz="14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44287</c:v>
                </c:pt>
                <c:pt idx="1">
                  <c:v>44317</c:v>
                </c:pt>
                <c:pt idx="2">
                  <c:v>44348</c:v>
                </c:pt>
                <c:pt idx="3">
                  <c:v>44378</c:v>
                </c:pt>
                <c:pt idx="4">
                  <c:v>44409</c:v>
                </c:pt>
                <c:pt idx="5">
                  <c:v>44440</c:v>
                </c:pt>
                <c:pt idx="6">
                  <c:v>44470</c:v>
                </c:pt>
                <c:pt idx="7">
                  <c:v>44501</c:v>
                </c:pt>
                <c:pt idx="8">
                  <c:v>44531</c:v>
                </c:pt>
                <c:pt idx="9">
                  <c:v>44562</c:v>
                </c:pt>
                <c:pt idx="10">
                  <c:v>44593</c:v>
                </c:pt>
                <c:pt idx="11">
                  <c:v>44621</c:v>
                </c:pt>
                <c:pt idx="12">
                  <c:v>44652</c:v>
                </c:pt>
                <c:pt idx="13">
                  <c:v>44682</c:v>
                </c:pt>
                <c:pt idx="14">
                  <c:v>44713</c:v>
                </c:pt>
                <c:pt idx="15">
                  <c:v>44743</c:v>
                </c:pt>
                <c:pt idx="16">
                  <c:v>44774</c:v>
                </c:pt>
                <c:pt idx="17">
                  <c:v>44805</c:v>
                </c:pt>
              </c:numCache>
            </c:numRef>
          </c:cat>
          <c:val>
            <c:numRef>
              <c:f>'G7'!$B$3:$B$20</c:f>
              <c:numCache>
                <c:formatCode>0.0</c:formatCode>
                <c:ptCount val="18"/>
                <c:pt idx="0">
                  <c:v>7.9752064089895116</c:v>
                </c:pt>
                <c:pt idx="1">
                  <c:v>8.2392432347405737</c:v>
                </c:pt>
                <c:pt idx="2">
                  <c:v>8.1138468459976174</c:v>
                </c:pt>
                <c:pt idx="3">
                  <c:v>7.9124151725612073</c:v>
                </c:pt>
                <c:pt idx="4">
                  <c:v>7.9834780906110581</c:v>
                </c:pt>
                <c:pt idx="5">
                  <c:v>7.2354367720964818</c:v>
                </c:pt>
                <c:pt idx="6">
                  <c:v>7.015981937557628</c:v>
                </c:pt>
                <c:pt idx="7">
                  <c:v>6.9054541232461686</c:v>
                </c:pt>
                <c:pt idx="8">
                  <c:v>6.4999554725200586</c:v>
                </c:pt>
                <c:pt idx="9">
                  <c:v>7.6657044405901154</c:v>
                </c:pt>
                <c:pt idx="10">
                  <c:v>7.4948355058557308</c:v>
                </c:pt>
                <c:pt idx="11">
                  <c:v>7.3894234652746889</c:v>
                </c:pt>
                <c:pt idx="12">
                  <c:v>7.2509603773519355</c:v>
                </c:pt>
                <c:pt idx="13">
                  <c:v>7.1291325227574589</c:v>
                </c:pt>
                <c:pt idx="14">
                  <c:v>6.7742181188639536</c:v>
                </c:pt>
                <c:pt idx="15">
                  <c:v>6.1968913957203986</c:v>
                </c:pt>
                <c:pt idx="16">
                  <c:v>5.8886652761127563</c:v>
                </c:pt>
                <c:pt idx="17">
                  <c:v>5.7173034003820824</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w="50800">
              <a:solidFill>
                <a:srgbClr val="C00000"/>
              </a:solidFill>
              <a:prstDash val="sysDot"/>
            </a:ln>
          </c:spPr>
          <c:marker>
            <c:symbol val="none"/>
          </c:marker>
          <c:cat>
            <c:numRef>
              <c:f>'G7'!$A$3:$A$20</c:f>
              <c:numCache>
                <c:formatCode>mmm\-yy</c:formatCode>
                <c:ptCount val="18"/>
                <c:pt idx="0">
                  <c:v>44287</c:v>
                </c:pt>
                <c:pt idx="1">
                  <c:v>44317</c:v>
                </c:pt>
                <c:pt idx="2">
                  <c:v>44348</c:v>
                </c:pt>
                <c:pt idx="3">
                  <c:v>44378</c:v>
                </c:pt>
                <c:pt idx="4">
                  <c:v>44409</c:v>
                </c:pt>
                <c:pt idx="5">
                  <c:v>44440</c:v>
                </c:pt>
                <c:pt idx="6">
                  <c:v>44470</c:v>
                </c:pt>
                <c:pt idx="7">
                  <c:v>44501</c:v>
                </c:pt>
                <c:pt idx="8">
                  <c:v>44531</c:v>
                </c:pt>
                <c:pt idx="9">
                  <c:v>44562</c:v>
                </c:pt>
                <c:pt idx="10">
                  <c:v>44593</c:v>
                </c:pt>
                <c:pt idx="11">
                  <c:v>44621</c:v>
                </c:pt>
                <c:pt idx="12">
                  <c:v>44652</c:v>
                </c:pt>
                <c:pt idx="13">
                  <c:v>44682</c:v>
                </c:pt>
                <c:pt idx="14">
                  <c:v>44713</c:v>
                </c:pt>
                <c:pt idx="15">
                  <c:v>44743</c:v>
                </c:pt>
                <c:pt idx="16">
                  <c:v>44774</c:v>
                </c:pt>
                <c:pt idx="17">
                  <c:v>44805</c:v>
                </c:pt>
              </c:numCache>
            </c:numRef>
          </c:cat>
          <c:val>
            <c:numRef>
              <c:f>'G7'!$C$3:$C$20</c:f>
              <c:numCache>
                <c:formatCode>0.0</c:formatCode>
                <c:ptCount val="18"/>
                <c:pt idx="6">
                  <c:v>6.8273771696860814</c:v>
                </c:pt>
                <c:pt idx="7">
                  <c:v>6.8273771696860814</c:v>
                </c:pt>
                <c:pt idx="8">
                  <c:v>6.8273771696860814</c:v>
                </c:pt>
                <c:pt idx="9">
                  <c:v>6.8273771696860814</c:v>
                </c:pt>
                <c:pt idx="10">
                  <c:v>6.8273771696860814</c:v>
                </c:pt>
                <c:pt idx="11">
                  <c:v>6.8273771696860814</c:v>
                </c:pt>
                <c:pt idx="12">
                  <c:v>6.8273771696860814</c:v>
                </c:pt>
                <c:pt idx="13">
                  <c:v>6.8273771696860814</c:v>
                </c:pt>
                <c:pt idx="14">
                  <c:v>6.8273771696860814</c:v>
                </c:pt>
                <c:pt idx="15">
                  <c:v>6.8273771696860814</c:v>
                </c:pt>
                <c:pt idx="16">
                  <c:v>6.8273771696860814</c:v>
                </c:pt>
                <c:pt idx="17">
                  <c:v>6.8273771696860814</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4.6126265370208912E-3"/>
                  <c:y val="-1.8364776542601581E-2"/>
                </c:manualLayout>
              </c:layout>
              <c:tx>
                <c:rich>
                  <a:bodyPr/>
                  <a:lstStyle/>
                  <a:p>
                    <a:fld id="{D61F0D3C-1AF4-417C-A3A3-1AFE8060C582}" type="VALUE">
                      <a:rPr lang="en-US" b="1">
                        <a:solidFill>
                          <a:srgbClr val="EAB2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44287</c:v>
                </c:pt>
                <c:pt idx="1">
                  <c:v>44317</c:v>
                </c:pt>
                <c:pt idx="2">
                  <c:v>44348</c:v>
                </c:pt>
                <c:pt idx="3">
                  <c:v>44378</c:v>
                </c:pt>
                <c:pt idx="4">
                  <c:v>44409</c:v>
                </c:pt>
                <c:pt idx="5">
                  <c:v>44440</c:v>
                </c:pt>
                <c:pt idx="6">
                  <c:v>44470</c:v>
                </c:pt>
                <c:pt idx="7">
                  <c:v>44501</c:v>
                </c:pt>
                <c:pt idx="8">
                  <c:v>44531</c:v>
                </c:pt>
                <c:pt idx="9">
                  <c:v>44562</c:v>
                </c:pt>
                <c:pt idx="10">
                  <c:v>44593</c:v>
                </c:pt>
                <c:pt idx="11">
                  <c:v>44621</c:v>
                </c:pt>
                <c:pt idx="12">
                  <c:v>44652</c:v>
                </c:pt>
                <c:pt idx="13">
                  <c:v>44682</c:v>
                </c:pt>
                <c:pt idx="14">
                  <c:v>44713</c:v>
                </c:pt>
                <c:pt idx="15">
                  <c:v>44743</c:v>
                </c:pt>
                <c:pt idx="16">
                  <c:v>44774</c:v>
                </c:pt>
                <c:pt idx="17">
                  <c:v>44805</c:v>
                </c:pt>
              </c:numCache>
            </c:numRef>
          </c:cat>
          <c:val>
            <c:numRef>
              <c:f>'G7'!$D$3:$D$20</c:f>
              <c:numCache>
                <c:formatCode>0.0</c:formatCode>
                <c:ptCount val="18"/>
                <c:pt idx="0">
                  <c:v>8.1329857723797812</c:v>
                </c:pt>
                <c:pt idx="1">
                  <c:v>8.382486977142916</c:v>
                </c:pt>
                <c:pt idx="2">
                  <c:v>8.5011298455480411</c:v>
                </c:pt>
                <c:pt idx="3">
                  <c:v>8.0772236677189806</c:v>
                </c:pt>
                <c:pt idx="4">
                  <c:v>8.1264453940460815</c:v>
                </c:pt>
                <c:pt idx="5">
                  <c:v>7.6395853592556753</c:v>
                </c:pt>
                <c:pt idx="6">
                  <c:v>7.2903977454740145</c:v>
                </c:pt>
                <c:pt idx="7">
                  <c:v>7.2546166010804187</c:v>
                </c:pt>
                <c:pt idx="8">
                  <c:v>7.4223071950155495</c:v>
                </c:pt>
                <c:pt idx="9">
                  <c:v>7.8723897299440724</c:v>
                </c:pt>
                <c:pt idx="10">
                  <c:v>7.7539020238969396</c:v>
                </c:pt>
                <c:pt idx="11">
                  <c:v>7.8293659154618727</c:v>
                </c:pt>
                <c:pt idx="12">
                  <c:v>7.3953668819158134</c:v>
                </c:pt>
                <c:pt idx="13">
                  <c:v>7.3517204824393181</c:v>
                </c:pt>
                <c:pt idx="14">
                  <c:v>7.2067581768947884</c:v>
                </c:pt>
                <c:pt idx="15">
                  <c:v>6.3824655606509726</c:v>
                </c:pt>
                <c:pt idx="16">
                  <c:v>6.1666646217258752</c:v>
                </c:pt>
                <c:pt idx="17">
                  <c:v>5.9252235363045402</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w="50800">
              <a:solidFill>
                <a:srgbClr val="FFC000"/>
              </a:solidFill>
              <a:prstDash val="sysDot"/>
            </a:ln>
          </c:spPr>
          <c:marker>
            <c:symbol val="none"/>
          </c:marker>
          <c:cat>
            <c:numRef>
              <c:f>'G7'!$A$3:$A$20</c:f>
              <c:numCache>
                <c:formatCode>mmm\-yy</c:formatCode>
                <c:ptCount val="18"/>
                <c:pt idx="0">
                  <c:v>44287</c:v>
                </c:pt>
                <c:pt idx="1">
                  <c:v>44317</c:v>
                </c:pt>
                <c:pt idx="2">
                  <c:v>44348</c:v>
                </c:pt>
                <c:pt idx="3">
                  <c:v>44378</c:v>
                </c:pt>
                <c:pt idx="4">
                  <c:v>44409</c:v>
                </c:pt>
                <c:pt idx="5">
                  <c:v>44440</c:v>
                </c:pt>
                <c:pt idx="6">
                  <c:v>44470</c:v>
                </c:pt>
                <c:pt idx="7">
                  <c:v>44501</c:v>
                </c:pt>
                <c:pt idx="8">
                  <c:v>44531</c:v>
                </c:pt>
                <c:pt idx="9">
                  <c:v>44562</c:v>
                </c:pt>
                <c:pt idx="10">
                  <c:v>44593</c:v>
                </c:pt>
                <c:pt idx="11">
                  <c:v>44621</c:v>
                </c:pt>
                <c:pt idx="12">
                  <c:v>44652</c:v>
                </c:pt>
                <c:pt idx="13">
                  <c:v>44682</c:v>
                </c:pt>
                <c:pt idx="14">
                  <c:v>44713</c:v>
                </c:pt>
                <c:pt idx="15">
                  <c:v>44743</c:v>
                </c:pt>
                <c:pt idx="16">
                  <c:v>44774</c:v>
                </c:pt>
                <c:pt idx="17">
                  <c:v>44805</c:v>
                </c:pt>
              </c:numCache>
            </c:numRef>
          </c:cat>
          <c:val>
            <c:numRef>
              <c:f>'G7'!$E$3:$E$20</c:f>
              <c:numCache>
                <c:formatCode>General</c:formatCode>
                <c:ptCount val="18"/>
                <c:pt idx="6" formatCode="0.0">
                  <c:v>7.1542648725670146</c:v>
                </c:pt>
                <c:pt idx="7" formatCode="0.0">
                  <c:v>7.1542648725670146</c:v>
                </c:pt>
                <c:pt idx="8" formatCode="0.0">
                  <c:v>7.1542648725670146</c:v>
                </c:pt>
                <c:pt idx="9" formatCode="0.0">
                  <c:v>7.1542648725670146</c:v>
                </c:pt>
                <c:pt idx="10" formatCode="0.0">
                  <c:v>7.1542648725670146</c:v>
                </c:pt>
                <c:pt idx="11" formatCode="0.0">
                  <c:v>7.1542648725670146</c:v>
                </c:pt>
                <c:pt idx="12" formatCode="0.0">
                  <c:v>7.1542648725670146</c:v>
                </c:pt>
                <c:pt idx="13" formatCode="0.0">
                  <c:v>7.1542648725670146</c:v>
                </c:pt>
                <c:pt idx="14" formatCode="0.0">
                  <c:v>7.1542648725670146</c:v>
                </c:pt>
                <c:pt idx="15" formatCode="0.0">
                  <c:v>7.1542648725670146</c:v>
                </c:pt>
                <c:pt idx="16" formatCode="0.0">
                  <c:v>7.1542648725670146</c:v>
                </c:pt>
                <c:pt idx="17" formatCode="0.0">
                  <c:v>7.1542648725670146</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min val="44256"/>
        </c:scaling>
        <c:delete val="0"/>
        <c:axPos val="b"/>
        <c:numFmt formatCode="mmm\-yy" sourceLinked="0"/>
        <c:majorTickMark val="in"/>
        <c:minorTickMark val="none"/>
        <c:tickLblPos val="nextTo"/>
        <c:spPr>
          <a:ln/>
        </c:spPr>
        <c:txPr>
          <a:bodyPr rot="0" vert="horz"/>
          <a:lstStyle/>
          <a:p>
            <a:pPr>
              <a:defRPr/>
            </a:pPr>
            <a:endParaRPr lang="es-CO"/>
          </a:p>
        </c:txPr>
        <c:crossAx val="1021101792"/>
        <c:crosses val="autoZero"/>
        <c:auto val="0"/>
        <c:lblOffset val="100"/>
        <c:baseTimeUnit val="months"/>
        <c:majorUnit val="3"/>
        <c:majorTimeUnit val="months"/>
      </c:dateAx>
      <c:valAx>
        <c:axId val="1021101792"/>
        <c:scaling>
          <c:orientation val="minMax"/>
          <c:min val="5"/>
        </c:scaling>
        <c:delete val="0"/>
        <c:axPos val="l"/>
        <c:title>
          <c:tx>
            <c:rich>
              <a:bodyPr rot="0" vert="horz"/>
              <a:lstStyle/>
              <a:p>
                <a:pPr>
                  <a:defRPr/>
                </a:pPr>
                <a:r>
                  <a:rPr lang="es-CO"/>
                  <a:t>(porcentaje)</a:t>
                </a:r>
              </a:p>
            </c:rich>
          </c:tx>
          <c:layout>
            <c:manualLayout>
              <c:xMode val="edge"/>
              <c:yMode val="edge"/>
              <c:x val="0"/>
              <c:y val="8.1881058309629245E-3"/>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egendEntry>
        <c:idx val="1"/>
        <c:delete val="1"/>
      </c:legendEntry>
      <c:layout>
        <c:manualLayout>
          <c:xMode val="edge"/>
          <c:yMode val="edge"/>
          <c:x val="2.7116565592073903E-2"/>
          <c:y val="0.81283303931196915"/>
          <c:w val="0.97258644458293209"/>
          <c:h val="7.8499360028017523E-2"/>
        </c:manualLayout>
      </c:layout>
      <c:overlay val="0"/>
    </c:legend>
    <c:plotVisOnly val="1"/>
    <c:dispBlanksAs val="gap"/>
    <c:showDLblsOverMax val="0"/>
  </c:chart>
  <c:spPr>
    <a:noFill/>
    <a:ln>
      <a:noFill/>
    </a:ln>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'G8'!$A$159:$A$164</c:f>
              <c:strCache>
                <c:ptCount val="6"/>
                <c:pt idx="0">
                  <c:v>Riesgo de crédito jun.-22</c:v>
                </c:pt>
                <c:pt idx="1">
                  <c:v>Sobrendeudamiento jun.-22</c:v>
                </c:pt>
                <c:pt idx="2">
                  <c:v>Riesgo de fondeo jun.-22</c:v>
                </c:pt>
                <c:pt idx="3">
                  <c:v>Riesgo de tasa de interés jun.-22</c:v>
                </c:pt>
                <c:pt idx="4">
                  <c:v>Riesgo de liquidez jun.-22</c:v>
                </c:pt>
                <c:pt idx="5">
                  <c:v>Riesgo cibernético jun.-22</c:v>
                </c:pt>
              </c:strCache>
            </c:strRef>
          </c:cat>
          <c:val>
            <c:numRef>
              <c:f>'G8'!$B$159:$B$164</c:f>
              <c:numCache>
                <c:formatCode>0.00</c:formatCode>
                <c:ptCount val="6"/>
                <c:pt idx="0">
                  <c:v>95.652173913043484</c:v>
                </c:pt>
                <c:pt idx="1">
                  <c:v>73.91304347826086</c:v>
                </c:pt>
                <c:pt idx="2">
                  <c:v>78.260869565217391</c:v>
                </c:pt>
                <c:pt idx="3">
                  <c:v>61.904761904761905</c:v>
                </c:pt>
                <c:pt idx="4">
                  <c:v>85.714285714285708</c:v>
                </c:pt>
                <c:pt idx="5">
                  <c:v>86.956521739130437</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'G8'!$A$159:$A$164</c:f>
              <c:strCache>
                <c:ptCount val="6"/>
                <c:pt idx="0">
                  <c:v>Riesgo de crédito jun.-22</c:v>
                </c:pt>
                <c:pt idx="1">
                  <c:v>Sobrendeudamiento jun.-22</c:v>
                </c:pt>
                <c:pt idx="2">
                  <c:v>Riesgo de fondeo jun.-22</c:v>
                </c:pt>
                <c:pt idx="3">
                  <c:v>Riesgo de tasa de interés jun.-22</c:v>
                </c:pt>
                <c:pt idx="4">
                  <c:v>Riesgo de liquidez jun.-22</c:v>
                </c:pt>
                <c:pt idx="5">
                  <c:v>Riesgo cibernético jun.-22</c:v>
                </c:pt>
              </c:strCache>
            </c:strRef>
          </c:cat>
          <c:val>
            <c:numRef>
              <c:f>'G8'!$C$159:$C$164</c:f>
              <c:numCache>
                <c:formatCode>0.00</c:formatCode>
                <c:ptCount val="6"/>
                <c:pt idx="0">
                  <c:v>4.3478260869565215</c:v>
                </c:pt>
                <c:pt idx="1">
                  <c:v>26.086956521739129</c:v>
                </c:pt>
                <c:pt idx="2">
                  <c:v>21.739130434782609</c:v>
                </c:pt>
                <c:pt idx="3">
                  <c:v>38.095238095238095</c:v>
                </c:pt>
                <c:pt idx="4">
                  <c:v>14.285714285714285</c:v>
                </c:pt>
                <c:pt idx="5">
                  <c:v>13.043478260869565</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t>(porcentaje)</a:t>
                </a:r>
              </a:p>
            </c:rich>
          </c:tx>
          <c:layout>
            <c:manualLayout>
              <c:xMode val="edge"/>
              <c:yMode val="edge"/>
              <c:x val="0.54052245222226836"/>
              <c:y val="0.86976457584785372"/>
            </c:manualLayout>
          </c:layout>
          <c:overlay val="0"/>
        </c:title>
        <c:numFmt formatCode="#,##0.0" sourceLinked="0"/>
        <c:majorTickMark val="in"/>
        <c:minorTickMark val="none"/>
        <c:tickLblPos val="nextTo"/>
        <c:spPr>
          <a:ln>
            <a:noFill/>
          </a:ln>
        </c:spPr>
        <c:crossAx val="64531328"/>
        <c:crosses val="autoZero"/>
        <c:crossBetween val="between"/>
        <c:majorUnit val="20"/>
      </c:valAx>
      <c:spPr>
        <a:noFill/>
      </c:spPr>
    </c:plotArea>
    <c:legend>
      <c:legendPos val="b"/>
      <c:layout>
        <c:manualLayout>
          <c:xMode val="edge"/>
          <c:yMode val="edge"/>
          <c:x val="0.1939563482620123"/>
          <c:y val="0.89751738175318307"/>
          <c:w val="0.70438226351369237"/>
          <c:h val="5.1680514457985743E-2"/>
        </c:manualLayout>
      </c:layout>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103</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582708</xdr:colOff>
      <xdr:row>45</xdr:row>
      <xdr:rowOff>95251</xdr:rowOff>
    </xdr:from>
    <xdr:to>
      <xdr:col>5</xdr:col>
      <xdr:colOff>1262062</xdr:colOff>
      <xdr:row>65</xdr:row>
      <xdr:rowOff>0</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747712</xdr:colOff>
      <xdr:row>8</xdr:row>
      <xdr:rowOff>14287</xdr:rowOff>
    </xdr:from>
    <xdr:to>
      <xdr:col>11</xdr:col>
      <xdr:colOff>747712</xdr:colOff>
      <xdr:row>22</xdr:row>
      <xdr:rowOff>90487</xdr:rowOff>
    </xdr:to>
    <xdr:graphicFrame macro="">
      <xdr:nvGraphicFramePr>
        <xdr:cNvPr id="2" name="Gráfico 1">
          <a:extLst>
            <a:ext uri="{FF2B5EF4-FFF2-40B4-BE49-F238E27FC236}">
              <a16:creationId xmlns:a16="http://schemas.microsoft.com/office/drawing/2014/main" id="{11612C27-18D5-4003-A113-830D91A98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28</xdr:row>
      <xdr:rowOff>113860</xdr:rowOff>
    </xdr:from>
    <xdr:to>
      <xdr:col>16</xdr:col>
      <xdr:colOff>597012</xdr:colOff>
      <xdr:row>64</xdr:row>
      <xdr:rowOff>45923</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16</xdr:col>
      <xdr:colOff>428625</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664631</xdr:colOff>
      <xdr:row>5</xdr:row>
      <xdr:rowOff>79114</xdr:rowOff>
    </xdr:from>
    <xdr:to>
      <xdr:col>22</xdr:col>
      <xdr:colOff>293569</xdr:colOff>
      <xdr:row>29</xdr:row>
      <xdr:rowOff>111800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32820</xdr:colOff>
      <xdr:row>17</xdr:row>
      <xdr:rowOff>123800</xdr:rowOff>
    </xdr:from>
    <xdr:to>
      <xdr:col>15</xdr:col>
      <xdr:colOff>481055</xdr:colOff>
      <xdr:row>39</xdr:row>
      <xdr:rowOff>67771</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192314</xdr:colOff>
      <xdr:row>24</xdr:row>
      <xdr:rowOff>132489</xdr:rowOff>
    </xdr:from>
    <xdr:to>
      <xdr:col>13</xdr:col>
      <xdr:colOff>700798</xdr:colOff>
      <xdr:row>51</xdr:row>
      <xdr:rowOff>105466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89159</xdr:colOff>
      <xdr:row>2</xdr:row>
      <xdr:rowOff>23812</xdr:rowOff>
    </xdr:from>
    <xdr:to>
      <xdr:col>14</xdr:col>
      <xdr:colOff>178594</xdr:colOff>
      <xdr:row>17</xdr:row>
      <xdr:rowOff>35718</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979279</xdr:colOff>
      <xdr:row>16</xdr:row>
      <xdr:rowOff>37138</xdr:rowOff>
    </xdr:from>
    <xdr:to>
      <xdr:col>11</xdr:col>
      <xdr:colOff>295186</xdr:colOff>
      <xdr:row>42</xdr:row>
      <xdr:rowOff>158641</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204107</xdr:colOff>
      <xdr:row>15</xdr:row>
      <xdr:rowOff>102815</xdr:rowOff>
    </xdr:from>
    <xdr:to>
      <xdr:col>11</xdr:col>
      <xdr:colOff>204107</xdr:colOff>
      <xdr:row>40</xdr:row>
      <xdr:rowOff>74566</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27</xdr:col>
      <xdr:colOff>57149</xdr:colOff>
      <xdr:row>21</xdr:row>
      <xdr:rowOff>185736</xdr:rowOff>
    </xdr:from>
    <xdr:to>
      <xdr:col>35</xdr:col>
      <xdr:colOff>742950</xdr:colOff>
      <xdr:row>37</xdr:row>
      <xdr:rowOff>161925</xdr:rowOff>
    </xdr:to>
    <xdr:graphicFrame macro="">
      <xdr:nvGraphicFramePr>
        <xdr:cNvPr id="2" name="Gráfico 1">
          <a:extLst>
            <a:ext uri="{FF2B5EF4-FFF2-40B4-BE49-F238E27FC236}">
              <a16:creationId xmlns:a16="http://schemas.microsoft.com/office/drawing/2014/main" id="{6E81E2A7-F50F-4B03-B94F-A1BC2AB4F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7"/>
  <sheetViews>
    <sheetView showGridLines="0" view="pageBreakPreview" zoomScale="85" zoomScaleSheetLayoutView="85" workbookViewId="0">
      <pane xSplit="2" ySplit="1" topLeftCell="C32" activePane="bottomRight" state="frozen"/>
      <selection activeCell="B44" sqref="B44:G68"/>
      <selection pane="topRight" activeCell="B44" sqref="B44:G68"/>
      <selection pane="bottomLeft" activeCell="B44" sqref="B44:G68"/>
      <selection pane="bottomRight" activeCell="H64" sqref="H64"/>
    </sheetView>
  </sheetViews>
  <sheetFormatPr baseColWidth="10" defaultColWidth="11.42578125" defaultRowHeight="15"/>
  <cols>
    <col min="1" max="1" width="9.5703125" style="2" customWidth="1"/>
    <col min="2" max="2" width="12.42578125" style="2" customWidth="1"/>
    <col min="3" max="3" width="27" style="2" customWidth="1"/>
    <col min="4" max="4" width="25.140625" style="2" bestFit="1" customWidth="1"/>
    <col min="5" max="5" width="24" style="2" bestFit="1" customWidth="1"/>
    <col min="6" max="6" width="25.140625" style="2" bestFit="1" customWidth="1"/>
    <col min="7" max="7" width="16" style="2" customWidth="1"/>
    <col min="8" max="10" width="11.42578125" style="2"/>
    <col min="11" max="11" width="0" style="2" hidden="1" customWidth="1"/>
    <col min="12" max="12" width="38.85546875" style="2" hidden="1" customWidth="1"/>
    <col min="13" max="13" width="10.85546875" style="2" hidden="1" customWidth="1"/>
    <col min="14" max="14" width="9.5703125" style="2" hidden="1" customWidth="1"/>
    <col min="15" max="18" width="9.140625" style="2" hidden="1" customWidth="1"/>
    <col min="19" max="19" width="38.140625" style="2" hidden="1" customWidth="1"/>
    <col min="20" max="20" width="9.5703125" style="2" hidden="1" customWidth="1"/>
    <col min="21" max="27" width="0" style="2" hidden="1" customWidth="1"/>
    <col min="28" max="35" width="11.42578125" style="2"/>
    <col min="36" max="36" width="20.42578125" style="2" bestFit="1" customWidth="1"/>
    <col min="37" max="37" width="12" style="2" bestFit="1" customWidth="1"/>
    <col min="38" max="16384" width="11.42578125" style="2"/>
  </cols>
  <sheetData>
    <row r="1" spans="2:33" ht="30.2" customHeight="1">
      <c r="B1" s="2" t="s">
        <v>29</v>
      </c>
      <c r="C1" s="149" t="s">
        <v>301</v>
      </c>
      <c r="D1" s="149" t="s">
        <v>302</v>
      </c>
      <c r="E1" s="3" t="s">
        <v>97</v>
      </c>
      <c r="F1" s="3" t="s">
        <v>98</v>
      </c>
      <c r="AF1" s="3"/>
      <c r="AG1" s="3"/>
    </row>
    <row r="2" spans="2:33" ht="12.75" customHeight="1">
      <c r="B2" s="15" t="s">
        <v>0</v>
      </c>
      <c r="C2" s="4">
        <v>-32.414170475547664</v>
      </c>
      <c r="D2" s="4">
        <v>-19.009374868244784</v>
      </c>
      <c r="E2" s="5"/>
      <c r="F2" s="5"/>
      <c r="AF2" s="3"/>
      <c r="AG2" s="3"/>
    </row>
    <row r="3" spans="2:33" ht="12.75" customHeight="1">
      <c r="B3" s="15" t="s">
        <v>1</v>
      </c>
      <c r="C3" s="4">
        <v>-63.190256783191757</v>
      </c>
      <c r="D3" s="4">
        <v>-36.101186495851238</v>
      </c>
      <c r="E3" s="5"/>
      <c r="F3" s="5"/>
      <c r="AF3" s="3"/>
      <c r="AG3" s="3"/>
    </row>
    <row r="4" spans="2:33" ht="12.75" customHeight="1">
      <c r="B4" s="15" t="s">
        <v>2</v>
      </c>
      <c r="C4" s="4">
        <v>62.295891258651814</v>
      </c>
      <c r="D4" s="4">
        <v>-7.8458607803673832</v>
      </c>
      <c r="E4" s="5"/>
      <c r="F4" s="5"/>
      <c r="AF4" s="3"/>
      <c r="AG4" s="3"/>
    </row>
    <row r="5" spans="2:33" ht="12.75" customHeight="1">
      <c r="B5" s="16">
        <v>41518</v>
      </c>
      <c r="C5" s="4">
        <v>31.832128226701826</v>
      </c>
      <c r="D5" s="4">
        <v>48.90701526752499</v>
      </c>
      <c r="E5" s="5"/>
      <c r="F5" s="5"/>
      <c r="AF5" s="3"/>
      <c r="AG5" s="3"/>
    </row>
    <row r="6" spans="2:33" ht="12.75" customHeight="1">
      <c r="B6" s="15" t="s">
        <v>80</v>
      </c>
      <c r="C6" s="4">
        <v>8.4244091926114546</v>
      </c>
      <c r="D6" s="4">
        <v>1.2493277043273188</v>
      </c>
      <c r="E6" s="5"/>
      <c r="F6" s="5"/>
      <c r="AF6" s="3"/>
      <c r="AG6" s="3"/>
    </row>
    <row r="7" spans="2:33" ht="12.75" customHeight="1">
      <c r="B7" s="15" t="s">
        <v>81</v>
      </c>
      <c r="C7" s="4">
        <v>35.824319172934167</v>
      </c>
      <c r="D7" s="4">
        <v>33.423486000838224</v>
      </c>
      <c r="E7" s="5"/>
      <c r="F7" s="5"/>
      <c r="AF7" s="3"/>
      <c r="AG7" s="3"/>
    </row>
    <row r="8" spans="2:33" ht="12.75" customHeight="1">
      <c r="B8" s="15" t="s">
        <v>82</v>
      </c>
      <c r="C8" s="4">
        <v>13.3</v>
      </c>
      <c r="D8" s="4">
        <v>26.101095652974841</v>
      </c>
      <c r="E8" s="5"/>
      <c r="F8" s="5"/>
      <c r="AF8" s="3"/>
      <c r="AG8" s="3"/>
    </row>
    <row r="9" spans="2:33" ht="12.75" customHeight="1">
      <c r="B9" s="15" t="s">
        <v>83</v>
      </c>
      <c r="C9" s="4">
        <v>54.3</v>
      </c>
      <c r="D9" s="4">
        <v>75.89137279696682</v>
      </c>
      <c r="E9" s="5"/>
      <c r="F9" s="5"/>
      <c r="AF9" s="3"/>
      <c r="AG9" s="3"/>
    </row>
    <row r="10" spans="2:33">
      <c r="B10" s="15" t="s">
        <v>84</v>
      </c>
      <c r="C10" s="4">
        <v>66</v>
      </c>
      <c r="D10" s="4">
        <v>79.452178508877935</v>
      </c>
      <c r="E10" s="5"/>
      <c r="F10" s="5"/>
      <c r="AF10" s="3"/>
      <c r="AG10" s="3"/>
    </row>
    <row r="11" spans="2:33">
      <c r="B11" s="15" t="s">
        <v>85</v>
      </c>
      <c r="C11" s="4">
        <v>14</v>
      </c>
      <c r="D11" s="4">
        <v>38.637170750172167</v>
      </c>
      <c r="E11" s="5"/>
      <c r="F11" s="5"/>
      <c r="AF11" s="3"/>
      <c r="AG11" s="3"/>
    </row>
    <row r="12" spans="2:33">
      <c r="B12" s="15" t="s">
        <v>86</v>
      </c>
      <c r="C12" s="4">
        <v>9.1474719346114242</v>
      </c>
      <c r="D12" s="4">
        <v>27.052752390105358</v>
      </c>
      <c r="E12" s="5"/>
      <c r="F12" s="5"/>
      <c r="AF12" s="3"/>
      <c r="AG12" s="3"/>
    </row>
    <row r="13" spans="2:33">
      <c r="B13" s="15" t="s">
        <v>87</v>
      </c>
      <c r="C13" s="4">
        <v>11.8</v>
      </c>
      <c r="D13" s="4">
        <v>23.5</v>
      </c>
      <c r="E13" s="5"/>
      <c r="F13" s="5"/>
      <c r="G13" s="6"/>
      <c r="AF13" s="3"/>
      <c r="AG13" s="3"/>
    </row>
    <row r="14" spans="2:33">
      <c r="B14" s="15" t="s">
        <v>88</v>
      </c>
      <c r="C14" s="4">
        <v>-17.061176718189966</v>
      </c>
      <c r="D14" s="4">
        <v>-16.980732619814177</v>
      </c>
      <c r="E14" s="5"/>
      <c r="F14" s="5"/>
      <c r="AF14" s="3"/>
      <c r="AG14" s="3"/>
    </row>
    <row r="15" spans="2:33">
      <c r="B15" s="15" t="s">
        <v>89</v>
      </c>
      <c r="C15" s="4">
        <v>-0.3448526844089051</v>
      </c>
      <c r="D15" s="4">
        <v>-0.40649157115840118</v>
      </c>
      <c r="E15" s="5"/>
      <c r="F15" s="5"/>
      <c r="AF15" s="3"/>
      <c r="AG15" s="3"/>
    </row>
    <row r="16" spans="2:33">
      <c r="B16" s="17" t="s">
        <v>90</v>
      </c>
      <c r="C16" s="4">
        <v>-0.71074276713949369</v>
      </c>
      <c r="D16" s="4">
        <v>-0.79636595629709894</v>
      </c>
      <c r="E16" s="5"/>
      <c r="F16" s="5"/>
      <c r="AF16" s="3"/>
      <c r="AG16" s="3"/>
    </row>
    <row r="17" spans="2:34">
      <c r="B17" s="15" t="s">
        <v>91</v>
      </c>
      <c r="C17" s="4">
        <v>-5.2085164665133493E-2</v>
      </c>
      <c r="D17" s="4">
        <v>-8.1036208804019488E-2</v>
      </c>
      <c r="E17" s="5"/>
      <c r="F17" s="5"/>
      <c r="AF17" s="3"/>
      <c r="AG17" s="3"/>
    </row>
    <row r="18" spans="2:34">
      <c r="B18" s="15" t="s">
        <v>92</v>
      </c>
      <c r="C18" s="7">
        <v>-0.50729429709045726</v>
      </c>
      <c r="D18" s="4">
        <v>-0.62074974517849069</v>
      </c>
      <c r="E18" s="5"/>
      <c r="F18" s="5"/>
      <c r="AF18" s="3"/>
      <c r="AG18" s="3"/>
    </row>
    <row r="19" spans="2:34">
      <c r="B19" s="15" t="s">
        <v>93</v>
      </c>
      <c r="C19" s="7">
        <v>0.13947830352800411</v>
      </c>
      <c r="D19" s="4">
        <v>0.17627800272227198</v>
      </c>
      <c r="E19" s="5"/>
      <c r="F19" s="5"/>
      <c r="AF19" s="3"/>
      <c r="AG19" s="3"/>
    </row>
    <row r="20" spans="2:34">
      <c r="B20" s="15" t="s">
        <v>94</v>
      </c>
      <c r="C20" s="4">
        <v>-0.44056175622730442</v>
      </c>
      <c r="D20" s="4">
        <v>-0.30428589547874019</v>
      </c>
      <c r="E20" s="5"/>
      <c r="F20" s="5"/>
      <c r="AF20" s="3"/>
      <c r="AG20" s="3"/>
    </row>
    <row r="21" spans="2:34">
      <c r="B21" s="15" t="s">
        <v>95</v>
      </c>
      <c r="C21" s="4">
        <v>3.6173988161491748E-2</v>
      </c>
      <c r="D21" s="4">
        <v>0.31491987785694042</v>
      </c>
      <c r="E21" s="5"/>
      <c r="F21" s="5"/>
      <c r="AF21" s="3"/>
      <c r="AG21" s="3"/>
    </row>
    <row r="22" spans="2:34">
      <c r="B22" s="15" t="s">
        <v>111</v>
      </c>
      <c r="C22" s="4">
        <v>8.6421031574318102E-2</v>
      </c>
      <c r="D22" s="4">
        <v>0.13672228166819372</v>
      </c>
      <c r="E22" s="5"/>
      <c r="F22" s="5"/>
      <c r="AG22" s="3"/>
      <c r="AH22" s="3"/>
    </row>
    <row r="23" spans="2:34">
      <c r="B23" s="15" t="s">
        <v>121</v>
      </c>
      <c r="C23" s="4">
        <v>3.8570807581747031E-2</v>
      </c>
      <c r="D23" s="4">
        <v>3.3020683442064214E-2</v>
      </c>
      <c r="E23" s="5"/>
      <c r="F23" s="5"/>
      <c r="AG23" s="3"/>
      <c r="AH23" s="3"/>
    </row>
    <row r="24" spans="2:34">
      <c r="B24" s="15" t="s">
        <v>129</v>
      </c>
      <c r="C24" s="4">
        <v>0.45917094381679868</v>
      </c>
      <c r="D24" s="4">
        <v>0.48262954530024943</v>
      </c>
      <c r="E24" s="5"/>
      <c r="F24" s="5"/>
      <c r="AG24" s="3"/>
      <c r="AH24" s="3"/>
    </row>
    <row r="25" spans="2:34">
      <c r="B25" s="15" t="s">
        <v>137</v>
      </c>
      <c r="C25" s="4">
        <v>0.34488286110597777</v>
      </c>
      <c r="D25" s="4">
        <v>0.42590107077066153</v>
      </c>
      <c r="E25" s="5"/>
      <c r="F25" s="5"/>
      <c r="AG25" s="3"/>
      <c r="AH25" s="3"/>
    </row>
    <row r="26" spans="2:34">
      <c r="B26" s="15" t="s">
        <v>183</v>
      </c>
      <c r="C26" s="4">
        <v>0.45642434826957323</v>
      </c>
      <c r="D26" s="4">
        <v>0.58812368155791928</v>
      </c>
      <c r="E26" s="5"/>
      <c r="F26" s="5"/>
      <c r="AG26" s="3"/>
      <c r="AH26" s="3"/>
    </row>
    <row r="27" spans="2:34">
      <c r="B27" s="15" t="s">
        <v>191</v>
      </c>
      <c r="C27" s="4">
        <v>0.39028514712095541</v>
      </c>
      <c r="D27" s="4">
        <v>0.47902036071362486</v>
      </c>
      <c r="E27" s="5"/>
      <c r="F27" s="5"/>
      <c r="AG27" s="3"/>
      <c r="AH27" s="3"/>
    </row>
    <row r="28" spans="2:34">
      <c r="B28" s="15" t="s">
        <v>199</v>
      </c>
      <c r="C28" s="4">
        <v>0.42179343303380767</v>
      </c>
      <c r="D28" s="4">
        <v>0.49014430133430187</v>
      </c>
      <c r="AG28" s="3"/>
      <c r="AH28" s="3"/>
    </row>
    <row r="29" spans="2:34">
      <c r="B29" s="15" t="s">
        <v>208</v>
      </c>
      <c r="C29" s="4">
        <v>0.47926657284253738</v>
      </c>
      <c r="D29" s="4">
        <v>0.58963515043099557</v>
      </c>
      <c r="E29" s="5"/>
      <c r="F29" s="5"/>
      <c r="AG29" s="3"/>
      <c r="AH29" s="3"/>
    </row>
    <row r="30" spans="2:34">
      <c r="B30" s="15" t="s">
        <v>217</v>
      </c>
      <c r="C30" s="4">
        <v>0.29111570081934413</v>
      </c>
      <c r="D30" s="4">
        <v>0.3559395974872761</v>
      </c>
      <c r="E30" s="5"/>
      <c r="F30" s="5"/>
      <c r="AG30" s="3"/>
      <c r="AH30" s="3"/>
    </row>
    <row r="31" spans="2:34">
      <c r="B31" s="15" t="s">
        <v>227</v>
      </c>
      <c r="C31" s="4">
        <v>-0.44098724144130202</v>
      </c>
      <c r="D31" s="4">
        <v>-0.40875495069797152</v>
      </c>
      <c r="E31" s="5"/>
      <c r="F31" s="5"/>
      <c r="AG31" s="3"/>
      <c r="AH31" s="3"/>
    </row>
    <row r="32" spans="2:34">
      <c r="B32" s="15" t="s">
        <v>236</v>
      </c>
      <c r="C32" s="4">
        <v>-0.94780312441048142</v>
      </c>
      <c r="D32" s="8">
        <v>-0.99336067459388844</v>
      </c>
      <c r="E32" s="5"/>
      <c r="F32" s="5"/>
      <c r="AG32" s="3"/>
      <c r="AH32" s="3"/>
    </row>
    <row r="33" spans="2:34">
      <c r="B33" s="15" t="s">
        <v>245</v>
      </c>
      <c r="C33" s="4">
        <v>0.36984804906064556</v>
      </c>
      <c r="D33" s="8">
        <v>0.70554387978619548</v>
      </c>
      <c r="E33" s="6"/>
      <c r="F33" s="6"/>
      <c r="AG33" s="3"/>
      <c r="AH33" s="3"/>
    </row>
    <row r="34" spans="2:34">
      <c r="B34" s="15" t="s">
        <v>254</v>
      </c>
      <c r="C34" s="4">
        <v>0.34669411740005446</v>
      </c>
      <c r="D34" s="8">
        <v>0.43515156402192967</v>
      </c>
      <c r="E34" s="6"/>
      <c r="F34" s="6"/>
      <c r="AG34" s="3"/>
      <c r="AH34" s="3"/>
    </row>
    <row r="35" spans="2:34">
      <c r="B35" s="15" t="s">
        <v>262</v>
      </c>
      <c r="C35" s="4">
        <v>-4.7736434541170901E-2</v>
      </c>
      <c r="D35" s="8">
        <v>3.7013069405109102E-2</v>
      </c>
      <c r="E35" s="6"/>
      <c r="F35" s="6"/>
      <c r="AG35" s="3"/>
      <c r="AH35" s="3"/>
    </row>
    <row r="36" spans="2:34">
      <c r="B36" s="15" t="s">
        <v>276</v>
      </c>
      <c r="C36" s="4">
        <v>0.37871552104233913</v>
      </c>
      <c r="D36" s="8">
        <v>0.49846851138436898</v>
      </c>
      <c r="E36" s="6"/>
      <c r="F36" s="6"/>
      <c r="AG36" s="3"/>
      <c r="AH36" s="3"/>
    </row>
    <row r="37" spans="2:34">
      <c r="B37" s="15" t="s">
        <v>278</v>
      </c>
      <c r="C37" s="4">
        <v>0.39333036874911453</v>
      </c>
      <c r="D37" s="8">
        <v>0.42514543874242122</v>
      </c>
      <c r="E37" s="6"/>
      <c r="F37" s="6"/>
      <c r="AG37" s="3"/>
      <c r="AH37" s="3"/>
    </row>
    <row r="38" spans="2:34">
      <c r="B38" s="15" t="s">
        <v>288</v>
      </c>
      <c r="C38" s="4">
        <v>0.32159908632462553</v>
      </c>
      <c r="D38" s="8">
        <v>0.32460244977055241</v>
      </c>
      <c r="E38" s="6">
        <v>0.31051299554626716</v>
      </c>
      <c r="F38" s="6">
        <v>0.29176205863359445</v>
      </c>
      <c r="AG38" s="3"/>
      <c r="AH38" s="3"/>
    </row>
    <row r="39" spans="2:34">
      <c r="B39" s="15" t="s">
        <v>290</v>
      </c>
      <c r="C39" s="4">
        <v>0.2369165061353482</v>
      </c>
      <c r="D39" s="8">
        <v>0.22663103643748958</v>
      </c>
      <c r="E39" s="6">
        <v>0.31051299554626716</v>
      </c>
      <c r="F39" s="6">
        <v>0.29176205863359445</v>
      </c>
      <c r="AG39" s="3"/>
      <c r="AH39" s="3"/>
    </row>
    <row r="40" spans="2:34">
      <c r="B40" s="15" t="s">
        <v>297</v>
      </c>
      <c r="C40" s="4">
        <v>0.37707660361201889</v>
      </c>
      <c r="D40" s="8">
        <v>0.38721594057447484</v>
      </c>
      <c r="E40" s="6">
        <v>0.31051299554626716</v>
      </c>
      <c r="F40" s="6">
        <v>0.29176205863359445</v>
      </c>
      <c r="AG40" s="3"/>
      <c r="AH40" s="3"/>
    </row>
    <row r="41" spans="2:34">
      <c r="B41" s="15" t="s">
        <v>360</v>
      </c>
      <c r="C41" s="4">
        <v>0.30645978611307606</v>
      </c>
      <c r="D41" s="8">
        <v>0.22859880775186095</v>
      </c>
      <c r="E41" s="6">
        <f>AVERAGE(C38:C41)</f>
        <v>0.31051299554626716</v>
      </c>
      <c r="F41" s="6">
        <f>AVERAGE(D38:D41)</f>
        <v>0.29176205863359445</v>
      </c>
      <c r="AG41" s="3"/>
      <c r="AH41" s="3"/>
    </row>
    <row r="42" spans="2:34">
      <c r="B42" s="15"/>
      <c r="C42" s="4"/>
      <c r="D42" s="8">
        <f>+C41-D41</f>
        <v>7.7860978361215111E-2</v>
      </c>
      <c r="E42" s="6"/>
      <c r="F42" s="6"/>
      <c r="G42" s="2">
        <v>0.64</v>
      </c>
      <c r="H42" s="2">
        <v>0.7</v>
      </c>
      <c r="AG42" s="3"/>
      <c r="AH42" s="3"/>
    </row>
    <row r="43" spans="2:34">
      <c r="AG43" s="3"/>
      <c r="AH43" s="3"/>
    </row>
    <row r="44" spans="2:34">
      <c r="B44" s="10" t="s">
        <v>3</v>
      </c>
      <c r="AG44" s="3"/>
      <c r="AH44" s="3"/>
    </row>
    <row r="45" spans="2:34">
      <c r="B45" s="52" t="s">
        <v>17</v>
      </c>
      <c r="AG45" s="3"/>
      <c r="AH45" s="3"/>
    </row>
    <row r="46" spans="2:34">
      <c r="B46" s="52"/>
      <c r="AG46" s="3"/>
      <c r="AH46" s="3"/>
    </row>
    <row r="47" spans="2:34">
      <c r="B47" s="9"/>
      <c r="AG47" s="3"/>
      <c r="AH47" s="3"/>
    </row>
    <row r="48" spans="2:34">
      <c r="B48" s="10"/>
      <c r="AG48" s="3"/>
      <c r="AH48" s="3"/>
    </row>
    <row r="49" spans="2:34">
      <c r="B49" s="10"/>
      <c r="AG49" s="3"/>
      <c r="AH49" s="3"/>
    </row>
    <row r="50" spans="2:34">
      <c r="B50" s="10"/>
      <c r="AG50" s="3"/>
      <c r="AH50" s="3"/>
    </row>
    <row r="51" spans="2:34">
      <c r="B51" s="10"/>
      <c r="AG51" s="3"/>
      <c r="AH51" s="3"/>
    </row>
    <row r="52" spans="2:34">
      <c r="B52" s="10"/>
      <c r="AG52" s="3"/>
      <c r="AH52" s="3"/>
    </row>
    <row r="53" spans="2:34">
      <c r="B53" s="10"/>
      <c r="AG53" s="3"/>
      <c r="AH53" s="3"/>
    </row>
    <row r="54" spans="2:34">
      <c r="B54" s="10"/>
      <c r="AG54" s="3"/>
      <c r="AH54" s="3"/>
    </row>
    <row r="55" spans="2:34">
      <c r="B55" s="10"/>
      <c r="AG55" s="3"/>
      <c r="AH55" s="3"/>
    </row>
    <row r="56" spans="2:34">
      <c r="B56" s="10"/>
      <c r="AG56" s="3"/>
      <c r="AH56" s="3"/>
    </row>
    <row r="57" spans="2:34">
      <c r="B57" s="10"/>
      <c r="AG57" s="3"/>
      <c r="AH57" s="3"/>
    </row>
    <row r="58" spans="2:34">
      <c r="B58" s="10"/>
      <c r="AG58" s="3"/>
      <c r="AH58" s="3"/>
    </row>
    <row r="59" spans="2:34">
      <c r="B59" s="10"/>
      <c r="AG59" s="3"/>
      <c r="AH59" s="3"/>
    </row>
    <row r="60" spans="2:34">
      <c r="B60" s="10"/>
      <c r="AG60" s="3"/>
      <c r="AH60" s="3"/>
    </row>
    <row r="61" spans="2:34">
      <c r="B61" s="10"/>
      <c r="AG61" s="3"/>
      <c r="AH61" s="3"/>
    </row>
    <row r="62" spans="2:34">
      <c r="B62" s="10"/>
      <c r="AG62" s="3"/>
      <c r="AH62" s="3"/>
    </row>
    <row r="63" spans="2:34">
      <c r="B63" s="10"/>
      <c r="AG63" s="3"/>
      <c r="AH63" s="3"/>
    </row>
    <row r="64" spans="2:34">
      <c r="B64" s="10"/>
      <c r="AG64" s="3"/>
      <c r="AH64" s="3"/>
    </row>
    <row r="65" spans="1:34">
      <c r="B65" s="10"/>
      <c r="AG65" s="3"/>
      <c r="AH65" s="3"/>
    </row>
    <row r="66" spans="1:34" ht="15" customHeight="1">
      <c r="B66" s="165" t="s">
        <v>363</v>
      </c>
      <c r="C66" s="165"/>
      <c r="D66" s="165"/>
      <c r="E66" s="165"/>
      <c r="F66" s="165"/>
      <c r="G66" s="165"/>
      <c r="AG66" s="3"/>
      <c r="AH66" s="3"/>
    </row>
    <row r="67" spans="1:34">
      <c r="B67" s="165"/>
      <c r="C67" s="165"/>
      <c r="D67" s="165"/>
      <c r="E67" s="165"/>
      <c r="F67" s="165"/>
      <c r="G67" s="165"/>
      <c r="AG67" s="3"/>
      <c r="AH67" s="3"/>
    </row>
    <row r="68" spans="1:34">
      <c r="B68" s="10" t="s">
        <v>362</v>
      </c>
      <c r="C68" s="153"/>
      <c r="D68" s="153"/>
      <c r="E68" s="153"/>
      <c r="F68" s="153"/>
      <c r="G68" s="153"/>
      <c r="AG68" s="3"/>
      <c r="AH68" s="3"/>
    </row>
    <row r="69" spans="1:34">
      <c r="AG69" s="3"/>
      <c r="AH69" s="3"/>
    </row>
    <row r="70" spans="1:34">
      <c r="B70" s="10"/>
      <c r="AG70" s="3"/>
      <c r="AH70" s="3"/>
    </row>
    <row r="71" spans="1:34">
      <c r="B71" s="10"/>
      <c r="AG71" s="3"/>
      <c r="AH71" s="3"/>
    </row>
    <row r="72" spans="1:34">
      <c r="B72" s="10"/>
      <c r="AG72" s="3"/>
      <c r="AH72" s="3"/>
    </row>
    <row r="73" spans="1:34">
      <c r="B73" s="10"/>
      <c r="AG73" s="3"/>
      <c r="AH73" s="3"/>
    </row>
    <row r="74" spans="1:34">
      <c r="B74" s="10"/>
      <c r="AG74" s="3"/>
      <c r="AH74" s="3"/>
    </row>
    <row r="75" spans="1:34">
      <c r="A75" s="18"/>
      <c r="AG75" s="3"/>
      <c r="AH75" s="3"/>
    </row>
    <row r="76" spans="1:34">
      <c r="A76" s="18"/>
      <c r="B76" s="5"/>
      <c r="C76" s="11"/>
      <c r="AG76" s="3"/>
      <c r="AH76" s="3"/>
    </row>
    <row r="77" spans="1:34">
      <c r="A77" s="18"/>
      <c r="B77" s="5"/>
      <c r="C77" s="11"/>
      <c r="AG77" s="3"/>
      <c r="AH77" s="3"/>
    </row>
    <row r="78" spans="1:34">
      <c r="A78" s="19"/>
      <c r="B78" s="5"/>
      <c r="C78" s="11"/>
      <c r="AG78" s="3"/>
      <c r="AH78" s="3"/>
    </row>
    <row r="79" spans="1:34">
      <c r="A79" s="18"/>
      <c r="B79" s="5"/>
      <c r="C79" s="11"/>
      <c r="AG79" s="3"/>
      <c r="AH79" s="3"/>
    </row>
    <row r="80" spans="1:34">
      <c r="A80" s="18"/>
      <c r="B80" s="5"/>
      <c r="C80" s="11"/>
      <c r="AG80" s="3"/>
      <c r="AH80" s="3"/>
    </row>
    <row r="81" spans="1:34">
      <c r="A81" s="18"/>
      <c r="B81" s="5"/>
      <c r="C81" s="11"/>
      <c r="AG81" s="3"/>
      <c r="AH81" s="3"/>
    </row>
    <row r="82" spans="1:34">
      <c r="A82" s="18"/>
      <c r="B82" s="5"/>
      <c r="C82" s="11"/>
      <c r="AG82" s="3"/>
      <c r="AH82" s="3"/>
    </row>
    <row r="83" spans="1:34">
      <c r="A83" s="18"/>
      <c r="B83" s="5"/>
      <c r="C83" s="11"/>
      <c r="AG83" s="3"/>
      <c r="AH83" s="3"/>
    </row>
    <row r="84" spans="1:34">
      <c r="A84" s="18"/>
      <c r="B84" s="5"/>
      <c r="C84" s="11"/>
      <c r="AG84" s="3"/>
      <c r="AH84" s="3"/>
    </row>
    <row r="85" spans="1:34">
      <c r="A85" s="18"/>
      <c r="B85" s="5"/>
      <c r="C85" s="11"/>
      <c r="AG85" s="3"/>
      <c r="AH85" s="3"/>
    </row>
    <row r="86" spans="1:34">
      <c r="A86" s="18"/>
      <c r="B86" s="5"/>
      <c r="C86" s="11"/>
      <c r="AG86" s="3"/>
      <c r="AH86" s="3"/>
    </row>
    <row r="87" spans="1:34">
      <c r="A87" s="18"/>
      <c r="B87" s="5"/>
      <c r="C87" s="11"/>
      <c r="AG87" s="3"/>
      <c r="AH87" s="3"/>
    </row>
    <row r="88" spans="1:34">
      <c r="A88" s="18"/>
      <c r="B88" s="5"/>
      <c r="C88" s="11"/>
      <c r="AG88" s="3"/>
      <c r="AH88" s="3"/>
    </row>
    <row r="89" spans="1:34">
      <c r="A89" s="20"/>
      <c r="B89" s="5"/>
      <c r="C89" s="11"/>
      <c r="AG89" s="3"/>
      <c r="AH89" s="3"/>
    </row>
    <row r="90" spans="1:34">
      <c r="A90" s="18"/>
      <c r="B90" s="5"/>
      <c r="C90" s="11"/>
      <c r="AG90" s="3"/>
      <c r="AH90" s="3"/>
    </row>
    <row r="91" spans="1:34">
      <c r="A91" s="18"/>
      <c r="B91" s="5"/>
      <c r="C91" s="11"/>
      <c r="AG91" s="3"/>
      <c r="AH91" s="3"/>
    </row>
    <row r="92" spans="1:34">
      <c r="A92" s="18"/>
      <c r="B92" s="12"/>
      <c r="C92" s="11"/>
    </row>
    <row r="93" spans="1:34">
      <c r="B93" s="12"/>
    </row>
    <row r="94" spans="1:34">
      <c r="B94" s="13"/>
    </row>
    <row r="107" spans="13:13">
      <c r="M107" s="14" t="e">
        <v>#REF!</v>
      </c>
    </row>
  </sheetData>
  <mergeCells count="1">
    <mergeCell ref="B66:G67"/>
  </mergeCells>
  <phoneticPr fontId="32"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9670-375C-4097-81C4-856A8DDF81AC}">
  <dimension ref="A2:AA24"/>
  <sheetViews>
    <sheetView showGridLines="0" workbookViewId="0">
      <selection activeCell="G9" sqref="G9"/>
    </sheetView>
  </sheetViews>
  <sheetFormatPr baseColWidth="10" defaultRowHeight="15"/>
  <cols>
    <col min="1" max="13" width="11.42578125" style="154"/>
    <col min="14" max="14" width="4.42578125" style="154" customWidth="1"/>
    <col min="15" max="16384" width="11.42578125" style="154"/>
  </cols>
  <sheetData>
    <row r="2" spans="1:27">
      <c r="A2" s="154" t="s">
        <v>407</v>
      </c>
      <c r="B2" s="154" t="s">
        <v>408</v>
      </c>
      <c r="C2" s="154" t="s">
        <v>409</v>
      </c>
      <c r="D2" s="154">
        <f>COUNTIF(E2:AF2,C2)</f>
        <v>2</v>
      </c>
      <c r="O2" s="154" t="s">
        <v>409</v>
      </c>
      <c r="X2" s="154" t="s">
        <v>409</v>
      </c>
    </row>
    <row r="3" spans="1:27">
      <c r="B3" s="154" t="s">
        <v>410</v>
      </c>
      <c r="C3" s="154" t="s">
        <v>411</v>
      </c>
      <c r="D3" s="154">
        <f t="shared" ref="D3:D6" si="0">COUNTIF(E3:AF3,C3)</f>
        <v>0</v>
      </c>
    </row>
    <row r="4" spans="1:27">
      <c r="B4" s="154" t="s">
        <v>412</v>
      </c>
      <c r="C4" s="154" t="s">
        <v>413</v>
      </c>
      <c r="D4" s="154">
        <f t="shared" si="0"/>
        <v>6</v>
      </c>
      <c r="H4" s="154" t="s">
        <v>413</v>
      </c>
      <c r="I4" s="154" t="s">
        <v>413</v>
      </c>
      <c r="J4" s="154" t="s">
        <v>413</v>
      </c>
      <c r="Q4" s="154" t="s">
        <v>413</v>
      </c>
      <c r="W4" s="154" t="s">
        <v>413</v>
      </c>
      <c r="Y4" s="154" t="s">
        <v>413</v>
      </c>
    </row>
    <row r="5" spans="1:27">
      <c r="B5" s="154" t="s">
        <v>414</v>
      </c>
      <c r="C5" s="154" t="s">
        <v>415</v>
      </c>
      <c r="D5" s="154">
        <f t="shared" si="0"/>
        <v>8</v>
      </c>
      <c r="G5" s="154" t="s">
        <v>415</v>
      </c>
      <c r="M5" s="154" t="s">
        <v>415</v>
      </c>
      <c r="N5" s="154" t="s">
        <v>415</v>
      </c>
      <c r="R5" s="154" t="s">
        <v>415</v>
      </c>
      <c r="T5" s="154" t="s">
        <v>415</v>
      </c>
      <c r="U5" s="154" t="s">
        <v>415</v>
      </c>
      <c r="Z5" s="154" t="s">
        <v>415</v>
      </c>
      <c r="AA5" s="154" t="s">
        <v>415</v>
      </c>
    </row>
    <row r="6" spans="1:27">
      <c r="B6" s="154" t="s">
        <v>416</v>
      </c>
      <c r="C6" s="154" t="s">
        <v>417</v>
      </c>
      <c r="D6" s="154">
        <f t="shared" si="0"/>
        <v>6</v>
      </c>
      <c r="E6" s="154" t="s">
        <v>417</v>
      </c>
      <c r="K6" s="154" t="s">
        <v>417</v>
      </c>
      <c r="L6" s="154" t="s">
        <v>417</v>
      </c>
      <c r="P6" s="154" t="s">
        <v>417</v>
      </c>
      <c r="S6" s="154" t="s">
        <v>417</v>
      </c>
      <c r="V6" s="154" t="s">
        <v>417</v>
      </c>
    </row>
    <row r="8" spans="1:27">
      <c r="G8" s="155" t="s">
        <v>427</v>
      </c>
    </row>
    <row r="24" spans="7:7">
      <c r="G24" s="154" t="s">
        <v>418</v>
      </c>
    </row>
  </sheetData>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48569"/>
  <sheetViews>
    <sheetView showGridLines="0" tabSelected="1" view="pageBreakPreview" topLeftCell="B1" zoomScale="80" zoomScaleNormal="85" zoomScaleSheetLayoutView="80" zoomScalePageLayoutView="85" workbookViewId="0">
      <selection activeCell="B15" sqref="B15"/>
    </sheetView>
  </sheetViews>
  <sheetFormatPr baseColWidth="10" defaultColWidth="11.42578125" defaultRowHeight="15"/>
  <cols>
    <col min="1" max="1" width="41" style="2" hidden="1" customWidth="1"/>
    <col min="2" max="2" width="45" style="2" bestFit="1" customWidth="1"/>
    <col min="3" max="3" width="13.42578125" style="2" customWidth="1"/>
    <col min="4" max="7" width="11.42578125" style="2"/>
    <col min="8" max="8" width="11.42578125" style="116"/>
    <col min="9" max="16384" width="11.42578125" style="2"/>
  </cols>
  <sheetData>
    <row r="1" spans="2:11" ht="13.7" customHeight="1">
      <c r="B1" s="176"/>
      <c r="C1" s="176"/>
      <c r="D1" s="176"/>
      <c r="E1" s="176"/>
      <c r="F1" s="176"/>
      <c r="G1" s="125"/>
      <c r="H1" s="125"/>
    </row>
    <row r="2" spans="2:11" ht="13.7" customHeight="1">
      <c r="B2" s="176"/>
      <c r="C2" s="176"/>
      <c r="D2" s="176"/>
      <c r="E2" s="176"/>
      <c r="F2" s="176"/>
      <c r="G2" s="125"/>
      <c r="H2" s="125"/>
    </row>
    <row r="3" spans="2:11">
      <c r="H3" s="2"/>
    </row>
    <row r="4" spans="2:11">
      <c r="B4" s="122" t="s">
        <v>356</v>
      </c>
      <c r="C4" s="119">
        <v>44075</v>
      </c>
      <c r="D4" s="119">
        <v>44166</v>
      </c>
      <c r="E4" s="119">
        <v>44256</v>
      </c>
      <c r="F4" s="119">
        <v>44348</v>
      </c>
      <c r="G4" s="119">
        <v>44440</v>
      </c>
      <c r="H4" s="119">
        <v>44531</v>
      </c>
      <c r="I4" s="119">
        <v>44621</v>
      </c>
      <c r="J4" s="119">
        <v>44713</v>
      </c>
      <c r="K4" s="119">
        <v>44805</v>
      </c>
    </row>
    <row r="5" spans="2:11">
      <c r="B5" s="123" t="s">
        <v>144</v>
      </c>
      <c r="C5" s="121"/>
      <c r="D5" s="120"/>
      <c r="E5" s="120"/>
      <c r="F5" s="120"/>
      <c r="G5" s="120"/>
      <c r="H5" s="120"/>
      <c r="I5" s="120"/>
      <c r="J5" s="120"/>
      <c r="K5" s="144"/>
    </row>
    <row r="6" spans="2:11" ht="15" customHeight="1">
      <c r="B6" s="123" t="s">
        <v>145</v>
      </c>
      <c r="C6" s="121"/>
      <c r="D6" s="121"/>
      <c r="E6" s="121"/>
      <c r="F6" s="121"/>
      <c r="G6" s="121"/>
      <c r="H6" s="121"/>
      <c r="I6" s="121"/>
      <c r="J6" s="121"/>
      <c r="K6" s="121"/>
    </row>
    <row r="7" spans="2:11" ht="15" customHeight="1">
      <c r="B7" s="123" t="s">
        <v>146</v>
      </c>
      <c r="C7" s="121"/>
      <c r="D7" s="121"/>
      <c r="E7" s="121"/>
      <c r="F7" s="121"/>
      <c r="G7" s="121"/>
      <c r="H7" s="121"/>
      <c r="I7" s="121"/>
      <c r="J7" s="121"/>
      <c r="K7" s="121"/>
    </row>
    <row r="8" spans="2:11" ht="15" customHeight="1">
      <c r="B8" s="123" t="s">
        <v>147</v>
      </c>
      <c r="C8" s="121"/>
      <c r="D8" s="120"/>
      <c r="E8" s="120"/>
      <c r="F8" s="121"/>
      <c r="G8" s="120"/>
      <c r="H8" s="120"/>
      <c r="I8" s="120"/>
      <c r="J8" s="121"/>
      <c r="K8" s="121"/>
    </row>
    <row r="9" spans="2:11" ht="15" customHeight="1">
      <c r="B9" s="123" t="s">
        <v>148</v>
      </c>
      <c r="C9" s="121"/>
      <c r="D9" s="121"/>
      <c r="E9" s="121"/>
      <c r="F9" s="121"/>
      <c r="G9" s="121"/>
      <c r="H9" s="121"/>
      <c r="I9" s="120"/>
      <c r="J9" s="121"/>
      <c r="K9" s="144"/>
    </row>
    <row r="10" spans="2:11" ht="15" customHeight="1">
      <c r="B10" s="123" t="s">
        <v>149</v>
      </c>
      <c r="C10" s="120"/>
      <c r="D10" s="121"/>
      <c r="E10" s="120"/>
      <c r="F10" s="121"/>
      <c r="G10" s="121"/>
      <c r="H10" s="121"/>
      <c r="I10" s="121"/>
      <c r="J10" s="121"/>
      <c r="K10" s="121"/>
    </row>
    <row r="11" spans="2:11" ht="15" customHeight="1">
      <c r="B11" s="123" t="s">
        <v>150</v>
      </c>
      <c r="C11" s="120"/>
      <c r="D11" s="121"/>
      <c r="E11" s="120"/>
      <c r="F11" s="120"/>
      <c r="G11" s="121"/>
      <c r="H11" s="120"/>
      <c r="I11" s="121"/>
      <c r="J11" s="121"/>
      <c r="K11" s="144"/>
    </row>
    <row r="12" spans="2:11" ht="15" customHeight="1">
      <c r="B12" s="123" t="s">
        <v>151</v>
      </c>
      <c r="C12" s="121"/>
      <c r="D12" s="121"/>
      <c r="E12" s="121"/>
      <c r="F12" s="121"/>
      <c r="G12" s="121"/>
      <c r="H12" s="121"/>
      <c r="I12" s="120"/>
      <c r="J12" s="121"/>
      <c r="K12" s="121"/>
    </row>
    <row r="13" spans="2:11">
      <c r="B13" s="123" t="s">
        <v>152</v>
      </c>
      <c r="C13" s="120"/>
      <c r="D13" s="120"/>
      <c r="E13" s="120"/>
      <c r="F13" s="120"/>
      <c r="G13" s="120"/>
      <c r="H13" s="120"/>
      <c r="I13" s="120"/>
      <c r="J13" s="144"/>
      <c r="K13" s="144"/>
    </row>
    <row r="14" spans="2:11">
      <c r="B14" s="123" t="s">
        <v>153</v>
      </c>
      <c r="C14" s="121"/>
      <c r="D14" s="121"/>
      <c r="E14" s="121"/>
      <c r="F14" s="121"/>
      <c r="G14" s="120"/>
      <c r="H14" s="121"/>
      <c r="I14" s="121"/>
      <c r="J14" s="144"/>
      <c r="K14" s="121"/>
    </row>
    <row r="15" spans="2:11" ht="15" customHeight="1">
      <c r="B15" s="123" t="s">
        <v>154</v>
      </c>
      <c r="C15" s="121"/>
      <c r="D15" s="121"/>
      <c r="E15" s="121"/>
      <c r="F15" s="121"/>
      <c r="G15" s="121"/>
      <c r="H15" s="121"/>
      <c r="I15" s="121"/>
      <c r="J15" s="121"/>
      <c r="K15" s="121"/>
    </row>
    <row r="16" spans="2:11">
      <c r="B16" s="123" t="s">
        <v>155</v>
      </c>
      <c r="C16" s="121"/>
      <c r="D16" s="121"/>
      <c r="E16" s="121"/>
      <c r="F16" s="121"/>
      <c r="G16" s="121"/>
      <c r="H16" s="121"/>
      <c r="I16" s="121"/>
      <c r="J16" s="121"/>
      <c r="K16" s="121"/>
    </row>
    <row r="17" spans="2:11" ht="15" customHeight="1">
      <c r="B17" s="123" t="s">
        <v>277</v>
      </c>
      <c r="C17" s="120"/>
      <c r="D17" s="121"/>
      <c r="E17" s="120"/>
      <c r="F17" s="121"/>
      <c r="G17" s="121"/>
      <c r="H17" s="120"/>
      <c r="I17" s="121"/>
      <c r="J17" s="144"/>
      <c r="K17" s="144"/>
    </row>
    <row r="18" spans="2:11" ht="15" customHeight="1">
      <c r="B18" s="123" t="s">
        <v>156</v>
      </c>
      <c r="C18" s="121"/>
      <c r="D18" s="121"/>
      <c r="E18" s="120"/>
      <c r="F18" s="121"/>
      <c r="G18" s="121"/>
      <c r="H18" s="121"/>
      <c r="I18" s="121"/>
      <c r="J18" s="121"/>
      <c r="K18" s="144"/>
    </row>
    <row r="19" spans="2:11" ht="15" customHeight="1">
      <c r="B19" s="123" t="s">
        <v>157</v>
      </c>
      <c r="C19" s="121"/>
      <c r="D19" s="121"/>
      <c r="E19" s="121"/>
      <c r="F19" s="121"/>
      <c r="G19" s="121"/>
      <c r="H19" s="121"/>
      <c r="I19" s="121"/>
      <c r="J19" s="144"/>
      <c r="K19" s="121"/>
    </row>
    <row r="20" spans="2:11" ht="15" customHeight="1">
      <c r="B20" s="123" t="s">
        <v>158</v>
      </c>
      <c r="C20" s="121"/>
      <c r="D20" s="121"/>
      <c r="E20" s="121"/>
      <c r="F20" s="120"/>
      <c r="G20" s="121"/>
      <c r="H20" s="121"/>
      <c r="I20" s="121"/>
      <c r="J20" s="121"/>
      <c r="K20" s="121"/>
    </row>
    <row r="21" spans="2:11" ht="15" customHeight="1">
      <c r="B21" s="123" t="s">
        <v>159</v>
      </c>
      <c r="C21" s="121"/>
      <c r="D21" s="120"/>
      <c r="E21" s="120"/>
      <c r="F21" s="121"/>
      <c r="G21" s="120"/>
      <c r="H21" s="121"/>
      <c r="I21" s="121"/>
      <c r="J21" s="121"/>
      <c r="K21" s="121"/>
    </row>
    <row r="22" spans="2:11" ht="15" customHeight="1">
      <c r="B22" s="123" t="s">
        <v>160</v>
      </c>
      <c r="C22" s="121"/>
      <c r="D22" s="120"/>
      <c r="E22" s="121"/>
      <c r="F22" s="120"/>
      <c r="G22" s="120"/>
      <c r="H22" s="120"/>
      <c r="I22" s="120"/>
      <c r="J22" s="144"/>
      <c r="K22" s="144"/>
    </row>
    <row r="23" spans="2:11" ht="15" customHeight="1">
      <c r="B23" s="123" t="s">
        <v>181</v>
      </c>
      <c r="C23" s="121"/>
      <c r="D23" s="120"/>
      <c r="E23" s="120"/>
      <c r="F23" s="120"/>
      <c r="G23" s="120"/>
      <c r="H23" s="120"/>
      <c r="I23" s="120"/>
      <c r="J23" s="144"/>
      <c r="K23" s="144"/>
    </row>
    <row r="24" spans="2:11" ht="15" customHeight="1">
      <c r="B24" s="123" t="s">
        <v>161</v>
      </c>
      <c r="C24" s="120"/>
      <c r="D24" s="121"/>
      <c r="E24" s="120"/>
      <c r="F24" s="120"/>
      <c r="G24" s="121"/>
      <c r="H24" s="121"/>
      <c r="I24" s="121"/>
      <c r="J24" s="121"/>
      <c r="K24" s="121"/>
    </row>
    <row r="25" spans="2:11" ht="15" customHeight="1">
      <c r="B25" s="123" t="s">
        <v>162</v>
      </c>
      <c r="C25" s="121"/>
      <c r="D25" s="120"/>
      <c r="E25" s="121"/>
      <c r="F25" s="120"/>
      <c r="G25" s="120"/>
      <c r="H25" s="121"/>
      <c r="I25" s="120"/>
      <c r="J25" s="121"/>
      <c r="K25" s="121"/>
    </row>
    <row r="26" spans="2:11" ht="15" customHeight="1">
      <c r="B26" s="123" t="s">
        <v>163</v>
      </c>
      <c r="C26" s="120"/>
      <c r="D26" s="120"/>
      <c r="E26" s="120"/>
      <c r="F26" s="121"/>
      <c r="G26" s="120"/>
      <c r="H26" s="120"/>
      <c r="I26" s="120"/>
      <c r="J26" s="144" t="s">
        <v>299</v>
      </c>
      <c r="K26" s="144"/>
    </row>
    <row r="27" spans="2:11" ht="15" customHeight="1">
      <c r="B27" s="123" t="s">
        <v>164</v>
      </c>
      <c r="C27" s="121"/>
      <c r="D27" s="121"/>
      <c r="E27" s="121"/>
      <c r="F27" s="120"/>
      <c r="G27" s="120"/>
      <c r="H27" s="120"/>
      <c r="I27" s="121"/>
      <c r="J27" s="121"/>
      <c r="K27" s="121"/>
    </row>
    <row r="28" spans="2:11" ht="15" customHeight="1">
      <c r="B28" s="123" t="s">
        <v>225</v>
      </c>
      <c r="C28" s="121"/>
      <c r="D28" s="121"/>
      <c r="E28" s="121"/>
      <c r="F28" s="120"/>
      <c r="G28" s="121"/>
      <c r="H28" s="121"/>
      <c r="I28" s="121"/>
      <c r="J28" s="121"/>
      <c r="K28" s="144"/>
    </row>
    <row r="29" spans="2:11">
      <c r="B29" s="123" t="s">
        <v>165</v>
      </c>
      <c r="C29" s="121"/>
      <c r="D29" s="120"/>
      <c r="E29" s="121"/>
      <c r="F29" s="120"/>
      <c r="G29" s="120"/>
      <c r="H29" s="120"/>
      <c r="I29" s="121"/>
      <c r="J29" s="144"/>
      <c r="K29" s="121"/>
    </row>
    <row r="30" spans="2:11" ht="15" customHeight="1">
      <c r="B30" s="123" t="s">
        <v>166</v>
      </c>
      <c r="C30" s="121"/>
      <c r="D30" s="121"/>
      <c r="E30" s="120"/>
      <c r="F30" s="121"/>
      <c r="G30" s="120"/>
      <c r="H30" s="120"/>
      <c r="I30" s="120"/>
      <c r="J30" s="144"/>
      <c r="K30" s="144"/>
    </row>
    <row r="31" spans="2:11">
      <c r="B31" s="123" t="s">
        <v>167</v>
      </c>
      <c r="C31" s="121"/>
      <c r="D31" s="120"/>
      <c r="E31" s="120"/>
      <c r="F31" s="120"/>
      <c r="G31" s="121"/>
      <c r="H31" s="121"/>
      <c r="I31" s="121"/>
      <c r="J31" s="144"/>
      <c r="K31" s="121"/>
    </row>
    <row r="32" spans="2:11">
      <c r="B32" s="123" t="s">
        <v>168</v>
      </c>
      <c r="C32" s="121"/>
      <c r="D32" s="120"/>
      <c r="E32" s="121"/>
      <c r="F32" s="120"/>
      <c r="G32" s="121"/>
      <c r="H32" s="121"/>
      <c r="I32" s="120"/>
      <c r="J32" s="121"/>
      <c r="K32" s="121"/>
    </row>
    <row r="33" spans="2:11">
      <c r="B33" s="123" t="s">
        <v>169</v>
      </c>
      <c r="C33" s="120"/>
      <c r="D33" s="120"/>
      <c r="E33" s="121"/>
      <c r="F33" s="121"/>
      <c r="G33" s="121"/>
      <c r="H33" s="120"/>
      <c r="I33" s="120"/>
      <c r="J33" s="144"/>
      <c r="K33" s="144"/>
    </row>
    <row r="34" spans="2:11" ht="15" customHeight="1">
      <c r="B34" s="123" t="s">
        <v>216</v>
      </c>
      <c r="C34" s="121"/>
      <c r="D34" s="120"/>
      <c r="E34" s="121"/>
      <c r="F34" s="120"/>
      <c r="G34" s="120"/>
      <c r="H34" s="121"/>
      <c r="I34" s="121"/>
      <c r="J34" s="144"/>
      <c r="K34" s="144"/>
    </row>
    <row r="35" spans="2:11" ht="15" customHeight="1">
      <c r="B35" s="123" t="s">
        <v>207</v>
      </c>
      <c r="C35" s="120"/>
      <c r="D35" s="120"/>
      <c r="E35" s="120"/>
      <c r="F35" s="120"/>
      <c r="G35" s="120"/>
      <c r="H35" s="120"/>
      <c r="I35" s="120"/>
      <c r="J35" s="144"/>
      <c r="K35" s="144"/>
    </row>
    <row r="36" spans="2:11" ht="15" customHeight="1">
      <c r="B36" s="123" t="s">
        <v>170</v>
      </c>
      <c r="C36" s="121"/>
      <c r="D36" s="120"/>
      <c r="E36" s="120"/>
      <c r="F36" s="121"/>
      <c r="G36" s="121"/>
      <c r="H36" s="121"/>
      <c r="I36" s="121"/>
      <c r="J36" s="144"/>
      <c r="K36" s="144"/>
    </row>
    <row r="37" spans="2:11">
      <c r="B37" s="123" t="s">
        <v>171</v>
      </c>
      <c r="C37" s="121"/>
      <c r="D37" s="120"/>
      <c r="E37" s="120"/>
      <c r="F37" s="121"/>
      <c r="G37" s="121"/>
      <c r="H37" s="121"/>
      <c r="I37" s="120"/>
      <c r="J37" s="144"/>
      <c r="K37" s="144"/>
    </row>
    <row r="38" spans="2:11">
      <c r="B38" s="123" t="s">
        <v>253</v>
      </c>
      <c r="C38" s="121"/>
      <c r="D38" s="121"/>
      <c r="E38" s="121"/>
      <c r="F38" s="121"/>
      <c r="G38" s="121"/>
      <c r="H38" s="121"/>
      <c r="I38" s="121"/>
      <c r="J38" s="121"/>
      <c r="K38" s="121"/>
    </row>
    <row r="39" spans="2:11" ht="15" customHeight="1">
      <c r="B39" s="123" t="s">
        <v>172</v>
      </c>
      <c r="C39" s="120"/>
      <c r="D39" s="120"/>
      <c r="E39" s="120"/>
      <c r="F39" s="120"/>
      <c r="G39" s="121"/>
      <c r="H39" s="121"/>
      <c r="I39" s="121"/>
      <c r="J39" s="121"/>
      <c r="K39" s="121"/>
    </row>
    <row r="40" spans="2:11">
      <c r="B40" s="123" t="s">
        <v>173</v>
      </c>
      <c r="C40" s="121"/>
      <c r="D40" s="120"/>
      <c r="E40" s="121"/>
      <c r="F40" s="121"/>
      <c r="G40" s="121"/>
      <c r="H40" s="121"/>
      <c r="I40" s="121"/>
      <c r="J40" s="121"/>
      <c r="K40" s="121"/>
    </row>
    <row r="41" spans="2:11">
      <c r="B41" s="123" t="s">
        <v>174</v>
      </c>
      <c r="C41" s="121"/>
      <c r="D41" s="121"/>
      <c r="E41" s="121"/>
      <c r="F41" s="121"/>
      <c r="G41" s="120"/>
      <c r="H41" s="120"/>
      <c r="I41" s="121"/>
      <c r="J41" s="121"/>
      <c r="K41" s="121"/>
    </row>
    <row r="42" spans="2:11">
      <c r="B42" s="123" t="s">
        <v>175</v>
      </c>
      <c r="C42" s="120"/>
      <c r="D42" s="120"/>
      <c r="E42" s="120"/>
      <c r="F42" s="121"/>
      <c r="G42" s="121"/>
      <c r="H42" s="120"/>
      <c r="I42" s="120"/>
      <c r="J42" s="144"/>
      <c r="K42" s="144"/>
    </row>
    <row r="43" spans="2:11">
      <c r="B43" s="123" t="s">
        <v>176</v>
      </c>
      <c r="C43" s="121"/>
      <c r="D43" s="121"/>
      <c r="E43" s="121"/>
      <c r="F43" s="121"/>
      <c r="G43" s="121"/>
      <c r="H43" s="121"/>
      <c r="I43" s="121"/>
      <c r="J43" s="121"/>
      <c r="K43" s="121"/>
    </row>
    <row r="44" spans="2:11">
      <c r="B44" s="123" t="s">
        <v>177</v>
      </c>
      <c r="C44" s="121"/>
      <c r="D44" s="121"/>
      <c r="E44" s="121"/>
      <c r="F44" s="121"/>
      <c r="G44" s="121"/>
      <c r="H44" s="121"/>
      <c r="I44" s="121"/>
      <c r="J44" s="121"/>
      <c r="K44" s="121"/>
    </row>
    <row r="45" spans="2:11">
      <c r="B45" s="123" t="s">
        <v>285</v>
      </c>
      <c r="C45" s="120"/>
      <c r="D45" s="120"/>
      <c r="E45" s="120"/>
      <c r="F45" s="120"/>
      <c r="G45" s="121"/>
      <c r="H45" s="120"/>
      <c r="I45" s="120"/>
      <c r="J45" s="121"/>
      <c r="K45" s="144"/>
    </row>
    <row r="46" spans="2:11" ht="12.75" customHeight="1">
      <c r="B46" s="1"/>
      <c r="C46" s="1"/>
      <c r="D46" s="116"/>
      <c r="E46" s="116"/>
      <c r="F46" s="116"/>
      <c r="G46" s="116"/>
    </row>
    <row r="47" spans="2:11" ht="12.75" customHeight="1">
      <c r="B47" s="116"/>
      <c r="C47" s="117" t="s">
        <v>178</v>
      </c>
      <c r="D47" s="121"/>
      <c r="E47" s="116"/>
      <c r="F47" s="116"/>
      <c r="G47" s="116"/>
    </row>
    <row r="48" spans="2:11">
      <c r="B48" s="116"/>
      <c r="C48" s="117" t="s">
        <v>179</v>
      </c>
      <c r="D48" s="117"/>
      <c r="E48" s="116"/>
      <c r="F48" s="116"/>
      <c r="G48" s="116"/>
    </row>
    <row r="49" spans="2:11">
      <c r="B49" s="118"/>
      <c r="C49" s="117" t="s">
        <v>180</v>
      </c>
      <c r="D49" s="124"/>
      <c r="E49" s="116"/>
      <c r="F49" s="116"/>
      <c r="G49" s="116"/>
      <c r="I49" s="114"/>
      <c r="J49" s="114"/>
      <c r="K49" s="114"/>
    </row>
    <row r="50" spans="2:11">
      <c r="B50" s="116"/>
      <c r="C50" s="116"/>
      <c r="D50" s="116"/>
      <c r="E50" s="116"/>
      <c r="F50" s="116"/>
      <c r="G50" s="116"/>
    </row>
    <row r="1048569" spans="8:8">
      <c r="H1048569" s="115"/>
    </row>
  </sheetData>
  <mergeCells count="1">
    <mergeCell ref="B1:F2"/>
  </mergeCells>
  <phoneticPr fontId="32" type="noConversion"/>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6"/>
  <sheetViews>
    <sheetView showGridLines="0" view="pageBreakPreview" zoomScale="80" zoomScaleNormal="85" zoomScaleSheetLayoutView="80" zoomScalePageLayoutView="85" workbookViewId="0">
      <pane xSplit="2" ySplit="6" topLeftCell="C26" activePane="bottomRight" state="frozen"/>
      <selection activeCell="B44" sqref="B44:G68"/>
      <selection pane="topRight" activeCell="B44" sqref="B44:G68"/>
      <selection pane="bottomLeft" activeCell="B44" sqref="B44:G68"/>
      <selection pane="bottomRight" activeCell="B44" sqref="B44:G68"/>
    </sheetView>
  </sheetViews>
  <sheetFormatPr baseColWidth="10" defaultColWidth="9.140625" defaultRowHeight="15"/>
  <cols>
    <col min="1" max="2" width="5.5703125" style="21" customWidth="1"/>
    <col min="3" max="16" width="10.5703125" style="21" customWidth="1"/>
    <col min="17" max="17" width="10" style="21" customWidth="1"/>
    <col min="18" max="22" width="9.140625" style="21"/>
    <col min="23" max="23" width="11.5703125" style="21" bestFit="1" customWidth="1"/>
    <col min="24" max="24" width="11.140625" style="21" bestFit="1" customWidth="1"/>
    <col min="25" max="25" width="11.42578125" style="21" bestFit="1" customWidth="1"/>
    <col min="26" max="27" width="9.140625" style="21"/>
    <col min="28" max="29" width="8.85546875" style="21" customWidth="1"/>
    <col min="30" max="31" width="9.140625" style="21"/>
    <col min="32" max="33" width="10.140625" style="21" bestFit="1" customWidth="1"/>
    <col min="34" max="34" width="9.5703125" style="21" bestFit="1" customWidth="1"/>
    <col min="35" max="41" width="9.140625" style="21"/>
    <col min="42" max="42" width="10" style="21" bestFit="1" customWidth="1"/>
    <col min="43" max="16384" width="9.140625" style="21"/>
  </cols>
  <sheetData>
    <row r="1" spans="1:43">
      <c r="B1" s="166" t="s">
        <v>19</v>
      </c>
      <c r="C1" s="166"/>
      <c r="D1" s="166"/>
      <c r="E1" s="166"/>
      <c r="F1" s="166"/>
      <c r="G1" s="166"/>
      <c r="H1" s="166"/>
      <c r="I1" s="166"/>
      <c r="J1" s="166"/>
      <c r="K1" s="166"/>
      <c r="L1" s="166"/>
      <c r="M1" s="166"/>
      <c r="N1" s="166"/>
      <c r="R1" s="21">
        <v>100</v>
      </c>
    </row>
    <row r="2" spans="1:43">
      <c r="B2" s="166"/>
      <c r="C2" s="166"/>
      <c r="D2" s="166"/>
      <c r="E2" s="166"/>
      <c r="F2" s="166"/>
      <c r="G2" s="166"/>
      <c r="H2" s="166"/>
      <c r="I2" s="166"/>
      <c r="J2" s="166"/>
      <c r="K2" s="166"/>
      <c r="L2" s="166"/>
      <c r="M2" s="166"/>
      <c r="N2" s="166"/>
    </row>
    <row r="3" spans="1:43">
      <c r="B3" s="166"/>
      <c r="C3" s="166"/>
      <c r="D3" s="166"/>
      <c r="E3" s="166"/>
      <c r="F3" s="166"/>
      <c r="G3" s="166"/>
      <c r="H3" s="166"/>
      <c r="I3" s="166"/>
      <c r="J3" s="166"/>
      <c r="K3" s="166"/>
      <c r="L3" s="166"/>
      <c r="M3" s="166"/>
      <c r="N3" s="166"/>
    </row>
    <row r="4" spans="1:43">
      <c r="B4" s="22"/>
      <c r="C4" s="22"/>
      <c r="D4" s="22"/>
      <c r="E4" s="22"/>
      <c r="F4" s="22"/>
      <c r="G4" s="22"/>
      <c r="H4" s="22"/>
      <c r="I4" s="22"/>
      <c r="J4" s="22"/>
      <c r="K4" s="22"/>
      <c r="L4" s="22"/>
      <c r="M4" s="22"/>
      <c r="N4" s="22"/>
    </row>
    <row r="5" spans="1:43">
      <c r="B5" s="22"/>
      <c r="C5" s="22"/>
      <c r="D5" s="22"/>
      <c r="E5" s="22"/>
      <c r="F5" s="22"/>
      <c r="G5" s="22"/>
      <c r="H5" s="22"/>
      <c r="I5" s="22"/>
      <c r="J5" s="22"/>
      <c r="K5" s="22"/>
      <c r="L5" s="22"/>
      <c r="M5" s="22"/>
      <c r="N5" s="22"/>
      <c r="V5" s="23"/>
      <c r="W5" s="23"/>
      <c r="X5" s="23"/>
      <c r="Y5" s="23"/>
      <c r="Z5" s="23"/>
      <c r="AA5" s="23"/>
      <c r="AB5" s="23"/>
      <c r="AC5" s="23"/>
      <c r="AD5" s="23"/>
    </row>
    <row r="6" spans="1:43">
      <c r="A6" s="21" t="s">
        <v>75</v>
      </c>
      <c r="B6" s="24" t="s">
        <v>4</v>
      </c>
      <c r="C6" s="42">
        <v>41334</v>
      </c>
      <c r="D6" s="42">
        <v>41426</v>
      </c>
      <c r="E6" s="43">
        <v>41518</v>
      </c>
      <c r="F6" s="42">
        <v>41609</v>
      </c>
      <c r="G6" s="42">
        <v>41699</v>
      </c>
      <c r="H6" s="43">
        <v>41791</v>
      </c>
      <c r="I6" s="43">
        <v>41883</v>
      </c>
      <c r="J6" s="43">
        <v>41974</v>
      </c>
      <c r="K6" s="43">
        <v>42064</v>
      </c>
      <c r="L6" s="43">
        <v>42156</v>
      </c>
      <c r="M6" s="43">
        <v>42248</v>
      </c>
      <c r="N6" s="43">
        <v>42339</v>
      </c>
      <c r="O6" s="43">
        <v>42430</v>
      </c>
      <c r="P6" s="43">
        <v>42522</v>
      </c>
      <c r="Q6" s="27">
        <v>42614</v>
      </c>
      <c r="R6" s="43">
        <v>42705</v>
      </c>
      <c r="S6" s="43">
        <v>42795</v>
      </c>
      <c r="T6" s="27">
        <v>42887</v>
      </c>
      <c r="U6" s="27">
        <v>42979</v>
      </c>
      <c r="V6" s="44">
        <v>43070</v>
      </c>
      <c r="W6" s="44" t="s">
        <v>121</v>
      </c>
      <c r="X6" s="45" t="s">
        <v>129</v>
      </c>
      <c r="Y6" s="44" t="s">
        <v>137</v>
      </c>
      <c r="Z6" s="44" t="s">
        <v>183</v>
      </c>
      <c r="AA6" s="44" t="s">
        <v>191</v>
      </c>
      <c r="AB6" s="44" t="s">
        <v>199</v>
      </c>
      <c r="AC6" s="44" t="s">
        <v>208</v>
      </c>
      <c r="AD6" s="44" t="s">
        <v>217</v>
      </c>
      <c r="AE6" s="44" t="s">
        <v>227</v>
      </c>
      <c r="AF6" s="27" t="s">
        <v>236</v>
      </c>
      <c r="AG6" s="27" t="s">
        <v>245</v>
      </c>
      <c r="AH6" s="44" t="s">
        <v>254</v>
      </c>
      <c r="AI6" s="27" t="s">
        <v>262</v>
      </c>
      <c r="AJ6" s="27" t="s">
        <v>276</v>
      </c>
      <c r="AK6" s="27">
        <v>44440</v>
      </c>
      <c r="AL6" s="44">
        <v>44531</v>
      </c>
      <c r="AM6" s="27">
        <v>44621</v>
      </c>
      <c r="AN6" s="27">
        <v>44713</v>
      </c>
      <c r="AO6" s="44">
        <v>44805</v>
      </c>
    </row>
    <row r="7" spans="1:43" ht="15" customHeight="1">
      <c r="A7" s="21" t="s">
        <v>76</v>
      </c>
      <c r="B7" s="35" t="s">
        <v>11</v>
      </c>
      <c r="C7" s="36">
        <v>3.7931034482758599</v>
      </c>
      <c r="D7" s="36">
        <v>1.1675675675675674</v>
      </c>
      <c r="E7" s="36">
        <v>1.0003106554830694</v>
      </c>
      <c r="F7" s="36">
        <v>1.2693498452012384</v>
      </c>
      <c r="G7" s="36">
        <v>0.625</v>
      </c>
      <c r="H7" s="36">
        <v>3.6768018018018016</v>
      </c>
      <c r="I7" s="36">
        <v>1.2974910394265233</v>
      </c>
      <c r="J7" s="36">
        <v>3.2288698955365618</v>
      </c>
      <c r="K7" s="36">
        <v>1.0666666666666667</v>
      </c>
      <c r="L7" s="36">
        <v>2.5</v>
      </c>
      <c r="M7" s="36">
        <v>2.8987811340752518</v>
      </c>
      <c r="N7" s="36">
        <v>1.0087719298245614</v>
      </c>
      <c r="O7" s="28">
        <v>0.87719298245613997</v>
      </c>
      <c r="P7" s="29">
        <v>1.1596638655462184</v>
      </c>
      <c r="Q7" s="30">
        <v>2.8571428571428572</v>
      </c>
      <c r="R7" s="30">
        <v>0</v>
      </c>
      <c r="S7" s="29">
        <v>1.0416666666666665</v>
      </c>
      <c r="T7" s="29">
        <v>2.4469630921243821</v>
      </c>
      <c r="U7" s="30">
        <v>3.0493576741041242</v>
      </c>
      <c r="V7" s="30">
        <v>1.3793103448275863</v>
      </c>
      <c r="W7" s="30">
        <v>0.98765432098765427</v>
      </c>
      <c r="X7" s="31">
        <v>0.45977011494252873</v>
      </c>
      <c r="Y7" s="31">
        <v>2.1212121212121211</v>
      </c>
      <c r="Z7" s="31">
        <v>0</v>
      </c>
      <c r="AA7" s="31">
        <v>0</v>
      </c>
      <c r="AB7" s="31">
        <v>0</v>
      </c>
      <c r="AC7" s="31">
        <v>2.2584541062801931</v>
      </c>
      <c r="AD7" s="30">
        <v>1.2820512820512819</v>
      </c>
      <c r="AE7" s="31">
        <v>5</v>
      </c>
      <c r="AF7" s="30">
        <v>1.7243867243867241</v>
      </c>
      <c r="AG7" s="30">
        <v>1.1264367816091956</v>
      </c>
      <c r="AH7" s="21">
        <v>1.5873015873015872</v>
      </c>
      <c r="AI7" s="21">
        <v>2.7272727272727271</v>
      </c>
      <c r="AJ7" s="21">
        <v>1.6666666666666667</v>
      </c>
      <c r="AK7" s="21">
        <v>0.8</v>
      </c>
      <c r="AL7" s="21">
        <v>2.6666666666666665</v>
      </c>
      <c r="AM7" s="21">
        <v>0.27777777777777779</v>
      </c>
      <c r="AN7" s="21">
        <v>0</v>
      </c>
      <c r="AO7" s="21">
        <v>0</v>
      </c>
      <c r="AP7" s="32">
        <f>AO7-AN7</f>
        <v>0</v>
      </c>
      <c r="AQ7" s="30">
        <f>+MAX(AP7:AP21)</f>
        <v>3.298726394378571</v>
      </c>
    </row>
    <row r="8" spans="1:43" ht="15" customHeight="1">
      <c r="A8" s="21" t="s">
        <v>67</v>
      </c>
      <c r="B8" s="35" t="s">
        <v>311</v>
      </c>
      <c r="C8" s="36">
        <v>0.76190476190476186</v>
      </c>
      <c r="D8" s="36">
        <v>1.2952380952380951</v>
      </c>
      <c r="E8" s="36">
        <v>1.4911463187325256</v>
      </c>
      <c r="F8" s="36">
        <v>0.19607843137254902</v>
      </c>
      <c r="G8" s="36">
        <v>0</v>
      </c>
      <c r="H8" s="36">
        <v>0.41666666666666669</v>
      </c>
      <c r="I8" s="36">
        <v>0.44444444444444442</v>
      </c>
      <c r="J8" s="36">
        <v>0.75973409306742645</v>
      </c>
      <c r="K8" s="36">
        <v>1.3333333333333333</v>
      </c>
      <c r="L8" s="36">
        <v>0.41666666666666669</v>
      </c>
      <c r="M8" s="36">
        <v>1.535014005602241</v>
      </c>
      <c r="N8" s="36">
        <v>1.3596491228070176</v>
      </c>
      <c r="O8" s="28">
        <v>1.9819819819819819</v>
      </c>
      <c r="P8" s="29">
        <v>0.58823529411764708</v>
      </c>
      <c r="Q8" s="30">
        <v>0.95238095238095233</v>
      </c>
      <c r="R8" s="30">
        <v>0</v>
      </c>
      <c r="S8" s="29">
        <v>0.20833333333333334</v>
      </c>
      <c r="T8" s="29">
        <v>1.4919354838709677</v>
      </c>
      <c r="U8" s="30">
        <v>0.68965517241379315</v>
      </c>
      <c r="V8" s="30">
        <v>1.8390804597701149</v>
      </c>
      <c r="W8" s="30">
        <v>0.74074074074074081</v>
      </c>
      <c r="X8" s="31">
        <v>0.45977011494252873</v>
      </c>
      <c r="Y8" s="31">
        <v>1.2121212121212122</v>
      </c>
      <c r="Z8" s="31">
        <v>2.3076923076923079</v>
      </c>
      <c r="AA8" s="31">
        <v>1.7948717948717947</v>
      </c>
      <c r="AB8" s="31">
        <v>1.1904761904761905</v>
      </c>
      <c r="AC8" s="31">
        <v>1.3777777777777778</v>
      </c>
      <c r="AD8" s="30">
        <v>2.5641025641025639</v>
      </c>
      <c r="AE8" s="31">
        <v>0</v>
      </c>
      <c r="AF8" s="30">
        <v>1.4285714285714284</v>
      </c>
      <c r="AG8" s="30">
        <v>0.66666666666666674</v>
      </c>
      <c r="AH8" s="21">
        <v>0.31746031746031744</v>
      </c>
      <c r="AI8" s="21">
        <v>0.60606060606060608</v>
      </c>
      <c r="AJ8" s="21">
        <v>1.6666666666666667</v>
      </c>
      <c r="AK8" s="21">
        <v>0</v>
      </c>
      <c r="AL8" s="21">
        <v>1.8666666666666665</v>
      </c>
      <c r="AM8" s="21">
        <v>0</v>
      </c>
      <c r="AN8" s="21">
        <v>1.1111111111111112</v>
      </c>
      <c r="AO8" s="21">
        <v>0.60606060606060608</v>
      </c>
      <c r="AP8" s="32">
        <f t="shared" ref="AP8:AP21" si="0">AO8-AN8</f>
        <v>-0.50505050505050508</v>
      </c>
    </row>
    <row r="9" spans="1:43" ht="15" customHeight="1">
      <c r="A9" s="21" t="s">
        <v>74</v>
      </c>
      <c r="B9" s="35" t="s">
        <v>314</v>
      </c>
      <c r="C9" s="36">
        <v>0.68199233716475094</v>
      </c>
      <c r="D9" s="36">
        <v>2</v>
      </c>
      <c r="E9" s="36">
        <v>1.2301957129543337</v>
      </c>
      <c r="F9" s="36">
        <v>2.4141788847671202</v>
      </c>
      <c r="G9" s="36">
        <v>1.4294750158127767</v>
      </c>
      <c r="H9" s="36">
        <v>1.6666666666666667</v>
      </c>
      <c r="I9" s="36">
        <v>0.82828282828282829</v>
      </c>
      <c r="J9" s="36">
        <v>0.7142857142857143</v>
      </c>
      <c r="K9" s="36">
        <v>0.26666666666666666</v>
      </c>
      <c r="L9" s="36">
        <v>1.8750000000000002</v>
      </c>
      <c r="M9" s="36">
        <v>1.0827067669172932</v>
      </c>
      <c r="N9" s="36">
        <v>1.7100764732343681</v>
      </c>
      <c r="O9" s="28">
        <v>0.36036036036036034</v>
      </c>
      <c r="P9" s="29">
        <v>1.9215686274509802</v>
      </c>
      <c r="Q9" s="30">
        <v>0</v>
      </c>
      <c r="R9" s="30">
        <v>2.5444359562006622</v>
      </c>
      <c r="S9" s="29">
        <v>0.83333333333333337</v>
      </c>
      <c r="T9" s="29">
        <v>2.8363847718686435</v>
      </c>
      <c r="U9" s="30">
        <v>0.91954022988505746</v>
      </c>
      <c r="V9" s="30">
        <v>1.1494252873563218</v>
      </c>
      <c r="W9" s="30">
        <v>2.9629629629629632</v>
      </c>
      <c r="X9" s="31">
        <v>1.8390804597701149</v>
      </c>
      <c r="Y9" s="31">
        <v>2.1212121212121215</v>
      </c>
      <c r="Z9" s="31">
        <v>0.76923076923076927</v>
      </c>
      <c r="AA9" s="31">
        <v>1.7948717948717952</v>
      </c>
      <c r="AB9" s="31">
        <v>0.47619047619047616</v>
      </c>
      <c r="AC9" s="31">
        <v>1.3888888888888888</v>
      </c>
      <c r="AD9" s="30">
        <v>0.51282051282051277</v>
      </c>
      <c r="AE9" s="31">
        <v>1.6666666666666667</v>
      </c>
      <c r="AF9" s="30">
        <v>0.47619047619047616</v>
      </c>
      <c r="AG9" s="30">
        <v>0.47619047619047616</v>
      </c>
      <c r="AH9" s="33">
        <v>0.31746031746031744</v>
      </c>
      <c r="AI9" s="21">
        <v>1.8181818181818181</v>
      </c>
      <c r="AJ9" s="33">
        <v>1.9444444444444444</v>
      </c>
      <c r="AK9" s="21">
        <v>1.3128205128205128</v>
      </c>
      <c r="AL9" s="21">
        <v>0.53333333333333333</v>
      </c>
      <c r="AM9" s="21">
        <v>1.6666666666666667</v>
      </c>
      <c r="AN9" s="21">
        <v>2.7333333333333334</v>
      </c>
      <c r="AO9" s="21">
        <v>2.7272727272727275</v>
      </c>
      <c r="AP9" s="32">
        <f t="shared" si="0"/>
        <v>-6.0606060606058776E-3</v>
      </c>
    </row>
    <row r="10" spans="1:43" ht="15" customHeight="1">
      <c r="A10" s="21" t="s">
        <v>68</v>
      </c>
      <c r="B10" s="35" t="s">
        <v>307</v>
      </c>
      <c r="C10" s="36">
        <v>5.2282430213464695</v>
      </c>
      <c r="D10" s="36">
        <v>6.1220398970398966</v>
      </c>
      <c r="E10" s="36">
        <v>5.9645852749301023</v>
      </c>
      <c r="F10" s="36">
        <v>6.8778995713980242</v>
      </c>
      <c r="G10" s="36">
        <v>8.1554395951929148</v>
      </c>
      <c r="H10" s="36">
        <v>7.843468468468469</v>
      </c>
      <c r="I10" s="36">
        <v>7.2486151840990551</v>
      </c>
      <c r="J10" s="36">
        <v>7.9242979242979237</v>
      </c>
      <c r="K10" s="36">
        <v>4.2666666666666675</v>
      </c>
      <c r="L10" s="36">
        <v>3.958333333333333</v>
      </c>
      <c r="M10" s="36">
        <v>3.4899437252378429</v>
      </c>
      <c r="N10" s="36">
        <v>6.1131354026090872</v>
      </c>
      <c r="O10" s="28">
        <v>6.3063063063063067</v>
      </c>
      <c r="P10" s="29">
        <v>3.6526610644257702</v>
      </c>
      <c r="Q10" s="30">
        <v>3.8095238095238093</v>
      </c>
      <c r="R10" s="30">
        <v>4.5408708938120705</v>
      </c>
      <c r="S10" s="29">
        <v>5</v>
      </c>
      <c r="T10" s="29">
        <v>5.8482913653691639</v>
      </c>
      <c r="U10" s="30">
        <v>8.5057471264367823</v>
      </c>
      <c r="V10" s="30">
        <v>6.8965517241379306</v>
      </c>
      <c r="W10" s="30">
        <v>8.1481481481481488</v>
      </c>
      <c r="X10" s="31">
        <v>6.2068965517241379</v>
      </c>
      <c r="Y10" s="31">
        <v>6.0606060606060606</v>
      </c>
      <c r="Z10" s="31">
        <v>5.6410256410256414</v>
      </c>
      <c r="AA10" s="31">
        <v>10.76923076923077</v>
      </c>
      <c r="AB10" s="31">
        <v>8.3333333333333321</v>
      </c>
      <c r="AC10" s="31">
        <v>5.8111111111111118</v>
      </c>
      <c r="AD10" s="30">
        <v>8.2547559966914807</v>
      </c>
      <c r="AE10" s="31">
        <v>5.2</v>
      </c>
      <c r="AF10" s="30">
        <v>3.3333333333333335</v>
      </c>
      <c r="AG10" s="30">
        <v>4.3721948549534755</v>
      </c>
      <c r="AH10" s="21">
        <v>4.1269841269841274</v>
      </c>
      <c r="AI10" s="21">
        <v>6.0606060606060614</v>
      </c>
      <c r="AJ10" s="21">
        <v>9.7222222222222232</v>
      </c>
      <c r="AK10" s="21">
        <v>7.858309591642926</v>
      </c>
      <c r="AL10" s="21">
        <v>2.9333333333333331</v>
      </c>
      <c r="AM10" s="21">
        <v>6.9444444444444446</v>
      </c>
      <c r="AN10" s="21">
        <v>4.1826086956521742</v>
      </c>
      <c r="AO10" s="21">
        <v>3.0303030303030303</v>
      </c>
      <c r="AP10" s="32">
        <f t="shared" si="0"/>
        <v>-1.1523056653491439</v>
      </c>
    </row>
    <row r="11" spans="1:43" ht="15" customHeight="1">
      <c r="A11" s="21" t="s">
        <v>64</v>
      </c>
      <c r="B11" s="35" t="s">
        <v>304</v>
      </c>
      <c r="C11" s="36">
        <v>4.7772304324028454</v>
      </c>
      <c r="D11" s="36">
        <v>4.0896074646074654</v>
      </c>
      <c r="E11" s="36">
        <v>2.8207517862690277</v>
      </c>
      <c r="F11" s="36">
        <v>3.9605549822268085</v>
      </c>
      <c r="G11" s="36">
        <v>4.9644212523719169</v>
      </c>
      <c r="H11" s="36">
        <v>4.3693693693693696</v>
      </c>
      <c r="I11" s="36">
        <v>6.8106875203649384</v>
      </c>
      <c r="J11" s="36">
        <v>5.6790123456790118</v>
      </c>
      <c r="K11" s="36">
        <v>4.3999999999999995</v>
      </c>
      <c r="L11" s="36">
        <v>3.5416666666666665</v>
      </c>
      <c r="M11" s="36">
        <v>3.8432846822939708</v>
      </c>
      <c r="N11" s="36">
        <v>5.884615384615385</v>
      </c>
      <c r="O11" s="28">
        <v>3.3760075865339023</v>
      </c>
      <c r="P11" s="29">
        <v>3.1587301587301586</v>
      </c>
      <c r="Q11" s="30">
        <v>3.8095238095238098</v>
      </c>
      <c r="R11" s="30">
        <v>2.7226890756302522</v>
      </c>
      <c r="S11" s="29">
        <v>1.4583333333333333</v>
      </c>
      <c r="T11" s="29">
        <v>2.747042583380344</v>
      </c>
      <c r="U11" s="30">
        <v>2.8194726166328601</v>
      </c>
      <c r="V11" s="30">
        <v>4.3678160919540225</v>
      </c>
      <c r="W11" s="30">
        <v>1.728395061728395</v>
      </c>
      <c r="X11" s="31">
        <v>1.1494252873563218</v>
      </c>
      <c r="Y11" s="31">
        <v>3.3333333333333335</v>
      </c>
      <c r="Z11" s="31">
        <v>2.0512820512820511</v>
      </c>
      <c r="AA11" s="31">
        <v>0.25641025641025639</v>
      </c>
      <c r="AB11" s="31">
        <v>3.5714285714285712</v>
      </c>
      <c r="AC11" s="31">
        <v>1.9333333333333333</v>
      </c>
      <c r="AD11" s="30">
        <v>1.8444995864350702</v>
      </c>
      <c r="AE11" s="31">
        <v>1.3333333333333333</v>
      </c>
      <c r="AF11" s="30">
        <v>2.2005772005772006</v>
      </c>
      <c r="AG11" s="30">
        <v>1.3409961685823752</v>
      </c>
      <c r="AH11" s="21">
        <v>1.5873015873015872</v>
      </c>
      <c r="AI11" s="21">
        <v>3.3333333333333335</v>
      </c>
      <c r="AJ11" s="21">
        <v>1.9444444444444444</v>
      </c>
      <c r="AK11" s="21">
        <v>1.2820512820512819</v>
      </c>
      <c r="AL11" s="21">
        <v>2.4</v>
      </c>
      <c r="AM11" s="21">
        <v>3.8888888888888884</v>
      </c>
      <c r="AN11" s="21">
        <v>1.7270531400966183</v>
      </c>
      <c r="AO11" s="21">
        <v>3.3333333333333335</v>
      </c>
      <c r="AP11" s="32">
        <f t="shared" si="0"/>
        <v>1.6062801932367152</v>
      </c>
    </row>
    <row r="12" spans="1:43" ht="15" customHeight="1">
      <c r="A12" s="21" t="s">
        <v>70</v>
      </c>
      <c r="B12" s="35" t="s">
        <v>309</v>
      </c>
      <c r="C12" s="36">
        <v>5.1636562671045434</v>
      </c>
      <c r="D12" s="36">
        <v>5.5279922779922783</v>
      </c>
      <c r="E12" s="36">
        <v>4.3926685305995656</v>
      </c>
      <c r="F12" s="36">
        <v>5.7014289831627298</v>
      </c>
      <c r="G12" s="36">
        <v>7.4490037950664139</v>
      </c>
      <c r="H12" s="36">
        <v>3.400900900900901</v>
      </c>
      <c r="I12" s="36">
        <v>4.4809384164222879</v>
      </c>
      <c r="J12" s="36">
        <v>5.1777235110568451</v>
      </c>
      <c r="K12" s="36">
        <v>4.0888888888888886</v>
      </c>
      <c r="L12" s="36">
        <v>5.2083333333333339</v>
      </c>
      <c r="M12" s="36">
        <v>6.8555849082164872</v>
      </c>
      <c r="N12" s="36">
        <v>3.7627080521817367</v>
      </c>
      <c r="O12" s="28">
        <v>4.1441441441441444</v>
      </c>
      <c r="P12" s="29">
        <v>4.1808278867102402</v>
      </c>
      <c r="Q12" s="30">
        <v>0.95238095238095233</v>
      </c>
      <c r="R12" s="30">
        <v>4.8749681690858155</v>
      </c>
      <c r="S12" s="29">
        <v>4.583333333333333</v>
      </c>
      <c r="T12" s="29">
        <v>2.747042583380344</v>
      </c>
      <c r="U12" s="30">
        <v>5.1183231913455041</v>
      </c>
      <c r="V12" s="30">
        <v>3.9080459770114944</v>
      </c>
      <c r="W12" s="30">
        <v>6.1728395061728394</v>
      </c>
      <c r="X12" s="31">
        <v>4.597701149425288</v>
      </c>
      <c r="Y12" s="31">
        <v>2.4242424242424243</v>
      </c>
      <c r="Z12" s="31">
        <v>2.0512820512820511</v>
      </c>
      <c r="AA12" s="31">
        <v>3.0769230769230771</v>
      </c>
      <c r="AB12" s="31">
        <v>3.0952380952380958</v>
      </c>
      <c r="AC12" s="31">
        <v>5.3140096618357484</v>
      </c>
      <c r="AD12" s="30">
        <v>4.6650124069478913</v>
      </c>
      <c r="AE12" s="31">
        <v>7.8</v>
      </c>
      <c r="AF12" s="30">
        <v>6.4862914862914858</v>
      </c>
      <c r="AG12" s="30">
        <v>4.4597701149425291</v>
      </c>
      <c r="AH12" s="21">
        <v>2.2222222222222219</v>
      </c>
      <c r="AI12" s="21">
        <v>4.2424242424242422</v>
      </c>
      <c r="AJ12" s="21">
        <v>5</v>
      </c>
      <c r="AK12" s="21">
        <v>5.0142450142450139</v>
      </c>
      <c r="AL12" s="21">
        <v>4.5333333333333332</v>
      </c>
      <c r="AM12" s="21">
        <v>5.2777777777777786</v>
      </c>
      <c r="AN12" s="21">
        <v>3.8444444444444441</v>
      </c>
      <c r="AO12" s="21">
        <v>3.6363636363636362</v>
      </c>
      <c r="AP12" s="32">
        <f t="shared" si="0"/>
        <v>-0.20808080808080787</v>
      </c>
    </row>
    <row r="13" spans="1:43" ht="15" customHeight="1">
      <c r="A13" s="21" t="s">
        <v>63</v>
      </c>
      <c r="B13" s="148" t="s">
        <v>303</v>
      </c>
      <c r="C13" s="36">
        <v>0.91954022988505746</v>
      </c>
      <c r="D13" s="36">
        <v>3.4363256113256115</v>
      </c>
      <c r="E13" s="36">
        <v>2.6716371543957749</v>
      </c>
      <c r="F13" s="36">
        <v>2.005968817114328</v>
      </c>
      <c r="G13" s="36">
        <v>1.2567204301075268</v>
      </c>
      <c r="H13" s="36">
        <v>1.525900900900901</v>
      </c>
      <c r="I13" s="36">
        <v>1.5197132616487454</v>
      </c>
      <c r="J13" s="36">
        <v>2.4691358024691357</v>
      </c>
      <c r="K13" s="36">
        <v>2.1333333333333333</v>
      </c>
      <c r="L13" s="36">
        <v>2.5</v>
      </c>
      <c r="M13" s="36">
        <v>1.649466804265566</v>
      </c>
      <c r="N13" s="36">
        <v>1.6666666666666667</v>
      </c>
      <c r="O13" s="28">
        <v>1.5979137031768609</v>
      </c>
      <c r="P13" s="29">
        <v>0.95238095238095244</v>
      </c>
      <c r="Q13" s="30">
        <v>0</v>
      </c>
      <c r="R13" s="30">
        <v>0.95798319327731096</v>
      </c>
      <c r="S13" s="29">
        <v>2.5</v>
      </c>
      <c r="T13" s="29">
        <v>3.4953501888985756</v>
      </c>
      <c r="U13" s="30">
        <v>1.3793103448275863</v>
      </c>
      <c r="V13" s="30">
        <v>1.6091954022988506</v>
      </c>
      <c r="W13" s="30">
        <v>1.4814814814814814</v>
      </c>
      <c r="X13" s="31">
        <v>3.4482758620689653</v>
      </c>
      <c r="Y13" s="31">
        <v>2.1212121212121211</v>
      </c>
      <c r="Z13" s="31">
        <v>1.2820512820512819</v>
      </c>
      <c r="AA13" s="31">
        <v>1.0256410256410255</v>
      </c>
      <c r="AB13" s="31">
        <v>2.1428571428571428</v>
      </c>
      <c r="AC13" s="31">
        <v>2.1777777777777776</v>
      </c>
      <c r="AD13" s="30">
        <v>0.25641025641025639</v>
      </c>
      <c r="AE13" s="31">
        <v>6.8666666666666654</v>
      </c>
      <c r="AF13" s="30">
        <v>5.3535353535353529</v>
      </c>
      <c r="AG13" s="30">
        <v>0.935960591133005</v>
      </c>
      <c r="AH13" s="21">
        <v>2.2222222222222223</v>
      </c>
      <c r="AI13" s="21">
        <v>0.60606060606060608</v>
      </c>
      <c r="AJ13" s="21">
        <v>1.3888888888888888</v>
      </c>
      <c r="AK13" s="21">
        <v>0.25641025641025639</v>
      </c>
      <c r="AL13" s="21">
        <v>3.4666666666666663</v>
      </c>
      <c r="AM13" s="21">
        <v>2.5</v>
      </c>
      <c r="AN13" s="21">
        <v>3.3937198067632854</v>
      </c>
      <c r="AO13" s="21">
        <v>3.939393939393939</v>
      </c>
      <c r="AP13" s="32">
        <f t="shared" si="0"/>
        <v>0.54567413263065356</v>
      </c>
    </row>
    <row r="14" spans="1:43" ht="15" customHeight="1">
      <c r="A14" s="21" t="s">
        <v>78</v>
      </c>
      <c r="B14" s="35" t="s">
        <v>316</v>
      </c>
      <c r="C14" s="36">
        <v>9.6299945265462519</v>
      </c>
      <c r="D14" s="36">
        <v>10.962226512226511</v>
      </c>
      <c r="E14" s="36">
        <v>9.0462876669773227</v>
      </c>
      <c r="F14" s="36">
        <v>8.9767476454782962</v>
      </c>
      <c r="G14" s="36">
        <v>10.377925363693864</v>
      </c>
      <c r="H14" s="36">
        <v>8.8851351351351351</v>
      </c>
      <c r="I14" s="36">
        <v>7.4740957966764432</v>
      </c>
      <c r="J14" s="36">
        <v>6.1124677791344455</v>
      </c>
      <c r="K14" s="36">
        <v>7.5111111111111111</v>
      </c>
      <c r="L14" s="36">
        <v>7.7083333333333339</v>
      </c>
      <c r="M14" s="36">
        <v>8.7079118038870362</v>
      </c>
      <c r="N14" s="36">
        <v>6.7179487179487172</v>
      </c>
      <c r="O14" s="28">
        <v>7.5438596491228065</v>
      </c>
      <c r="P14" s="29">
        <v>6.4033613445378155</v>
      </c>
      <c r="Q14" s="30">
        <v>8.0952380952380949</v>
      </c>
      <c r="R14" s="30">
        <v>5.7529921059332825</v>
      </c>
      <c r="S14" s="29">
        <v>9.5833333333333321</v>
      </c>
      <c r="T14" s="29">
        <v>9.3610997145152748</v>
      </c>
      <c r="U14" s="30">
        <v>7.4780256930358346</v>
      </c>
      <c r="V14" s="30">
        <v>8.2758620689655178</v>
      </c>
      <c r="W14" s="30">
        <v>8.1481481481481488</v>
      </c>
      <c r="X14" s="31">
        <v>7.8160919540229887</v>
      </c>
      <c r="Y14" s="31">
        <v>4.2424242424242422</v>
      </c>
      <c r="Z14" s="31">
        <v>11.282051282051283</v>
      </c>
      <c r="AA14" s="31">
        <v>6.4102564102564097</v>
      </c>
      <c r="AB14" s="31">
        <v>9.0476190476190474</v>
      </c>
      <c r="AC14" s="31">
        <v>6.4420289855072479</v>
      </c>
      <c r="AD14" s="30">
        <v>8.047973531844498</v>
      </c>
      <c r="AE14" s="31">
        <v>7.6</v>
      </c>
      <c r="AF14" s="30">
        <v>7.258297258297258</v>
      </c>
      <c r="AG14" s="30">
        <v>3.6650246305418723</v>
      </c>
      <c r="AH14" s="21">
        <v>5.0793650793650791</v>
      </c>
      <c r="AI14" s="21">
        <v>6.6666666666666679</v>
      </c>
      <c r="AJ14" s="21">
        <v>6.1111111111111107</v>
      </c>
      <c r="AK14" s="21">
        <v>4.6389363722697059</v>
      </c>
      <c r="AL14" s="21">
        <v>2.9333333333333331</v>
      </c>
      <c r="AM14" s="21">
        <v>6.1111111111111116</v>
      </c>
      <c r="AN14" s="21">
        <v>7.1333333333333329</v>
      </c>
      <c r="AO14" s="21">
        <v>3.939393939393939</v>
      </c>
      <c r="AP14" s="32">
        <f t="shared" si="0"/>
        <v>-3.1939393939393939</v>
      </c>
    </row>
    <row r="15" spans="1:43" ht="15" customHeight="1">
      <c r="A15" s="21" t="s">
        <v>72</v>
      </c>
      <c r="B15" s="148" t="s">
        <v>313</v>
      </c>
      <c r="C15" s="36">
        <v>3.7350848385331146</v>
      </c>
      <c r="D15" s="36">
        <v>5.099710424710425</v>
      </c>
      <c r="E15" s="36">
        <v>4.6722584653619137</v>
      </c>
      <c r="F15" s="36">
        <v>2.3623623623623624</v>
      </c>
      <c r="G15" s="36">
        <v>4.33072422517394</v>
      </c>
      <c r="H15" s="36">
        <v>4.375</v>
      </c>
      <c r="I15" s="36">
        <v>5.4017595307917885</v>
      </c>
      <c r="J15" s="36">
        <v>6.2298195631528968</v>
      </c>
      <c r="K15" s="36">
        <v>5.0666666666666664</v>
      </c>
      <c r="L15" s="36">
        <v>3.3333333333333335</v>
      </c>
      <c r="M15" s="36">
        <v>2.6074499975428767</v>
      </c>
      <c r="N15" s="36">
        <v>1.5350877192982455</v>
      </c>
      <c r="O15" s="28">
        <v>3.7600758653390227</v>
      </c>
      <c r="P15" s="29">
        <v>5.3741051976346101</v>
      </c>
      <c r="Q15" s="30">
        <v>3.8095238095238098</v>
      </c>
      <c r="R15" s="30">
        <v>3.1550802139037435</v>
      </c>
      <c r="S15" s="29">
        <v>2.291666666666667</v>
      </c>
      <c r="T15" s="29">
        <v>3.8314358001265023</v>
      </c>
      <c r="U15" s="30">
        <v>4.8884381338742395</v>
      </c>
      <c r="V15" s="30">
        <v>4.3678160919540225</v>
      </c>
      <c r="W15" s="30">
        <v>5.1851851851851851</v>
      </c>
      <c r="X15" s="31">
        <v>3.2183908045977012</v>
      </c>
      <c r="Y15" s="31">
        <v>3.3333333333333335</v>
      </c>
      <c r="Z15" s="31">
        <v>5.1282051282051277</v>
      </c>
      <c r="AA15" s="31">
        <v>5.1282051282051277</v>
      </c>
      <c r="AB15" s="31">
        <v>4.0476190476190474</v>
      </c>
      <c r="AC15" s="31">
        <v>6.2198067632850256</v>
      </c>
      <c r="AD15" s="30">
        <v>5.3846153846153841</v>
      </c>
      <c r="AE15" s="31">
        <v>6.7333333333333325</v>
      </c>
      <c r="AF15" s="30">
        <v>8.9826839826839819</v>
      </c>
      <c r="AG15" s="30">
        <v>7.4285714285714288</v>
      </c>
      <c r="AH15" s="21">
        <v>5.3968253968253963</v>
      </c>
      <c r="AI15" s="21">
        <v>8.787878787878789</v>
      </c>
      <c r="AJ15" s="21">
        <v>3.3333333333333335</v>
      </c>
      <c r="AK15" s="21">
        <v>9.5035137701804384</v>
      </c>
      <c r="AL15" s="21">
        <v>5.8666666666666663</v>
      </c>
      <c r="AM15" s="21">
        <v>4.7222222222222232</v>
      </c>
      <c r="AN15" s="21">
        <v>4.0777777777777784</v>
      </c>
      <c r="AO15" s="21">
        <v>4.2424242424242431</v>
      </c>
      <c r="AP15" s="32">
        <f t="shared" si="0"/>
        <v>0.16464646464646471</v>
      </c>
    </row>
    <row r="16" spans="1:43" ht="15" customHeight="1">
      <c r="A16" s="21" t="s">
        <v>69</v>
      </c>
      <c r="B16" s="51" t="s">
        <v>308</v>
      </c>
      <c r="C16" s="36">
        <v>12.719211822660098</v>
      </c>
      <c r="D16" s="36">
        <v>8.0119369369369373</v>
      </c>
      <c r="E16" s="36">
        <v>7.6359117738428086</v>
      </c>
      <c r="F16" s="36">
        <v>7.7986655386036192</v>
      </c>
      <c r="G16" s="36">
        <v>9.3785578747628087</v>
      </c>
      <c r="H16" s="36">
        <v>8.1925675675675667</v>
      </c>
      <c r="I16" s="36">
        <v>7.9791463017269475</v>
      </c>
      <c r="J16" s="36">
        <v>7.6848460181793516</v>
      </c>
      <c r="K16" s="36">
        <v>7.5555555555555545</v>
      </c>
      <c r="L16" s="36">
        <v>9.7916666666666679</v>
      </c>
      <c r="M16" s="36">
        <v>7.6581650203941223</v>
      </c>
      <c r="N16" s="36">
        <v>7.6214574898785425</v>
      </c>
      <c r="O16" s="28">
        <v>6.666666666666667</v>
      </c>
      <c r="P16" s="29">
        <v>5.7142857142857135</v>
      </c>
      <c r="Q16" s="30">
        <v>5.2380952380952372</v>
      </c>
      <c r="R16" s="30">
        <v>10.484848484848486</v>
      </c>
      <c r="S16" s="29">
        <v>7.5</v>
      </c>
      <c r="T16" s="29">
        <v>7.2101988136143724</v>
      </c>
      <c r="U16" s="30">
        <v>7.187288708586884</v>
      </c>
      <c r="V16" s="30">
        <v>9.655172413793105</v>
      </c>
      <c r="W16" s="30">
        <v>7.1604938271604937</v>
      </c>
      <c r="X16" s="31">
        <v>7.1264367816091951</v>
      </c>
      <c r="Y16" s="31">
        <v>4.5454545454545459</v>
      </c>
      <c r="Z16" s="31">
        <v>3.3333333333333335</v>
      </c>
      <c r="AA16" s="31">
        <v>4.8717948717948723</v>
      </c>
      <c r="AB16" s="31">
        <v>5</v>
      </c>
      <c r="AC16" s="31">
        <v>7.344927536231884</v>
      </c>
      <c r="AD16" s="30">
        <v>5.6906534325889169</v>
      </c>
      <c r="AE16" s="31">
        <v>5.4</v>
      </c>
      <c r="AF16" s="30">
        <v>8.1529581529581527</v>
      </c>
      <c r="AG16" s="30">
        <v>10.579091406677614</v>
      </c>
      <c r="AH16" s="21">
        <v>7.9365079365079358</v>
      </c>
      <c r="AI16" s="21">
        <v>3.6363636363636367</v>
      </c>
      <c r="AJ16" s="21">
        <v>4.4444444444444438</v>
      </c>
      <c r="AK16" s="21">
        <v>7.0153846153846153</v>
      </c>
      <c r="AL16" s="21">
        <v>12.8</v>
      </c>
      <c r="AM16" s="21">
        <v>5.833333333333333</v>
      </c>
      <c r="AN16" s="21">
        <v>5.8492753623188403</v>
      </c>
      <c r="AO16" s="21">
        <v>6.3636363636363642</v>
      </c>
      <c r="AP16" s="32">
        <f t="shared" si="0"/>
        <v>0.51436100131752394</v>
      </c>
    </row>
    <row r="17" spans="1:42" ht="15" customHeight="1">
      <c r="A17" s="21" t="s">
        <v>73</v>
      </c>
      <c r="B17" s="35" t="s">
        <v>312</v>
      </c>
      <c r="C17" s="36">
        <v>8.3689107827038871</v>
      </c>
      <c r="D17" s="36">
        <v>6.3440476190476183</v>
      </c>
      <c r="E17" s="36">
        <v>7.0953712333022683</v>
      </c>
      <c r="F17" s="36">
        <v>5.9452021681123854</v>
      </c>
      <c r="G17" s="36">
        <v>3.0961416824794434</v>
      </c>
      <c r="H17" s="36">
        <v>7.635135135135136</v>
      </c>
      <c r="I17" s="36">
        <v>7.0224828934506363</v>
      </c>
      <c r="J17" s="36">
        <v>12.505765839099173</v>
      </c>
      <c r="K17" s="36">
        <v>8.6222222222222218</v>
      </c>
      <c r="L17" s="36">
        <v>7.5</v>
      </c>
      <c r="M17" s="36">
        <v>8.3772600552786312</v>
      </c>
      <c r="N17" s="36">
        <v>5.9201529464687361</v>
      </c>
      <c r="O17" s="28">
        <v>5.9459459459459465</v>
      </c>
      <c r="P17" s="29">
        <v>11.37317149081855</v>
      </c>
      <c r="Q17" s="30">
        <v>7.1428571428571423</v>
      </c>
      <c r="R17" s="30">
        <v>8.2347848230201173</v>
      </c>
      <c r="S17" s="29">
        <v>8.125</v>
      </c>
      <c r="T17" s="29">
        <v>5.412713472485768</v>
      </c>
      <c r="U17" s="30">
        <v>4.3678160919540225</v>
      </c>
      <c r="V17" s="30">
        <v>4.597701149425288</v>
      </c>
      <c r="W17" s="30">
        <v>7.6543209876543212</v>
      </c>
      <c r="X17" s="31">
        <v>7.3563218390804597</v>
      </c>
      <c r="Y17" s="31">
        <v>6.3636363636363642</v>
      </c>
      <c r="Z17" s="31">
        <v>4.6153846153846168</v>
      </c>
      <c r="AA17" s="31">
        <v>6.4102564102564115</v>
      </c>
      <c r="AB17" s="31">
        <v>6.9047619047619042</v>
      </c>
      <c r="AC17" s="31">
        <v>5.339130434782609</v>
      </c>
      <c r="AD17" s="30">
        <v>8.147229114971049</v>
      </c>
      <c r="AE17" s="31">
        <v>6.4</v>
      </c>
      <c r="AF17" s="30">
        <v>5.7142857142857144</v>
      </c>
      <c r="AG17" s="30">
        <v>8.3251231527093594</v>
      </c>
      <c r="AH17" s="21">
        <v>6.3492063492063489</v>
      </c>
      <c r="AI17" s="21">
        <v>5.1515151515151523</v>
      </c>
      <c r="AJ17" s="21">
        <v>4.4444444444444446</v>
      </c>
      <c r="AK17" s="21">
        <v>8.340360873694209</v>
      </c>
      <c r="AL17" s="21">
        <v>8.5333333333333332</v>
      </c>
      <c r="AM17" s="21">
        <v>6.3888888888888902</v>
      </c>
      <c r="AN17" s="21">
        <v>6.5333333333333323</v>
      </c>
      <c r="AO17" s="21">
        <v>6.3636363636363642</v>
      </c>
      <c r="AP17" s="32">
        <f t="shared" si="0"/>
        <v>-0.16969696969696813</v>
      </c>
    </row>
    <row r="18" spans="1:42" s="33" customFormat="1" ht="15" customHeight="1">
      <c r="A18" s="21" t="s">
        <v>77</v>
      </c>
      <c r="B18" s="35" t="s">
        <v>315</v>
      </c>
      <c r="C18" s="36">
        <v>4.1871921182266014</v>
      </c>
      <c r="D18" s="36">
        <v>5.0044723294723292</v>
      </c>
      <c r="E18" s="36">
        <v>4.4610127368748058</v>
      </c>
      <c r="F18" s="36">
        <v>6.9111526387068185</v>
      </c>
      <c r="G18" s="36">
        <v>6.4361954459203039</v>
      </c>
      <c r="H18" s="36">
        <v>4.7916666666666661</v>
      </c>
      <c r="I18" s="36">
        <v>4.2020202020202024</v>
      </c>
      <c r="J18" s="36">
        <v>4.9043549043549053</v>
      </c>
      <c r="K18" s="36">
        <v>5.6888888888888891</v>
      </c>
      <c r="L18" s="36">
        <v>5</v>
      </c>
      <c r="M18" s="36">
        <v>4.9505347895440774</v>
      </c>
      <c r="N18" s="36">
        <v>6.3324336482231223</v>
      </c>
      <c r="O18" s="28">
        <v>5.7420578473210053</v>
      </c>
      <c r="P18" s="29">
        <v>6.3193277310924376</v>
      </c>
      <c r="Q18" s="30">
        <v>11.904761904761903</v>
      </c>
      <c r="R18" s="30">
        <v>5.6368729309905783</v>
      </c>
      <c r="S18" s="29">
        <v>8.9583333333333357</v>
      </c>
      <c r="T18" s="29">
        <v>6.2602783048703357</v>
      </c>
      <c r="U18" s="30">
        <v>5.8688302907369847</v>
      </c>
      <c r="V18" s="30">
        <v>6.8965517241379306</v>
      </c>
      <c r="W18" s="30">
        <v>10.123456790123457</v>
      </c>
      <c r="X18" s="31">
        <v>8.2758620689655178</v>
      </c>
      <c r="Y18" s="31">
        <v>9.3939393939393927</v>
      </c>
      <c r="Z18" s="31">
        <v>10.256410256410255</v>
      </c>
      <c r="AA18" s="31">
        <v>8.4615384615384617</v>
      </c>
      <c r="AB18" s="31">
        <v>7.8571428571428568</v>
      </c>
      <c r="AC18" s="31">
        <v>6.1391304347826088</v>
      </c>
      <c r="AD18" s="30">
        <v>8.5111662531017362</v>
      </c>
      <c r="AE18" s="31">
        <v>9.1333333333333329</v>
      </c>
      <c r="AF18" s="30">
        <v>5.829725829725831</v>
      </c>
      <c r="AG18" s="30">
        <v>6.9600437876299948</v>
      </c>
      <c r="AH18" s="21">
        <v>8.8888888888888911</v>
      </c>
      <c r="AI18" s="21">
        <v>6.666666666666667</v>
      </c>
      <c r="AJ18" s="21">
        <v>9.1666666666666661</v>
      </c>
      <c r="AK18" s="21">
        <v>9.6151946818613485</v>
      </c>
      <c r="AL18" s="21">
        <v>7.2000000000000011</v>
      </c>
      <c r="AM18" s="21">
        <v>9.7222222222222214</v>
      </c>
      <c r="AN18" s="21">
        <v>10.993719806763286</v>
      </c>
      <c r="AO18" s="21">
        <v>9.3939393939393927</v>
      </c>
      <c r="AP18" s="32">
        <f t="shared" si="0"/>
        <v>-1.5997804128238933</v>
      </c>
    </row>
    <row r="19" spans="1:42" ht="15" customHeight="1">
      <c r="A19" s="21" t="s">
        <v>71</v>
      </c>
      <c r="B19" s="148" t="s">
        <v>310</v>
      </c>
      <c r="C19" s="36">
        <v>8.9644225506294468</v>
      </c>
      <c r="D19" s="36">
        <v>12.905115830115829</v>
      </c>
      <c r="E19" s="36">
        <v>11.475613544579062</v>
      </c>
      <c r="F19" s="36">
        <v>14.373599605797748</v>
      </c>
      <c r="G19" s="36">
        <v>14.556056293485137</v>
      </c>
      <c r="H19" s="36">
        <v>13.322072072072071</v>
      </c>
      <c r="I19" s="36">
        <v>17.835777126099707</v>
      </c>
      <c r="J19" s="36">
        <v>12.049925383258717</v>
      </c>
      <c r="K19" s="36">
        <v>16.31111111111111</v>
      </c>
      <c r="L19" s="36">
        <v>12.916666666666664</v>
      </c>
      <c r="M19" s="36">
        <v>10.609521950079227</v>
      </c>
      <c r="N19" s="36">
        <v>12.884165542060281</v>
      </c>
      <c r="O19" s="28">
        <v>16.519677572309153</v>
      </c>
      <c r="P19" s="29">
        <v>16.193277310924369</v>
      </c>
      <c r="Q19" s="30">
        <v>14.761904761904763</v>
      </c>
      <c r="R19" s="30">
        <v>14.54952890247008</v>
      </c>
      <c r="S19" s="29">
        <v>14.374999999999998</v>
      </c>
      <c r="T19" s="29">
        <v>15.833076909927001</v>
      </c>
      <c r="U19" s="30">
        <v>10.067613252197431</v>
      </c>
      <c r="V19" s="30">
        <v>12.643678160919542</v>
      </c>
      <c r="W19" s="30">
        <v>13.580246913580247</v>
      </c>
      <c r="X19" s="31">
        <v>16.091954022988503</v>
      </c>
      <c r="Y19" s="31">
        <v>15.454545454545453</v>
      </c>
      <c r="Z19" s="31">
        <v>12.564102564102564</v>
      </c>
      <c r="AA19" s="31">
        <v>14.871794871794872</v>
      </c>
      <c r="AB19" s="31">
        <v>12.380952380952383</v>
      </c>
      <c r="AC19" s="31">
        <v>12.403381642512077</v>
      </c>
      <c r="AD19" s="30">
        <v>16.964433416046319</v>
      </c>
      <c r="AE19" s="31">
        <v>9.0666666666666682</v>
      </c>
      <c r="AF19" s="30">
        <v>10.64935064935065</v>
      </c>
      <c r="AG19" s="30">
        <v>13.935413245758072</v>
      </c>
      <c r="AH19" s="21">
        <v>15.238095238095239</v>
      </c>
      <c r="AI19" s="21">
        <v>17.272727272727273</v>
      </c>
      <c r="AJ19" s="21">
        <v>15.833333333333332</v>
      </c>
      <c r="AK19" s="21">
        <v>15.153656220322889</v>
      </c>
      <c r="AL19" s="21">
        <v>14.933333333333335</v>
      </c>
      <c r="AM19" s="21">
        <v>14.72222222222222</v>
      </c>
      <c r="AN19" s="21">
        <v>13.614492753623185</v>
      </c>
      <c r="AO19" s="21">
        <v>14.848484848484848</v>
      </c>
      <c r="AP19" s="32">
        <f t="shared" si="0"/>
        <v>1.2339920948616623</v>
      </c>
    </row>
    <row r="20" spans="1:42" ht="15" customHeight="1">
      <c r="A20" s="21" t="s">
        <v>65</v>
      </c>
      <c r="B20" s="35" t="s">
        <v>305</v>
      </c>
      <c r="C20" s="36">
        <v>18.629447181171319</v>
      </c>
      <c r="D20" s="36">
        <v>14.477413127413129</v>
      </c>
      <c r="E20" s="36">
        <v>14.321217769493632</v>
      </c>
      <c r="F20" s="36">
        <v>15.945016223653996</v>
      </c>
      <c r="G20" s="36">
        <v>15.197659709044908</v>
      </c>
      <c r="H20" s="36">
        <v>14.01463963963964</v>
      </c>
      <c r="I20" s="36">
        <v>12.711632453567939</v>
      </c>
      <c r="J20" s="36">
        <v>12.771672771672771</v>
      </c>
      <c r="K20" s="36">
        <v>15.466666666666667</v>
      </c>
      <c r="L20" s="36">
        <v>16.458333333333329</v>
      </c>
      <c r="M20" s="36">
        <v>17.418667229812744</v>
      </c>
      <c r="N20" s="36">
        <v>19.656095366621681</v>
      </c>
      <c r="O20" s="28">
        <v>17.73352299668089</v>
      </c>
      <c r="P20" s="29">
        <v>15.344226579520697</v>
      </c>
      <c r="Q20" s="30">
        <v>18.095238095238095</v>
      </c>
      <c r="R20" s="30">
        <v>15.075120957473898</v>
      </c>
      <c r="S20" s="29">
        <v>12.5</v>
      </c>
      <c r="T20" s="29">
        <v>10.494811699745284</v>
      </c>
      <c r="U20" s="30">
        <v>13.529411764705882</v>
      </c>
      <c r="V20" s="30">
        <v>10.574712643678161</v>
      </c>
      <c r="W20" s="30">
        <v>4.6913580246913575</v>
      </c>
      <c r="X20" s="31">
        <v>8.7356321839080451</v>
      </c>
      <c r="Y20" s="31">
        <v>11.212121212121213</v>
      </c>
      <c r="Z20" s="31">
        <v>14.871794871794872</v>
      </c>
      <c r="AA20" s="31">
        <v>13.076923076923078</v>
      </c>
      <c r="AB20" s="31">
        <v>13.80952380952381</v>
      </c>
      <c r="AC20" s="31">
        <v>12.261352657004828</v>
      </c>
      <c r="AD20" s="30">
        <v>7.7915632754342434</v>
      </c>
      <c r="AE20" s="31">
        <v>9.5333333333333332</v>
      </c>
      <c r="AF20" s="30">
        <v>12.316017316017316</v>
      </c>
      <c r="AG20" s="30">
        <v>10.355774493705526</v>
      </c>
      <c r="AH20" s="21">
        <v>12.063492063492061</v>
      </c>
      <c r="AI20" s="21">
        <v>9.3939393939393945</v>
      </c>
      <c r="AJ20" s="21">
        <v>8.8888888888888893</v>
      </c>
      <c r="AK20" s="21">
        <v>9.9927825261158603</v>
      </c>
      <c r="AL20" s="21">
        <v>8.533333333333335</v>
      </c>
      <c r="AM20" s="21">
        <v>12.222222222222223</v>
      </c>
      <c r="AN20" s="21">
        <v>14.883091787439612</v>
      </c>
      <c r="AO20" s="21">
        <v>18.181818181818183</v>
      </c>
      <c r="AP20" s="32">
        <f>AO20-AN20</f>
        <v>3.298726394378571</v>
      </c>
    </row>
    <row r="21" spans="1:42" ht="15" customHeight="1">
      <c r="A21" s="21" t="s">
        <v>66</v>
      </c>
      <c r="B21" s="35" t="s">
        <v>306</v>
      </c>
      <c r="C21" s="36">
        <v>12.440065681444992</v>
      </c>
      <c r="D21" s="36">
        <v>13.556306306306304</v>
      </c>
      <c r="E21" s="36">
        <v>21.72103137620379</v>
      </c>
      <c r="F21" s="36">
        <v>15.261794302041981</v>
      </c>
      <c r="G21" s="36">
        <v>12.746679316888047</v>
      </c>
      <c r="H21" s="36">
        <v>15.884009009009009</v>
      </c>
      <c r="I21" s="36">
        <v>14.742913000977515</v>
      </c>
      <c r="J21" s="36">
        <v>11.788088454755121</v>
      </c>
      <c r="K21" s="36">
        <v>16.222222222222225</v>
      </c>
      <c r="L21" s="36">
        <v>17.291666666666668</v>
      </c>
      <c r="M21" s="36">
        <v>18.315707126852637</v>
      </c>
      <c r="N21" s="36">
        <v>17.827035537561855</v>
      </c>
      <c r="O21" s="28">
        <v>17.444286391654813</v>
      </c>
      <c r="P21" s="29">
        <v>17.664176781823841</v>
      </c>
      <c r="Q21" s="30">
        <v>18.571428571428573</v>
      </c>
      <c r="R21" s="30">
        <v>21.077667430608606</v>
      </c>
      <c r="S21" s="29">
        <v>21.041666666666664</v>
      </c>
      <c r="T21" s="29">
        <v>19.983375215823031</v>
      </c>
      <c r="U21" s="30">
        <v>24.131169709263016</v>
      </c>
      <c r="V21" s="30">
        <v>21.839080459770116</v>
      </c>
      <c r="W21" s="30">
        <v>21.234567901234566</v>
      </c>
      <c r="X21" s="31">
        <v>23.2183908045977</v>
      </c>
      <c r="Y21" s="31">
        <v>26.060606060606062</v>
      </c>
      <c r="Z21" s="31">
        <v>23.846153846153843</v>
      </c>
      <c r="AA21" s="31">
        <v>22.051282051282051</v>
      </c>
      <c r="AB21" s="31">
        <v>22.142857142857142</v>
      </c>
      <c r="AC21" s="31">
        <v>23.588888888888889</v>
      </c>
      <c r="AD21" s="30">
        <v>20.082712985938791</v>
      </c>
      <c r="AE21" s="31">
        <v>18.266666666666666</v>
      </c>
      <c r="AF21" s="30">
        <v>20.093795093795094</v>
      </c>
      <c r="AG21" s="30">
        <v>25.372742200328407</v>
      </c>
      <c r="AH21" s="21">
        <v>26.666666666666661</v>
      </c>
      <c r="AI21" s="21">
        <v>23.030303030303028</v>
      </c>
      <c r="AJ21" s="21">
        <v>24.444444444444439</v>
      </c>
      <c r="AK21" s="21">
        <v>19.21633428300095</v>
      </c>
      <c r="AL21" s="21">
        <v>20.800000000000004</v>
      </c>
      <c r="AM21" s="21">
        <v>19.722222222222218</v>
      </c>
      <c r="AN21" s="21">
        <v>19.922705314009658</v>
      </c>
      <c r="AO21" s="21">
        <v>19.393939393939398</v>
      </c>
      <c r="AP21" s="32">
        <f t="shared" si="0"/>
        <v>-0.52876592007025991</v>
      </c>
    </row>
    <row r="22" spans="1:42">
      <c r="A22" s="34"/>
      <c r="B22" s="34"/>
      <c r="C22" s="34"/>
      <c r="D22" s="37"/>
      <c r="E22" s="34"/>
      <c r="F22" s="34"/>
      <c r="G22" s="34"/>
      <c r="H22" s="34"/>
      <c r="I22" s="34"/>
      <c r="J22" s="34"/>
      <c r="K22" s="34"/>
      <c r="L22" s="38"/>
      <c r="M22" s="34"/>
      <c r="N22" s="34"/>
      <c r="O22" s="34"/>
      <c r="Q22" s="34"/>
      <c r="V22" s="23"/>
      <c r="W22" s="23"/>
      <c r="X22" s="23"/>
      <c r="Y22" s="23"/>
      <c r="Z22" s="23"/>
      <c r="AA22" s="23"/>
      <c r="AB22" s="23"/>
      <c r="AC22" s="23"/>
      <c r="AD22" s="23"/>
      <c r="AF22" s="30"/>
      <c r="AG22" s="30"/>
    </row>
    <row r="23" spans="1:42">
      <c r="A23" s="34"/>
      <c r="B23" s="34"/>
      <c r="C23" s="34"/>
      <c r="D23" s="34"/>
      <c r="E23" s="34"/>
      <c r="F23" s="34"/>
      <c r="G23" s="34"/>
      <c r="H23" s="34"/>
      <c r="V23" s="23"/>
      <c r="W23" s="23"/>
      <c r="X23" s="23"/>
      <c r="Y23" s="23"/>
      <c r="Z23" s="23"/>
      <c r="AA23" s="23"/>
      <c r="AB23" s="23"/>
      <c r="AC23" s="23"/>
      <c r="AD23" s="23"/>
    </row>
    <row r="24" spans="1:42">
      <c r="A24" s="34"/>
      <c r="B24" s="34"/>
      <c r="C24" s="34"/>
      <c r="D24" s="34"/>
      <c r="E24" s="34"/>
      <c r="F24" s="34"/>
      <c r="G24" s="34"/>
      <c r="H24" s="34"/>
      <c r="V24" s="23"/>
      <c r="W24" s="23"/>
      <c r="X24" s="23"/>
      <c r="Y24" s="23"/>
      <c r="Z24" s="23"/>
      <c r="AA24" s="23"/>
      <c r="AB24" s="23"/>
      <c r="AC24" s="23"/>
      <c r="AD24" s="23"/>
    </row>
    <row r="25" spans="1:42">
      <c r="A25" s="34"/>
      <c r="B25" s="34"/>
      <c r="D25" s="34"/>
      <c r="E25" s="34"/>
      <c r="F25" s="34"/>
      <c r="G25" s="34"/>
      <c r="H25" s="34"/>
      <c r="V25" s="23"/>
      <c r="W25" s="23"/>
      <c r="X25" s="23"/>
    </row>
    <row r="27" spans="1:42">
      <c r="C27" s="40" t="s">
        <v>5</v>
      </c>
    </row>
    <row r="28" spans="1:42">
      <c r="C28" s="83" t="s">
        <v>6</v>
      </c>
    </row>
    <row r="64" spans="3:3">
      <c r="C64" s="21" t="s">
        <v>362</v>
      </c>
    </row>
    <row r="67" spans="2:4">
      <c r="D67" s="10"/>
    </row>
    <row r="72" spans="2:4">
      <c r="B72" s="39"/>
    </row>
    <row r="73" spans="2:4">
      <c r="B73" s="39"/>
    </row>
    <row r="74" spans="2:4">
      <c r="B74" s="39"/>
    </row>
    <row r="75" spans="2:4">
      <c r="B75" s="39"/>
    </row>
    <row r="76" spans="2:4">
      <c r="B76" s="39"/>
    </row>
    <row r="77" spans="2:4">
      <c r="B77" s="39"/>
    </row>
    <row r="78" spans="2:4">
      <c r="B78" s="39"/>
    </row>
    <row r="79" spans="2:4">
      <c r="B79" s="39"/>
    </row>
    <row r="80" spans="2:4">
      <c r="B80" s="39"/>
    </row>
    <row r="81" spans="2:2">
      <c r="B81" s="39"/>
    </row>
    <row r="82" spans="2:2">
      <c r="B82" s="39"/>
    </row>
    <row r="83" spans="2:2">
      <c r="B83" s="39"/>
    </row>
    <row r="84" spans="2:2">
      <c r="B84" s="39"/>
    </row>
    <row r="85" spans="2:2">
      <c r="B85" s="39"/>
    </row>
    <row r="86" spans="2:2">
      <c r="B86" s="39"/>
    </row>
  </sheetData>
  <autoFilter ref="A6:AP21" xr:uid="{00000000-0009-0000-0000-000001000000}">
    <sortState xmlns:xlrd2="http://schemas.microsoft.com/office/spreadsheetml/2017/richdata2" ref="A7:AP21">
      <sortCondition ref="AO6:AO21"/>
    </sortState>
  </autoFilter>
  <sortState xmlns:xlrd2="http://schemas.microsoft.com/office/spreadsheetml/2017/richdata2" ref="A7:AK21">
    <sortCondition ref="AK7:AK21"/>
  </sortState>
  <mergeCells count="1">
    <mergeCell ref="B1:N3"/>
  </mergeCells>
  <phoneticPr fontId="32"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74"/>
  <sheetViews>
    <sheetView showGridLines="0" view="pageBreakPreview" zoomScale="60" zoomScaleNormal="70" zoomScalePageLayoutView="70" workbookViewId="0">
      <pane xSplit="2" ySplit="6" topLeftCell="C7" activePane="bottomRight" state="frozen"/>
      <selection activeCell="B44" sqref="B44:G68"/>
      <selection pane="topRight" activeCell="B44" sqref="B44:G68"/>
      <selection pane="bottomLeft" activeCell="B44" sqref="B44:G68"/>
      <selection pane="bottomRight" activeCell="B44" sqref="B44:G68"/>
    </sheetView>
  </sheetViews>
  <sheetFormatPr baseColWidth="10" defaultColWidth="9.140625" defaultRowHeight="15"/>
  <cols>
    <col min="1" max="1" width="9.140625" style="2"/>
    <col min="2" max="2" width="30.5703125" style="2" customWidth="1"/>
    <col min="3" max="15" width="10.5703125" style="2" customWidth="1"/>
    <col min="16" max="22" width="10.85546875" style="2" customWidth="1"/>
    <col min="23" max="25" width="9.140625" style="2"/>
    <col min="26" max="26" width="10.5703125" style="2" bestFit="1" customWidth="1"/>
    <col min="27" max="16384" width="9.140625" style="2"/>
  </cols>
  <sheetData>
    <row r="1" spans="1:43">
      <c r="A1" s="34"/>
      <c r="B1" s="167" t="s">
        <v>18</v>
      </c>
      <c r="C1" s="167"/>
      <c r="D1" s="167"/>
      <c r="E1" s="167"/>
      <c r="F1" s="167"/>
      <c r="G1" s="167"/>
      <c r="H1" s="167"/>
      <c r="I1" s="167"/>
      <c r="J1" s="167"/>
      <c r="K1" s="167"/>
      <c r="L1" s="167"/>
      <c r="M1" s="167"/>
      <c r="N1" s="167"/>
      <c r="AJ1" s="2">
        <v>100</v>
      </c>
    </row>
    <row r="2" spans="1:43">
      <c r="A2" s="34"/>
      <c r="B2" s="167"/>
      <c r="C2" s="167"/>
      <c r="D2" s="167"/>
      <c r="E2" s="167"/>
      <c r="F2" s="167"/>
      <c r="G2" s="167"/>
      <c r="H2" s="167"/>
      <c r="I2" s="167"/>
      <c r="J2" s="167"/>
      <c r="K2" s="167"/>
      <c r="L2" s="167"/>
      <c r="M2" s="167"/>
      <c r="N2" s="167"/>
    </row>
    <row r="3" spans="1:43">
      <c r="A3" s="34"/>
      <c r="B3" s="167"/>
      <c r="C3" s="167"/>
      <c r="D3" s="167"/>
      <c r="E3" s="167"/>
      <c r="F3" s="167"/>
      <c r="G3" s="167"/>
      <c r="H3" s="167"/>
      <c r="I3" s="167"/>
      <c r="J3" s="167"/>
      <c r="K3" s="167"/>
      <c r="L3" s="167"/>
      <c r="M3" s="167"/>
      <c r="N3" s="167"/>
    </row>
    <row r="4" spans="1:43">
      <c r="A4" s="34"/>
      <c r="B4" s="40"/>
    </row>
    <row r="5" spans="1:43">
      <c r="A5" s="34"/>
      <c r="B5" s="40"/>
    </row>
    <row r="6" spans="1:43" ht="15" customHeight="1">
      <c r="A6" s="46" t="s">
        <v>112</v>
      </c>
      <c r="B6" s="8" t="s">
        <v>4</v>
      </c>
      <c r="C6" s="47">
        <v>41334</v>
      </c>
      <c r="D6" s="47">
        <v>41426</v>
      </c>
      <c r="E6" s="47">
        <v>41518</v>
      </c>
      <c r="F6" s="47">
        <v>41609</v>
      </c>
      <c r="G6" s="47">
        <v>41699</v>
      </c>
      <c r="H6" s="47">
        <v>41791</v>
      </c>
      <c r="I6" s="47">
        <v>41883</v>
      </c>
      <c r="J6" s="47">
        <v>41974</v>
      </c>
      <c r="K6" s="47">
        <v>42064</v>
      </c>
      <c r="L6" s="47">
        <v>42156</v>
      </c>
      <c r="M6" s="47">
        <v>42248</v>
      </c>
      <c r="N6" s="47">
        <v>42339</v>
      </c>
      <c r="O6" s="47">
        <v>42430</v>
      </c>
      <c r="P6" s="47">
        <v>42522</v>
      </c>
      <c r="Q6" s="47">
        <v>42614</v>
      </c>
      <c r="R6" s="47">
        <v>42705</v>
      </c>
      <c r="S6" s="47">
        <v>42795</v>
      </c>
      <c r="T6" s="47">
        <v>42887</v>
      </c>
      <c r="U6" s="47">
        <v>42979</v>
      </c>
      <c r="V6" s="2" t="s">
        <v>111</v>
      </c>
      <c r="W6" s="2" t="s">
        <v>121</v>
      </c>
      <c r="X6" s="2" t="s">
        <v>129</v>
      </c>
      <c r="Y6" s="2" t="s">
        <v>137</v>
      </c>
      <c r="Z6" s="2" t="s">
        <v>183</v>
      </c>
      <c r="AA6" s="2" t="s">
        <v>191</v>
      </c>
      <c r="AB6" s="2" t="s">
        <v>199</v>
      </c>
      <c r="AC6" s="2" t="s">
        <v>208</v>
      </c>
      <c r="AD6" s="2" t="s">
        <v>217</v>
      </c>
      <c r="AE6" s="2" t="s">
        <v>227</v>
      </c>
      <c r="AF6" s="2" t="s">
        <v>236</v>
      </c>
      <c r="AG6" s="2" t="s">
        <v>245</v>
      </c>
      <c r="AH6" s="2" t="s">
        <v>254</v>
      </c>
      <c r="AI6" s="45" t="s">
        <v>262</v>
      </c>
      <c r="AJ6" s="2" t="s">
        <v>276</v>
      </c>
      <c r="AK6" s="2" t="s">
        <v>278</v>
      </c>
      <c r="AL6" s="45">
        <v>44531</v>
      </c>
      <c r="AM6" s="45">
        <v>44621</v>
      </c>
      <c r="AN6" s="2" t="s">
        <v>297</v>
      </c>
      <c r="AO6" s="45" t="s">
        <v>360</v>
      </c>
    </row>
    <row r="7" spans="1:43" ht="15" customHeight="1">
      <c r="A7" s="46" t="s">
        <v>73</v>
      </c>
      <c r="B7" s="150" t="s">
        <v>326</v>
      </c>
      <c r="C7" s="8">
        <v>2.0676691729323307</v>
      </c>
      <c r="D7" s="8">
        <v>2.1527777777777777</v>
      </c>
      <c r="E7" s="8">
        <v>1.5625</v>
      </c>
      <c r="F7" s="8">
        <v>2.2727272727272729</v>
      </c>
      <c r="G7" s="8">
        <v>3.9043891342165127</v>
      </c>
      <c r="H7" s="8">
        <v>1.8686868686868685</v>
      </c>
      <c r="I7" s="8">
        <v>1.9641495041952708</v>
      </c>
      <c r="J7" s="8">
        <v>1.4705882352941175</v>
      </c>
      <c r="K7" s="8">
        <v>2.7777777777777777</v>
      </c>
      <c r="L7" s="8">
        <v>1.075268817204301</v>
      </c>
      <c r="M7" s="8">
        <v>3.086021505376344</v>
      </c>
      <c r="N7" s="8">
        <v>1.9035314384151594</v>
      </c>
      <c r="O7" s="8">
        <v>1.5151515151515149</v>
      </c>
      <c r="P7" s="8">
        <v>0.64102564102564097</v>
      </c>
      <c r="Q7" s="8">
        <v>1.1494252873563218</v>
      </c>
      <c r="R7" s="8">
        <v>3.192204301075269</v>
      </c>
      <c r="S7" s="8">
        <v>1.6666666666666667</v>
      </c>
      <c r="T7" s="8">
        <v>0.55555555555555547</v>
      </c>
      <c r="U7" s="8">
        <v>0.66666666666666663</v>
      </c>
      <c r="V7" s="8">
        <v>1.1904761904761905</v>
      </c>
      <c r="W7" s="8">
        <v>2.2727272727272725</v>
      </c>
      <c r="X7" s="8">
        <v>2.2397891963109351</v>
      </c>
      <c r="Y7" s="8">
        <v>0</v>
      </c>
      <c r="Z7" s="8">
        <v>0</v>
      </c>
      <c r="AA7" s="8">
        <v>1.4492753623188404</v>
      </c>
      <c r="AB7" s="8">
        <v>0</v>
      </c>
      <c r="AC7" s="8">
        <v>3.774928774928775</v>
      </c>
      <c r="AD7" s="8">
        <v>2.8985507246376807</v>
      </c>
      <c r="AE7" s="8">
        <v>0</v>
      </c>
      <c r="AF7" s="2">
        <v>1.5873015873015872</v>
      </c>
      <c r="AG7" s="8">
        <v>4.8280423280423275</v>
      </c>
      <c r="AH7" s="8">
        <v>4.1467304625199359</v>
      </c>
      <c r="AI7" s="2">
        <v>4.9603174603174605</v>
      </c>
      <c r="AJ7" s="2">
        <v>2.7246376811594204</v>
      </c>
      <c r="AK7" s="2">
        <v>1.3888888888888888</v>
      </c>
      <c r="AL7" s="2">
        <v>4.8611111111111107</v>
      </c>
      <c r="AM7" s="2">
        <v>3.0303030303030298</v>
      </c>
      <c r="AN7" s="2">
        <v>0</v>
      </c>
      <c r="AO7" s="2">
        <v>0</v>
      </c>
      <c r="AP7" s="48">
        <f>AO7-AN7</f>
        <v>0</v>
      </c>
      <c r="AQ7" s="8">
        <f>+MAX(AP7:AP19)</f>
        <v>6.3815789473684212</v>
      </c>
    </row>
    <row r="8" spans="1:43" ht="15" customHeight="1">
      <c r="A8" s="46" t="s">
        <v>68</v>
      </c>
      <c r="B8" s="150" t="s">
        <v>321</v>
      </c>
      <c r="C8" s="8">
        <v>2.0676691729323307</v>
      </c>
      <c r="D8" s="8">
        <v>2.1527777777777777</v>
      </c>
      <c r="E8" s="8">
        <v>0.52083333333333326</v>
      </c>
      <c r="F8" s="8">
        <v>3.7153043035395976</v>
      </c>
      <c r="G8" s="8">
        <v>5.6550247557875011</v>
      </c>
      <c r="H8" s="8">
        <v>3.6704886704886706</v>
      </c>
      <c r="I8" s="8">
        <v>3.9770319518603268</v>
      </c>
      <c r="J8" s="8">
        <v>2.1372549019607843</v>
      </c>
      <c r="K8" s="8">
        <v>2.6234567901234565</v>
      </c>
      <c r="L8" s="8">
        <v>2.1001344086021505</v>
      </c>
      <c r="M8" s="8">
        <v>4.9244053437601822</v>
      </c>
      <c r="N8" s="8">
        <v>2.5159345391903529</v>
      </c>
      <c r="O8" s="8">
        <v>2.2903453136011276</v>
      </c>
      <c r="P8" s="8">
        <v>1.716294458229942</v>
      </c>
      <c r="Q8" s="8">
        <v>2.2988505747126435</v>
      </c>
      <c r="R8" s="8">
        <v>0</v>
      </c>
      <c r="S8" s="8">
        <v>0</v>
      </c>
      <c r="T8" s="8">
        <v>3.4126984126984126</v>
      </c>
      <c r="U8" s="8">
        <v>0.66666666666666663</v>
      </c>
      <c r="V8" s="8">
        <v>1.7857142857142856</v>
      </c>
      <c r="W8" s="8">
        <v>1.5151515151515149</v>
      </c>
      <c r="X8" s="8">
        <v>3.7549407114624502</v>
      </c>
      <c r="Y8" s="8">
        <v>0</v>
      </c>
      <c r="Z8" s="8">
        <v>0.69444444444444442</v>
      </c>
      <c r="AA8" s="8">
        <v>0</v>
      </c>
      <c r="AB8" s="8">
        <v>1.3333333333333333</v>
      </c>
      <c r="AC8" s="8">
        <v>0</v>
      </c>
      <c r="AD8" s="8">
        <v>0</v>
      </c>
      <c r="AE8" s="8">
        <v>0</v>
      </c>
      <c r="AF8" s="2">
        <v>0.79365079365079361</v>
      </c>
      <c r="AG8" s="8">
        <v>3.6155202821869485</v>
      </c>
      <c r="AH8" s="8">
        <v>3.1818181818181817</v>
      </c>
      <c r="AI8" s="2">
        <v>1.6666666666666667</v>
      </c>
      <c r="AJ8" s="2">
        <v>2.6666666666666665</v>
      </c>
      <c r="AK8" s="2">
        <v>1.3888888888888888</v>
      </c>
      <c r="AL8" s="2">
        <v>5.5555555555555554</v>
      </c>
      <c r="AM8" s="2">
        <v>3.5984848484848482</v>
      </c>
      <c r="AN8" s="2">
        <v>1.5873015873015872</v>
      </c>
      <c r="AO8" s="2">
        <v>1.7543859649122806</v>
      </c>
      <c r="AP8" s="48">
        <f t="shared" ref="AP8:AP19" si="0">AO8-AN8</f>
        <v>0.16708437761069339</v>
      </c>
      <c r="AQ8" s="8">
        <f>+MIN(AP7:AP19)</f>
        <v>-4.7180451127819545</v>
      </c>
    </row>
    <row r="9" spans="1:43" ht="15" customHeight="1">
      <c r="A9" s="46" t="s">
        <v>70</v>
      </c>
      <c r="B9" s="150" t="s">
        <v>323</v>
      </c>
      <c r="C9" s="8">
        <v>2.9448621553884711</v>
      </c>
      <c r="D9" s="8">
        <v>4.321236559139785</v>
      </c>
      <c r="E9" s="8">
        <v>2.0202020202020199</v>
      </c>
      <c r="F9" s="8">
        <v>3.8375350140056024</v>
      </c>
      <c r="G9" s="8">
        <v>3.4694901645925329</v>
      </c>
      <c r="H9" s="8">
        <v>2.0372645372645373</v>
      </c>
      <c r="I9" s="8">
        <v>1.8031189083820662</v>
      </c>
      <c r="J9" s="8">
        <v>1.1904761904761905</v>
      </c>
      <c r="K9" s="8">
        <v>1.3888888888888888</v>
      </c>
      <c r="L9" s="8">
        <v>2.1169354838709675</v>
      </c>
      <c r="M9" s="8">
        <v>5.9781687846203972</v>
      </c>
      <c r="N9" s="8">
        <v>1.1283376399655469</v>
      </c>
      <c r="O9" s="8">
        <v>1.9203664552501762</v>
      </c>
      <c r="P9" s="8">
        <v>0.64102564102564097</v>
      </c>
      <c r="Q9" s="8">
        <v>2.2988505747126435</v>
      </c>
      <c r="R9" s="8">
        <v>1.5961021505376345</v>
      </c>
      <c r="S9" s="8">
        <v>1.8755935422602086</v>
      </c>
      <c r="T9" s="8">
        <v>3.5791090629800308</v>
      </c>
      <c r="U9" s="8">
        <v>1.3333333333333333</v>
      </c>
      <c r="V9" s="8">
        <v>1.7857142857142856</v>
      </c>
      <c r="W9" s="8">
        <v>2.6806526806526807</v>
      </c>
      <c r="X9" s="8">
        <v>1.5151515151515149</v>
      </c>
      <c r="Y9" s="8">
        <v>0</v>
      </c>
      <c r="Z9" s="8">
        <v>3.4722222222222223</v>
      </c>
      <c r="AA9" s="8">
        <v>3.1055900621118009</v>
      </c>
      <c r="AB9" s="8">
        <v>3.5072463768115942</v>
      </c>
      <c r="AC9" s="8">
        <v>0</v>
      </c>
      <c r="AD9" s="8">
        <v>6.7585795846665411</v>
      </c>
      <c r="AE9" s="8">
        <v>2.7777777777777777</v>
      </c>
      <c r="AF9" s="2">
        <v>1.5151515151515149</v>
      </c>
      <c r="AG9" s="8">
        <v>1.8077601410934743</v>
      </c>
      <c r="AH9" s="8">
        <v>0.75757575757575746</v>
      </c>
      <c r="AI9" s="2">
        <v>2.4603174603174605</v>
      </c>
      <c r="AJ9" s="2">
        <v>1.3333333333333333</v>
      </c>
      <c r="AK9" s="2">
        <v>1.3333333333333333</v>
      </c>
      <c r="AL9" s="2">
        <v>1.3888888888888888</v>
      </c>
      <c r="AM9" s="2">
        <v>2.2397891963109351</v>
      </c>
      <c r="AN9" s="2">
        <v>0</v>
      </c>
      <c r="AO9" s="2">
        <v>1.7543859649122806</v>
      </c>
      <c r="AP9" s="48">
        <f t="shared" si="0"/>
        <v>1.7543859649122806</v>
      </c>
    </row>
    <row r="10" spans="1:43" ht="15" customHeight="1">
      <c r="A10" s="46" t="s">
        <v>72</v>
      </c>
      <c r="B10" s="150" t="s">
        <v>327</v>
      </c>
      <c r="C10" s="8">
        <v>3.3672891907187323</v>
      </c>
      <c r="D10" s="8">
        <v>2.1527777777777777</v>
      </c>
      <c r="E10" s="8">
        <v>3.0015225787284607</v>
      </c>
      <c r="F10" s="8">
        <v>3.5593328240387065</v>
      </c>
      <c r="G10" s="8">
        <v>4.2188545430215445</v>
      </c>
      <c r="H10" s="8">
        <v>4.4696969696969697</v>
      </c>
      <c r="I10" s="8">
        <v>3.4897025171624714</v>
      </c>
      <c r="J10" s="8">
        <v>2.1372549019607843</v>
      </c>
      <c r="K10" s="8">
        <v>3.9012345679012341</v>
      </c>
      <c r="L10" s="8">
        <v>4.1666666666666661</v>
      </c>
      <c r="M10" s="8">
        <v>2.806451612903226</v>
      </c>
      <c r="N10" s="8">
        <v>3.7407407407407405</v>
      </c>
      <c r="O10" s="8">
        <v>2.7232457465015605</v>
      </c>
      <c r="P10" s="8">
        <v>1.075268817204301</v>
      </c>
      <c r="Q10" s="8">
        <v>1.1494252873563218</v>
      </c>
      <c r="R10" s="8">
        <v>0.52083333333333326</v>
      </c>
      <c r="S10" s="8">
        <v>0.64102564102564097</v>
      </c>
      <c r="T10" s="8">
        <v>3.4126984126984126</v>
      </c>
      <c r="U10" s="8">
        <v>3.5112179487179485</v>
      </c>
      <c r="V10" s="8">
        <v>2.3809523809523809</v>
      </c>
      <c r="W10" s="8">
        <v>0.75757575757575746</v>
      </c>
      <c r="X10" s="8">
        <v>1.5151515151515149</v>
      </c>
      <c r="Y10" s="8">
        <v>3.1944444444444442</v>
      </c>
      <c r="Z10" s="8">
        <v>1.3888888888888888</v>
      </c>
      <c r="AA10" s="8">
        <v>1.4492753623188404</v>
      </c>
      <c r="AB10" s="8">
        <v>4.8961352657004831</v>
      </c>
      <c r="AC10" s="8">
        <v>2.6803118908382064</v>
      </c>
      <c r="AD10" s="8">
        <v>2.2429261559696339</v>
      </c>
      <c r="AE10" s="8">
        <v>3.3333333333333335</v>
      </c>
      <c r="AF10" s="2">
        <v>5.1136363636363633</v>
      </c>
      <c r="AG10" s="8">
        <v>0.61728395061728392</v>
      </c>
      <c r="AH10" s="8">
        <v>0.75757575757575746</v>
      </c>
      <c r="AI10" s="2">
        <v>0.79365079365079361</v>
      </c>
      <c r="AJ10" s="2">
        <v>4.057971014492753</v>
      </c>
      <c r="AK10" s="2">
        <v>3.3888888888888884</v>
      </c>
      <c r="AL10" s="2">
        <v>2.083333333333333</v>
      </c>
      <c r="AM10" s="2">
        <v>8.4897891963109355</v>
      </c>
      <c r="AN10" s="2">
        <v>0.8771929824561403</v>
      </c>
      <c r="AO10" s="2">
        <v>2.083333333333333</v>
      </c>
      <c r="AP10" s="48">
        <f t="shared" si="0"/>
        <v>1.2061403508771926</v>
      </c>
    </row>
    <row r="11" spans="1:43" ht="15" customHeight="1">
      <c r="A11" s="46" t="s">
        <v>65</v>
      </c>
      <c r="B11" s="150" t="s">
        <v>319</v>
      </c>
      <c r="C11" s="8">
        <v>2.8195488721804511</v>
      </c>
      <c r="D11" s="8">
        <v>1.1111111111111109</v>
      </c>
      <c r="E11" s="8">
        <v>3.0015225787284607</v>
      </c>
      <c r="F11" s="8">
        <v>1.9607843137254901</v>
      </c>
      <c r="G11" s="8">
        <v>3.4694901645925329</v>
      </c>
      <c r="H11" s="8">
        <v>7.3409773409773411</v>
      </c>
      <c r="I11" s="8">
        <v>4.9029578777862532</v>
      </c>
      <c r="J11" s="8">
        <v>3.3277310924369745</v>
      </c>
      <c r="K11" s="8">
        <v>4.6728395061728394</v>
      </c>
      <c r="L11" s="8">
        <v>0.5376344086021505</v>
      </c>
      <c r="M11" s="8">
        <v>5.4714890843923101</v>
      </c>
      <c r="N11" s="8">
        <v>4.3850129198966403</v>
      </c>
      <c r="O11" s="8">
        <v>3.1108426457263665</v>
      </c>
      <c r="P11" s="8">
        <v>1.075268817204301</v>
      </c>
      <c r="Q11" s="8">
        <v>2.2988505747126435</v>
      </c>
      <c r="R11" s="8">
        <v>2.6713709677419351</v>
      </c>
      <c r="S11" s="8">
        <v>2.9487179487179485</v>
      </c>
      <c r="T11" s="8">
        <v>0.55555555555555547</v>
      </c>
      <c r="U11" s="8">
        <v>6.0753205128205128</v>
      </c>
      <c r="V11" s="8">
        <v>2.9761904761904758</v>
      </c>
      <c r="W11" s="8">
        <v>3.0303030303030298</v>
      </c>
      <c r="X11" s="8">
        <v>1.5151515151515149</v>
      </c>
      <c r="Y11" s="8">
        <v>4.3055555555555554</v>
      </c>
      <c r="Z11" s="8">
        <v>3.4722222222222223</v>
      </c>
      <c r="AA11" s="8">
        <v>2.1739130434782608</v>
      </c>
      <c r="AB11" s="8">
        <v>4.0555555555555554</v>
      </c>
      <c r="AC11" s="8">
        <v>4.700854700854701</v>
      </c>
      <c r="AD11" s="8">
        <v>4.4858523119392677</v>
      </c>
      <c r="AE11" s="8">
        <v>2.5641025641025639</v>
      </c>
      <c r="AF11" s="2">
        <v>8.7842712842712842</v>
      </c>
      <c r="AG11" s="8">
        <v>1.8077601410934743</v>
      </c>
      <c r="AH11" s="8">
        <v>2.4242424242424243</v>
      </c>
      <c r="AI11" s="2">
        <v>4.9603174603174605</v>
      </c>
      <c r="AJ11" s="2">
        <v>1.4492753623188404</v>
      </c>
      <c r="AK11" s="2">
        <v>3.3611111111111107</v>
      </c>
      <c r="AL11" s="2">
        <v>3.4722222222222223</v>
      </c>
      <c r="AM11" s="2">
        <v>1.4492753623188404</v>
      </c>
      <c r="AN11" s="2">
        <v>4.087301587301587</v>
      </c>
      <c r="AO11" s="2">
        <v>2.6315789473684208</v>
      </c>
      <c r="AP11" s="48">
        <f t="shared" si="0"/>
        <v>-1.4557226399331662</v>
      </c>
    </row>
    <row r="12" spans="1:43" ht="15" customHeight="1">
      <c r="A12" s="46" t="s">
        <v>66</v>
      </c>
      <c r="B12" s="150" t="s">
        <v>320</v>
      </c>
      <c r="C12" s="8">
        <v>3.6805723987387822</v>
      </c>
      <c r="D12" s="8">
        <v>2.7083333333333335</v>
      </c>
      <c r="E12" s="8">
        <v>7.4736333927510401</v>
      </c>
      <c r="F12" s="8">
        <v>2.8851540616246498</v>
      </c>
      <c r="G12" s="8">
        <v>3.9883580891208346</v>
      </c>
      <c r="H12" s="8">
        <v>2.9797979797979801</v>
      </c>
      <c r="I12" s="8">
        <v>3.0511060259344012</v>
      </c>
      <c r="J12" s="8">
        <v>1.1904761904761905</v>
      </c>
      <c r="K12" s="8">
        <v>4.7283950617283947</v>
      </c>
      <c r="L12" s="8">
        <v>2.1169354838709675</v>
      </c>
      <c r="M12" s="8">
        <v>4.9446073639622021</v>
      </c>
      <c r="N12" s="8">
        <v>4.0318690783807067</v>
      </c>
      <c r="O12" s="8">
        <v>1.9203664552501762</v>
      </c>
      <c r="P12" s="8">
        <v>1.716294458229942</v>
      </c>
      <c r="Q12" s="8">
        <v>0.57471264367816088</v>
      </c>
      <c r="R12" s="8">
        <v>3.209005376344086</v>
      </c>
      <c r="S12" s="8">
        <v>0.64102564102564097</v>
      </c>
      <c r="T12" s="8">
        <v>2.7060931899641574</v>
      </c>
      <c r="U12" s="8">
        <v>2.895833333333333</v>
      </c>
      <c r="V12" s="8">
        <v>2.9761904761904758</v>
      </c>
      <c r="W12" s="8">
        <v>1.5151515151515149</v>
      </c>
      <c r="X12" s="8">
        <v>2.2397891963109351</v>
      </c>
      <c r="Y12" s="8">
        <v>3.1944444444444442</v>
      </c>
      <c r="Z12" s="8">
        <v>2.083333333333333</v>
      </c>
      <c r="AA12" s="8">
        <v>0.72463768115942018</v>
      </c>
      <c r="AB12" s="8">
        <v>2.0277777777777777</v>
      </c>
      <c r="AC12" s="8">
        <v>0</v>
      </c>
      <c r="AD12" s="8">
        <v>3.8600288600288599</v>
      </c>
      <c r="AE12" s="8">
        <v>13.034188034188032</v>
      </c>
      <c r="AF12" s="2">
        <v>10.524891774891774</v>
      </c>
      <c r="AG12" s="8">
        <v>13.734567901234568</v>
      </c>
      <c r="AH12" s="8">
        <v>11.778309409888358</v>
      </c>
      <c r="AI12" s="2">
        <v>9.1666666666666679</v>
      </c>
      <c r="AJ12" s="2">
        <v>9.4492753623188399</v>
      </c>
      <c r="AK12" s="2">
        <v>8.0555555555555554</v>
      </c>
      <c r="AL12" s="2">
        <v>2.083333333333333</v>
      </c>
      <c r="AM12" s="2">
        <v>3.5984848484848482</v>
      </c>
      <c r="AN12" s="2">
        <v>0.8771929824561403</v>
      </c>
      <c r="AO12" s="2">
        <v>2.6315789473684208</v>
      </c>
      <c r="AP12" s="48">
        <f t="shared" si="0"/>
        <v>1.7543859649122804</v>
      </c>
    </row>
    <row r="13" spans="1:43" ht="15" customHeight="1">
      <c r="A13" s="46" t="s">
        <v>77</v>
      </c>
      <c r="B13" s="150" t="s">
        <v>329</v>
      </c>
      <c r="C13" s="8">
        <v>2.4900962082625919</v>
      </c>
      <c r="D13" s="8">
        <v>3.2101254480286738</v>
      </c>
      <c r="E13" s="8">
        <v>0.52083333333333326</v>
      </c>
      <c r="F13" s="8">
        <v>2.5789406671759609</v>
      </c>
      <c r="G13" s="8">
        <v>2.8405593469824701</v>
      </c>
      <c r="H13" s="8">
        <v>3.5019110019110018</v>
      </c>
      <c r="I13" s="8">
        <v>3.0511060259344012</v>
      </c>
      <c r="J13" s="8">
        <v>2.9411764705882351</v>
      </c>
      <c r="K13" s="8">
        <v>2.0061728395061729</v>
      </c>
      <c r="L13" s="8">
        <v>1.5625</v>
      </c>
      <c r="M13" s="8">
        <v>3.89247311827957</v>
      </c>
      <c r="N13" s="8">
        <v>2.5159345391903529</v>
      </c>
      <c r="O13" s="8">
        <v>3.1385281385281383</v>
      </c>
      <c r="P13" s="8">
        <v>1.2820512820512819</v>
      </c>
      <c r="Q13" s="8">
        <v>2.2988505747126435</v>
      </c>
      <c r="R13" s="8">
        <v>0</v>
      </c>
      <c r="S13" s="8">
        <v>0</v>
      </c>
      <c r="T13" s="8">
        <v>1.4285714285714286</v>
      </c>
      <c r="U13" s="8">
        <v>1.5625</v>
      </c>
      <c r="V13" s="8">
        <v>0.59523809523809523</v>
      </c>
      <c r="W13" s="8">
        <v>0</v>
      </c>
      <c r="X13" s="8">
        <v>0</v>
      </c>
      <c r="Y13" s="8">
        <v>0</v>
      </c>
      <c r="Z13" s="8">
        <v>0</v>
      </c>
      <c r="AA13" s="8">
        <v>0.72463768115942018</v>
      </c>
      <c r="AB13" s="8">
        <v>0</v>
      </c>
      <c r="AC13" s="8">
        <v>1.9230769230769231</v>
      </c>
      <c r="AD13" s="8">
        <v>0</v>
      </c>
      <c r="AE13" s="8">
        <v>3.3333333333333335</v>
      </c>
      <c r="AF13" s="2">
        <v>1.5151515151515149</v>
      </c>
      <c r="AG13" s="8">
        <v>0</v>
      </c>
      <c r="AH13" s="8">
        <v>0</v>
      </c>
      <c r="AI13" s="2">
        <v>1.6666666666666667</v>
      </c>
      <c r="AJ13" s="2">
        <v>2.7246376811594204</v>
      </c>
      <c r="AK13" s="2">
        <v>0</v>
      </c>
      <c r="AL13" s="2">
        <v>0</v>
      </c>
      <c r="AM13" s="2">
        <v>1.4492753623188404</v>
      </c>
      <c r="AN13" s="2">
        <v>2.5</v>
      </c>
      <c r="AO13" s="2">
        <v>2.9605263157894735</v>
      </c>
      <c r="AP13" s="48">
        <f t="shared" si="0"/>
        <v>0.46052631578947345</v>
      </c>
    </row>
    <row r="14" spans="1:43" ht="15" customHeight="1">
      <c r="A14" s="46" t="s">
        <v>67</v>
      </c>
      <c r="B14" s="150" t="s">
        <v>325</v>
      </c>
      <c r="C14" s="8">
        <v>4.8710485892149729</v>
      </c>
      <c r="D14" s="8">
        <v>1.5972222222222221</v>
      </c>
      <c r="E14" s="8">
        <v>1.5309343434343432</v>
      </c>
      <c r="F14" s="8">
        <v>2.5789406671759609</v>
      </c>
      <c r="G14" s="8">
        <v>2.8405593469824701</v>
      </c>
      <c r="H14" s="8">
        <v>3.148375648375648</v>
      </c>
      <c r="I14" s="8">
        <v>2.7290448343079921</v>
      </c>
      <c r="J14" s="8">
        <v>1.8571428571428572</v>
      </c>
      <c r="K14" s="8">
        <v>2.7777777777777777</v>
      </c>
      <c r="L14" s="8">
        <v>2.654569892473118</v>
      </c>
      <c r="M14" s="8">
        <v>3.5910720104268492</v>
      </c>
      <c r="N14" s="8">
        <v>2.1627906976744189</v>
      </c>
      <c r="O14" s="8">
        <v>4.6712976945535081</v>
      </c>
      <c r="P14" s="8">
        <v>0</v>
      </c>
      <c r="Q14" s="8">
        <v>1.7241379310344827</v>
      </c>
      <c r="R14" s="8">
        <v>3.7466397849462365</v>
      </c>
      <c r="S14" s="8">
        <v>1.8755935422602086</v>
      </c>
      <c r="T14" s="8">
        <v>2.1863799283154122</v>
      </c>
      <c r="U14" s="8">
        <v>1.9487179487179485</v>
      </c>
      <c r="V14" s="8">
        <v>5.3571428571428568</v>
      </c>
      <c r="W14" s="8">
        <v>8.3916083916083917</v>
      </c>
      <c r="X14" s="8">
        <v>1.5151515151515149</v>
      </c>
      <c r="Y14" s="8">
        <v>4.3055555555555554</v>
      </c>
      <c r="Z14" s="8">
        <v>2.083333333333333</v>
      </c>
      <c r="AA14" s="8">
        <v>2.8985507246376807</v>
      </c>
      <c r="AB14" s="8">
        <v>2.8683574879227054</v>
      </c>
      <c r="AC14" s="8">
        <v>0.92592592592592582</v>
      </c>
      <c r="AD14" s="8">
        <v>3.0365769496204278</v>
      </c>
      <c r="AE14" s="8">
        <v>2.5641025641025639</v>
      </c>
      <c r="AF14" s="2">
        <v>3.1024531024531026</v>
      </c>
      <c r="AG14" s="8">
        <v>2.4250440917107583</v>
      </c>
      <c r="AH14" s="8">
        <v>1.6666666666666667</v>
      </c>
      <c r="AI14" s="2">
        <v>2.3809523809523809</v>
      </c>
      <c r="AJ14" s="2">
        <v>6.115942028985506</v>
      </c>
      <c r="AK14" s="2">
        <v>2</v>
      </c>
      <c r="AL14" s="2">
        <v>4.1666666666666661</v>
      </c>
      <c r="AM14" s="2">
        <v>0</v>
      </c>
      <c r="AN14" s="2">
        <v>0</v>
      </c>
      <c r="AO14" s="2">
        <v>5.5921052631578938</v>
      </c>
      <c r="AP14" s="48">
        <f t="shared" si="0"/>
        <v>5.5921052631578938</v>
      </c>
    </row>
    <row r="15" spans="1:43" ht="15" customHeight="1">
      <c r="A15" s="46" t="s">
        <v>63</v>
      </c>
      <c r="B15" s="150" t="s">
        <v>317</v>
      </c>
      <c r="C15" s="8">
        <v>8.5354515320559461</v>
      </c>
      <c r="D15" s="8">
        <v>12.856182795698926</v>
      </c>
      <c r="E15" s="8">
        <v>14.915701128936423</v>
      </c>
      <c r="F15" s="8">
        <v>13.38489941431118</v>
      </c>
      <c r="G15" s="8">
        <v>12.410343904723671</v>
      </c>
      <c r="H15" s="8">
        <v>18.03166803166803</v>
      </c>
      <c r="I15" s="8">
        <v>17.97398084583439</v>
      </c>
      <c r="J15" s="8">
        <v>17.448179271708682</v>
      </c>
      <c r="K15" s="8">
        <v>15.462962962962964</v>
      </c>
      <c r="L15" s="8">
        <v>16.246639784946236</v>
      </c>
      <c r="M15" s="8">
        <v>13.986966438579342</v>
      </c>
      <c r="N15" s="8">
        <v>17.992248062015502</v>
      </c>
      <c r="O15" s="8">
        <v>16.845363938387191</v>
      </c>
      <c r="P15" s="8">
        <v>20.289954967374321</v>
      </c>
      <c r="Q15" s="8">
        <v>13.218390804597702</v>
      </c>
      <c r="R15" s="8">
        <v>10.63508064516129</v>
      </c>
      <c r="S15" s="8">
        <v>17.279202279202277</v>
      </c>
      <c r="T15" s="8">
        <v>16.336405529953915</v>
      </c>
      <c r="U15" s="8">
        <v>16.451923076923077</v>
      </c>
      <c r="V15" s="8">
        <v>6.5476190476190466</v>
      </c>
      <c r="W15" s="8">
        <v>14.86013986013986</v>
      </c>
      <c r="X15" s="8">
        <v>15.452663278750233</v>
      </c>
      <c r="Y15" s="8">
        <v>11.666666666666666</v>
      </c>
      <c r="Z15" s="8">
        <v>9.0277777777777768</v>
      </c>
      <c r="AA15" s="8">
        <v>19.151138716356108</v>
      </c>
      <c r="AB15" s="8">
        <v>12.660628019323669</v>
      </c>
      <c r="AC15" s="8">
        <v>13.319088319088317</v>
      </c>
      <c r="AD15" s="8">
        <v>10.588807327937763</v>
      </c>
      <c r="AE15" s="8">
        <v>6.7307692307692308</v>
      </c>
      <c r="AF15" s="2">
        <v>6.5476190476190466</v>
      </c>
      <c r="AG15" s="8">
        <v>4.2548500881834217</v>
      </c>
      <c r="AH15" s="8">
        <v>1.5151515151515149</v>
      </c>
      <c r="AI15" s="2">
        <v>6.5873015873015879</v>
      </c>
      <c r="AJ15" s="2">
        <v>4.9565217391304346</v>
      </c>
      <c r="AK15" s="2">
        <v>7.4444444444444438</v>
      </c>
      <c r="AL15" s="2">
        <v>7.6388888888888893</v>
      </c>
      <c r="AM15" s="2">
        <v>10.729578392621871</v>
      </c>
      <c r="AN15" s="2">
        <v>12.393483709273182</v>
      </c>
      <c r="AO15" s="2">
        <v>8.223684210526315</v>
      </c>
      <c r="AP15" s="48">
        <f t="shared" si="0"/>
        <v>-4.1697994987468672</v>
      </c>
    </row>
    <row r="16" spans="1:43" ht="15" customHeight="1">
      <c r="A16" s="46" t="s">
        <v>71</v>
      </c>
      <c r="B16" s="150" t="s">
        <v>324</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0.75757575757575746</v>
      </c>
      <c r="X16" s="8">
        <v>0</v>
      </c>
      <c r="Y16" s="8">
        <v>0</v>
      </c>
      <c r="Z16" s="8">
        <v>0</v>
      </c>
      <c r="AA16" s="8">
        <v>0</v>
      </c>
      <c r="AB16" s="8">
        <v>0</v>
      </c>
      <c r="AC16" s="8">
        <v>1.9230769230769231</v>
      </c>
      <c r="AD16" s="8">
        <v>0</v>
      </c>
      <c r="AE16" s="8">
        <v>0</v>
      </c>
      <c r="AF16" s="2">
        <v>0</v>
      </c>
      <c r="AG16" s="8">
        <v>0</v>
      </c>
      <c r="AH16" s="8">
        <v>0</v>
      </c>
      <c r="AI16" s="2">
        <v>0</v>
      </c>
      <c r="AJ16" s="2">
        <v>0</v>
      </c>
      <c r="AK16" s="2">
        <v>2</v>
      </c>
      <c r="AL16" s="2">
        <v>0</v>
      </c>
      <c r="AM16" s="2">
        <v>4.3231225296442677</v>
      </c>
      <c r="AN16" s="2">
        <v>2.5</v>
      </c>
      <c r="AO16" s="2">
        <v>8.8815789473684212</v>
      </c>
      <c r="AP16" s="48">
        <f t="shared" si="0"/>
        <v>6.3815789473684212</v>
      </c>
    </row>
    <row r="17" spans="1:42" ht="15" customHeight="1">
      <c r="A17" s="46" t="s">
        <v>74</v>
      </c>
      <c r="B17" s="150" t="s">
        <v>328</v>
      </c>
      <c r="C17" s="8">
        <v>13.719783329290969</v>
      </c>
      <c r="D17" s="8">
        <v>10.725806451612902</v>
      </c>
      <c r="E17" s="8">
        <v>12.189913844325607</v>
      </c>
      <c r="F17" s="8">
        <v>15.751846193022661</v>
      </c>
      <c r="G17" s="8">
        <v>11.45657701057139</v>
      </c>
      <c r="H17" s="8">
        <v>11.769041769041769</v>
      </c>
      <c r="I17" s="8">
        <v>11.39927112467158</v>
      </c>
      <c r="J17" s="8">
        <v>13.554621848739496</v>
      </c>
      <c r="K17" s="8">
        <v>15.3641975308642</v>
      </c>
      <c r="L17" s="8">
        <v>11.542338709677418</v>
      </c>
      <c r="M17" s="8">
        <v>10.782991202346039</v>
      </c>
      <c r="N17" s="8">
        <v>10.770025839793282</v>
      </c>
      <c r="O17" s="8">
        <v>13.472767542534983</v>
      </c>
      <c r="P17" s="8">
        <v>11.074349784027202</v>
      </c>
      <c r="Q17" s="8">
        <v>12.643678160919542</v>
      </c>
      <c r="R17" s="8">
        <v>11.727150537634408</v>
      </c>
      <c r="S17" s="8">
        <v>16.315289648622983</v>
      </c>
      <c r="T17" s="8">
        <v>14.539170506912441</v>
      </c>
      <c r="U17" s="8">
        <v>11.866987179487179</v>
      </c>
      <c r="V17" s="8">
        <v>14.285714285714285</v>
      </c>
      <c r="W17" s="8">
        <v>11.072261072261073</v>
      </c>
      <c r="X17" s="8">
        <v>12.864671560323734</v>
      </c>
      <c r="Y17" s="8">
        <v>14.722222222222223</v>
      </c>
      <c r="Z17" s="8">
        <v>15.277777777777777</v>
      </c>
      <c r="AA17" s="8">
        <v>11.594202898550723</v>
      </c>
      <c r="AB17" s="8">
        <v>8.2572463768115938</v>
      </c>
      <c r="AC17" s="8">
        <v>13.738941370520319</v>
      </c>
      <c r="AD17" s="8">
        <v>14.370412196499153</v>
      </c>
      <c r="AE17" s="49">
        <v>14.017094017094017</v>
      </c>
      <c r="AF17" s="2">
        <v>5.4112554112554108</v>
      </c>
      <c r="AG17" s="8">
        <v>12.037037037037036</v>
      </c>
      <c r="AH17" s="8">
        <v>10.303030303030303</v>
      </c>
      <c r="AI17" s="2">
        <v>13.095238095238097</v>
      </c>
      <c r="AJ17" s="2">
        <v>15.014492753623188</v>
      </c>
      <c r="AK17" s="2">
        <v>14.75</v>
      </c>
      <c r="AL17" s="2">
        <v>12.5</v>
      </c>
      <c r="AM17" s="2">
        <v>9.6179183135704864</v>
      </c>
      <c r="AN17" s="2">
        <v>15.025062656641602</v>
      </c>
      <c r="AO17" s="2">
        <v>10.307017543859647</v>
      </c>
      <c r="AP17" s="48">
        <f t="shared" si="0"/>
        <v>-4.7180451127819545</v>
      </c>
    </row>
    <row r="18" spans="1:42" ht="15" customHeight="1">
      <c r="A18" s="46" t="s">
        <v>69</v>
      </c>
      <c r="B18" s="150" t="s">
        <v>322</v>
      </c>
      <c r="C18" s="8">
        <v>29.129274799902984</v>
      </c>
      <c r="D18" s="8">
        <v>32.49551971326165</v>
      </c>
      <c r="E18" s="8">
        <v>29.799836601307188</v>
      </c>
      <c r="F18" s="8">
        <v>24.508530685001269</v>
      </c>
      <c r="G18" s="8">
        <v>26.009634684865517</v>
      </c>
      <c r="H18" s="8">
        <v>21.491946491946493</v>
      </c>
      <c r="I18" s="8">
        <v>21.717942198491397</v>
      </c>
      <c r="J18" s="8">
        <v>25.425770308123248</v>
      </c>
      <c r="K18" s="8">
        <v>20.160493827160494</v>
      </c>
      <c r="L18" s="8">
        <v>30.779569892473113</v>
      </c>
      <c r="M18" s="8">
        <v>18.967090257412838</v>
      </c>
      <c r="N18" s="8">
        <v>24.214470284237727</v>
      </c>
      <c r="O18" s="8">
        <v>20.570321151716499</v>
      </c>
      <c r="P18" s="8">
        <v>28.382042091719512</v>
      </c>
      <c r="Q18" s="8">
        <v>29.310344827586203</v>
      </c>
      <c r="R18" s="8">
        <v>31.098790322580644</v>
      </c>
      <c r="S18" s="8">
        <v>27.711301044634375</v>
      </c>
      <c r="T18" s="8">
        <v>23.435739887352788</v>
      </c>
      <c r="U18" s="8">
        <v>26.424679487179485</v>
      </c>
      <c r="V18" s="8">
        <v>28.571428571428569</v>
      </c>
      <c r="W18" s="8">
        <v>19.813519813519815</v>
      </c>
      <c r="X18" s="8">
        <v>27.009222661396571</v>
      </c>
      <c r="Y18" s="8">
        <v>26.18055555555555</v>
      </c>
      <c r="Z18" s="8">
        <v>26.388888888888889</v>
      </c>
      <c r="AA18" s="8">
        <v>21.325051759834366</v>
      </c>
      <c r="AB18" s="8">
        <v>28.863526570048307</v>
      </c>
      <c r="AC18" s="8">
        <v>25.573549257759787</v>
      </c>
      <c r="AD18" s="8">
        <v>19.541690193864106</v>
      </c>
      <c r="AE18" s="8">
        <v>13.952991452991453</v>
      </c>
      <c r="AF18" s="2">
        <v>16.847041847041847</v>
      </c>
      <c r="AG18" s="8">
        <v>16.159611992945326</v>
      </c>
      <c r="AH18" s="8">
        <v>18.237639553429027</v>
      </c>
      <c r="AI18" s="2">
        <v>15.714285714285714</v>
      </c>
      <c r="AJ18" s="2">
        <v>13.507246376811594</v>
      </c>
      <c r="AK18" s="2">
        <v>20.111111111111114</v>
      </c>
      <c r="AL18" s="2">
        <v>23.611111111111107</v>
      </c>
      <c r="AM18" s="2">
        <v>21.269762845849801</v>
      </c>
      <c r="AN18" s="2">
        <v>26.136173767752712</v>
      </c>
      <c r="AO18" s="2">
        <v>23.245614035087716</v>
      </c>
      <c r="AP18" s="48">
        <f t="shared" si="0"/>
        <v>-2.8905597326649968</v>
      </c>
    </row>
    <row r="19" spans="1:42" ht="15" customHeight="1">
      <c r="A19" s="46" t="s">
        <v>64</v>
      </c>
      <c r="B19" s="150" t="s">
        <v>318</v>
      </c>
      <c r="C19" s="8">
        <v>21.378041878890773</v>
      </c>
      <c r="D19" s="8">
        <v>22.347670250896055</v>
      </c>
      <c r="E19" s="8">
        <v>22.42090017825312</v>
      </c>
      <c r="F19" s="8">
        <v>22.966004583651642</v>
      </c>
      <c r="G19" s="8">
        <v>18.358423658503948</v>
      </c>
      <c r="H19" s="8">
        <v>18.93256893256893</v>
      </c>
      <c r="I19" s="8">
        <v>23.501991694211373</v>
      </c>
      <c r="J19" s="8">
        <v>23.711484593837532</v>
      </c>
      <c r="K19" s="8">
        <v>24.135802469135804</v>
      </c>
      <c r="L19" s="8">
        <v>24.059139784946236</v>
      </c>
      <c r="M19" s="8">
        <v>20.256761159986965</v>
      </c>
      <c r="N19" s="8">
        <v>23.476313522825151</v>
      </c>
      <c r="O19" s="8">
        <v>27.821403402798751</v>
      </c>
      <c r="P19" s="8">
        <v>32.106424041907914</v>
      </c>
      <c r="Q19" s="8">
        <v>31.03448275862069</v>
      </c>
      <c r="R19" s="8">
        <v>31.602822580645157</v>
      </c>
      <c r="S19" s="8">
        <v>29.04558404558405</v>
      </c>
      <c r="T19" s="8">
        <v>27.852022529441882</v>
      </c>
      <c r="U19" s="8">
        <v>26.596153846153847</v>
      </c>
      <c r="V19" s="8">
        <v>31.547619047619047</v>
      </c>
      <c r="W19" s="8">
        <v>33.333333333333329</v>
      </c>
      <c r="X19" s="8">
        <v>30.378317334839071</v>
      </c>
      <c r="Y19" s="8">
        <v>32.43055555555555</v>
      </c>
      <c r="Z19" s="8">
        <v>36.111111111111107</v>
      </c>
      <c r="AA19" s="8">
        <v>35.403726708074537</v>
      </c>
      <c r="AB19" s="8">
        <v>31.530193236714975</v>
      </c>
      <c r="AC19" s="8">
        <v>31.44024591393012</v>
      </c>
      <c r="AD19" s="8">
        <v>32.216575694836557</v>
      </c>
      <c r="AE19" s="49">
        <v>37.692307692307701</v>
      </c>
      <c r="AF19" s="2">
        <v>38.257575757575758</v>
      </c>
      <c r="AG19" s="8">
        <v>38.71252204585538</v>
      </c>
      <c r="AH19" s="8">
        <v>45.231259968102073</v>
      </c>
      <c r="AI19" s="2">
        <v>36.547619047619051</v>
      </c>
      <c r="AJ19" s="2">
        <v>36.000000000000007</v>
      </c>
      <c r="AK19" s="2">
        <v>34.777777777777779</v>
      </c>
      <c r="AL19" s="2">
        <v>32.638888888888893</v>
      </c>
      <c r="AM19" s="2">
        <v>30.204216073781286</v>
      </c>
      <c r="AN19" s="2">
        <v>34.016290726817047</v>
      </c>
      <c r="AO19" s="2">
        <v>29.934210526315784</v>
      </c>
      <c r="AP19" s="48">
        <f t="shared" si="0"/>
        <v>-4.0820802005012631</v>
      </c>
    </row>
    <row r="20" spans="1:42" ht="15" customHeight="1">
      <c r="A20" s="46" t="s">
        <v>78</v>
      </c>
      <c r="B20" s="150" t="s">
        <v>11</v>
      </c>
      <c r="C20" s="8">
        <v>2.9286926994906621</v>
      </c>
      <c r="D20" s="8">
        <v>2.1684587813620073</v>
      </c>
      <c r="E20" s="8">
        <v>1.0416666666666665</v>
      </c>
      <c r="F20" s="8">
        <v>0</v>
      </c>
      <c r="G20" s="8">
        <v>1.3782951960390739</v>
      </c>
      <c r="H20" s="8">
        <v>0.75757575757575746</v>
      </c>
      <c r="I20" s="8">
        <v>0.43859649122807015</v>
      </c>
      <c r="J20" s="8">
        <v>3.607843137254902</v>
      </c>
      <c r="K20" s="8">
        <v>0</v>
      </c>
      <c r="L20" s="8">
        <v>1.0416666666666665</v>
      </c>
      <c r="M20" s="8">
        <v>1.3115021179537307</v>
      </c>
      <c r="N20" s="8">
        <v>1.1627906976744187</v>
      </c>
      <c r="O20" s="8">
        <v>0</v>
      </c>
      <c r="P20" s="8">
        <v>0</v>
      </c>
      <c r="Q20" s="8">
        <v>0</v>
      </c>
      <c r="R20" s="8">
        <v>0</v>
      </c>
      <c r="S20" s="8">
        <v>0</v>
      </c>
      <c r="T20" s="8"/>
      <c r="U20" s="8"/>
      <c r="V20" s="8"/>
      <c r="W20" s="8"/>
      <c r="AG20" s="8"/>
      <c r="AK20" s="50"/>
      <c r="AL20" s="50"/>
      <c r="AM20" s="50"/>
      <c r="AN20" s="50"/>
      <c r="AO20" s="50"/>
    </row>
    <row r="21" spans="1:42" ht="15" customHeight="1">
      <c r="A21" s="34"/>
      <c r="B21" s="8"/>
      <c r="C21" s="8"/>
      <c r="D21" s="8"/>
      <c r="E21" s="8"/>
      <c r="F21" s="8"/>
      <c r="G21" s="8"/>
      <c r="H21" s="8"/>
      <c r="I21" s="8"/>
      <c r="J21" s="8"/>
      <c r="K21" s="8"/>
      <c r="L21" s="8"/>
      <c r="M21" s="8"/>
      <c r="N21" s="8"/>
      <c r="O21" s="8"/>
      <c r="P21" s="8"/>
      <c r="Q21" s="6"/>
      <c r="R21" s="53"/>
      <c r="S21" s="8"/>
      <c r="AN21" s="2">
        <v>100</v>
      </c>
    </row>
    <row r="22" spans="1:42">
      <c r="A22" s="34"/>
      <c r="B22" s="51"/>
      <c r="C22" s="51"/>
      <c r="D22" s="21"/>
      <c r="E22" s="21"/>
      <c r="F22" s="21"/>
    </row>
    <row r="23" spans="1:42">
      <c r="A23" s="34"/>
      <c r="B23" s="51"/>
      <c r="D23" s="21"/>
      <c r="E23" s="21"/>
    </row>
    <row r="24" spans="1:42" ht="15.75" customHeight="1">
      <c r="A24" s="34"/>
      <c r="B24" s="51"/>
      <c r="C24" s="40" t="s">
        <v>15</v>
      </c>
      <c r="D24" s="21"/>
      <c r="E24" s="21"/>
    </row>
    <row r="25" spans="1:42" ht="16.5" customHeight="1">
      <c r="A25" s="34"/>
      <c r="B25" s="51"/>
      <c r="C25" s="52" t="s">
        <v>374</v>
      </c>
      <c r="D25" s="21"/>
      <c r="E25" s="21"/>
      <c r="F25" s="21"/>
    </row>
    <row r="26" spans="1:42" ht="15" customHeight="1">
      <c r="A26" s="34"/>
      <c r="B26" s="51"/>
      <c r="C26" s="51"/>
      <c r="D26" s="21"/>
      <c r="E26" s="21"/>
      <c r="F26" s="21"/>
    </row>
    <row r="27" spans="1:42" ht="15" customHeight="1">
      <c r="A27" s="34"/>
      <c r="B27" s="51"/>
      <c r="C27" s="51"/>
      <c r="D27" s="21"/>
      <c r="E27" s="21"/>
      <c r="F27" s="21"/>
    </row>
    <row r="28" spans="1:42" ht="15" customHeight="1">
      <c r="A28" s="34"/>
      <c r="B28" s="51"/>
      <c r="C28" s="51"/>
      <c r="D28" s="21"/>
      <c r="E28" s="21"/>
      <c r="F28" s="21"/>
    </row>
    <row r="29" spans="1:42" ht="15" customHeight="1">
      <c r="A29" s="34"/>
      <c r="B29" s="51"/>
      <c r="C29" s="51"/>
      <c r="D29" s="21"/>
      <c r="E29" s="21"/>
      <c r="F29" s="21"/>
    </row>
    <row r="30" spans="1:42" ht="15" customHeight="1">
      <c r="A30" s="34"/>
      <c r="B30" s="51"/>
      <c r="C30" s="51"/>
      <c r="D30" s="21"/>
      <c r="E30" s="21"/>
      <c r="F30" s="21"/>
    </row>
    <row r="31" spans="1:42" ht="15" customHeight="1">
      <c r="A31" s="34"/>
      <c r="B31" s="51"/>
      <c r="C31" s="51"/>
      <c r="D31" s="21"/>
      <c r="E31" s="21"/>
      <c r="F31" s="21"/>
    </row>
    <row r="32" spans="1:42" ht="15" customHeight="1">
      <c r="A32" s="34"/>
      <c r="B32" s="51"/>
      <c r="C32" s="51"/>
      <c r="D32" s="21"/>
      <c r="E32" s="21"/>
      <c r="F32" s="21"/>
    </row>
    <row r="33" spans="1:6" ht="15" customHeight="1">
      <c r="A33" s="34"/>
      <c r="B33" s="51"/>
      <c r="C33" s="51"/>
      <c r="D33" s="21"/>
      <c r="E33" s="21"/>
      <c r="F33" s="21"/>
    </row>
    <row r="34" spans="1:6" ht="15" customHeight="1">
      <c r="A34" s="34"/>
      <c r="B34" s="51"/>
      <c r="C34" s="51"/>
      <c r="D34" s="21"/>
      <c r="E34" s="21"/>
      <c r="F34" s="21"/>
    </row>
    <row r="35" spans="1:6" ht="15" customHeight="1">
      <c r="A35" s="34"/>
      <c r="B35" s="51"/>
      <c r="C35" s="51"/>
      <c r="D35" s="21"/>
      <c r="E35" s="21"/>
      <c r="F35" s="21"/>
    </row>
    <row r="36" spans="1:6">
      <c r="A36" s="34"/>
      <c r="B36" s="51"/>
      <c r="C36" s="51"/>
      <c r="D36" s="21"/>
      <c r="E36" s="21"/>
      <c r="F36" s="21"/>
    </row>
    <row r="37" spans="1:6">
      <c r="A37" s="34"/>
      <c r="B37" s="51"/>
      <c r="C37" s="51"/>
      <c r="D37" s="21"/>
      <c r="E37" s="21"/>
      <c r="F37" s="21"/>
    </row>
    <row r="38" spans="1:6">
      <c r="A38" s="34"/>
      <c r="B38" s="51"/>
      <c r="C38" s="51"/>
      <c r="D38" s="21"/>
      <c r="E38" s="21"/>
      <c r="F38" s="21"/>
    </row>
    <row r="39" spans="1:6">
      <c r="A39" s="34"/>
      <c r="B39" s="51"/>
      <c r="C39" s="51"/>
      <c r="D39" s="21"/>
      <c r="E39" s="21"/>
      <c r="F39" s="21"/>
    </row>
    <row r="40" spans="1:6">
      <c r="A40" s="34"/>
      <c r="B40" s="51"/>
      <c r="C40" s="51"/>
      <c r="D40" s="21"/>
      <c r="E40" s="21"/>
      <c r="F40" s="21"/>
    </row>
    <row r="41" spans="1:6">
      <c r="A41" s="34"/>
      <c r="B41" s="51"/>
      <c r="C41" s="51"/>
      <c r="D41" s="21"/>
      <c r="E41" s="21"/>
      <c r="F41" s="21"/>
    </row>
    <row r="42" spans="1:6">
      <c r="A42" s="34"/>
      <c r="B42" s="51"/>
      <c r="C42" s="51"/>
      <c r="D42" s="21"/>
      <c r="E42" s="21"/>
      <c r="F42" s="21"/>
    </row>
    <row r="43" spans="1:6">
      <c r="A43" s="34"/>
      <c r="B43" s="51"/>
      <c r="C43" s="51"/>
      <c r="D43" s="21"/>
      <c r="E43" s="21"/>
      <c r="F43" s="21"/>
    </row>
    <row r="44" spans="1:6">
      <c r="A44" s="34"/>
      <c r="B44" s="51"/>
      <c r="C44" s="51"/>
      <c r="D44" s="21"/>
      <c r="E44" s="21"/>
      <c r="F44" s="21"/>
    </row>
    <row r="45" spans="1:6">
      <c r="A45" s="34"/>
      <c r="B45" s="51"/>
      <c r="C45" s="51"/>
      <c r="D45" s="21"/>
      <c r="E45" s="21"/>
      <c r="F45" s="21"/>
    </row>
    <row r="46" spans="1:6">
      <c r="A46" s="34"/>
      <c r="B46" s="51"/>
      <c r="C46" s="51"/>
      <c r="D46" s="21"/>
      <c r="E46" s="21"/>
      <c r="F46" s="21"/>
    </row>
    <row r="47" spans="1:6">
      <c r="A47" s="34"/>
      <c r="B47" s="51"/>
      <c r="C47" s="51"/>
      <c r="D47" s="21"/>
      <c r="E47" s="21"/>
      <c r="F47" s="21"/>
    </row>
    <row r="48" spans="1:6">
      <c r="A48" s="34"/>
      <c r="B48" s="51"/>
      <c r="C48" s="51"/>
      <c r="D48" s="21"/>
      <c r="E48" s="21"/>
      <c r="F48" s="21"/>
    </row>
    <row r="49" spans="1:6">
      <c r="A49" s="34"/>
      <c r="B49" s="51"/>
      <c r="C49" s="51"/>
      <c r="D49" s="21"/>
      <c r="E49" s="21"/>
      <c r="F49" s="21"/>
    </row>
    <row r="50" spans="1:6">
      <c r="A50" s="34"/>
      <c r="B50" s="51"/>
      <c r="C50" s="51"/>
      <c r="D50" s="21"/>
      <c r="E50" s="21"/>
      <c r="F50" s="21"/>
    </row>
    <row r="51" spans="1:6">
      <c r="A51" s="34"/>
      <c r="B51" s="51"/>
      <c r="C51" s="51"/>
      <c r="D51" s="21"/>
      <c r="E51" s="21"/>
      <c r="F51" s="21"/>
    </row>
    <row r="52" spans="1:6">
      <c r="A52" s="34"/>
      <c r="B52" s="51"/>
      <c r="C52" s="51"/>
      <c r="D52" s="21"/>
      <c r="E52" s="21"/>
      <c r="F52" s="21"/>
    </row>
    <row r="53" spans="1:6">
      <c r="A53" s="34"/>
      <c r="B53" s="51"/>
      <c r="C53" s="51"/>
      <c r="D53" s="21"/>
      <c r="E53" s="21"/>
      <c r="F53" s="21"/>
    </row>
    <row r="54" spans="1:6">
      <c r="A54" s="34"/>
      <c r="B54" s="51"/>
      <c r="C54" s="51"/>
      <c r="D54" s="21"/>
      <c r="E54" s="21"/>
      <c r="F54" s="21"/>
    </row>
    <row r="55" spans="1:6">
      <c r="A55" s="34"/>
      <c r="B55" s="51"/>
      <c r="C55" s="51"/>
      <c r="D55" s="21"/>
      <c r="E55" s="21"/>
      <c r="F55" s="21"/>
    </row>
    <row r="56" spans="1:6">
      <c r="A56" s="34"/>
      <c r="B56" s="51"/>
      <c r="C56" s="51"/>
      <c r="D56" s="21"/>
      <c r="E56" s="21"/>
      <c r="F56" s="21"/>
    </row>
    <row r="57" spans="1:6">
      <c r="A57" s="34"/>
      <c r="B57" s="51"/>
      <c r="C57" s="51"/>
      <c r="D57" s="21"/>
      <c r="E57" s="21"/>
      <c r="F57" s="21"/>
    </row>
    <row r="58" spans="1:6">
      <c r="A58" s="34"/>
      <c r="B58" s="51"/>
      <c r="C58" s="51"/>
      <c r="D58" s="21"/>
      <c r="E58" s="21"/>
      <c r="F58" s="21"/>
    </row>
    <row r="59" spans="1:6">
      <c r="A59" s="34"/>
      <c r="B59" s="51"/>
      <c r="C59" s="51"/>
      <c r="D59" s="21"/>
      <c r="E59" s="21"/>
      <c r="F59" s="21"/>
    </row>
    <row r="60" spans="1:6">
      <c r="A60" s="34"/>
      <c r="B60" s="51"/>
      <c r="C60" s="51"/>
      <c r="D60" s="21"/>
      <c r="E60" s="21"/>
      <c r="F60" s="21"/>
    </row>
    <row r="61" spans="1:6">
      <c r="A61" s="34"/>
      <c r="B61" s="51"/>
      <c r="C61" s="10" t="s">
        <v>362</v>
      </c>
      <c r="E61" s="21"/>
      <c r="F61" s="21"/>
    </row>
    <row r="62" spans="1:6">
      <c r="A62" s="34"/>
      <c r="B62" s="51"/>
      <c r="C62" s="51"/>
      <c r="D62" s="21"/>
      <c r="E62" s="21"/>
      <c r="F62" s="21"/>
    </row>
    <row r="63" spans="1:6">
      <c r="A63" s="34"/>
      <c r="B63" s="51"/>
      <c r="D63" s="21"/>
      <c r="E63" s="21"/>
      <c r="F63" s="21"/>
    </row>
    <row r="64" spans="1:6">
      <c r="A64" s="34"/>
      <c r="B64" s="51"/>
      <c r="C64" s="51"/>
      <c r="D64" s="21"/>
      <c r="E64" s="21"/>
      <c r="F64" s="21"/>
    </row>
    <row r="65" spans="1:6">
      <c r="A65" s="34"/>
      <c r="B65" s="51"/>
      <c r="C65" s="51"/>
      <c r="D65" s="21"/>
      <c r="E65" s="21"/>
      <c r="F65" s="21"/>
    </row>
    <row r="66" spans="1:6">
      <c r="A66" s="34"/>
      <c r="B66" s="51"/>
      <c r="C66" s="51"/>
      <c r="D66" s="21"/>
      <c r="E66" s="21"/>
      <c r="F66" s="21"/>
    </row>
    <row r="67" spans="1:6">
      <c r="A67" s="21"/>
      <c r="B67" s="51"/>
      <c r="C67" s="51"/>
      <c r="D67" s="21"/>
      <c r="E67" s="21"/>
      <c r="F67" s="21"/>
    </row>
    <row r="68" spans="1:6">
      <c r="A68" s="21"/>
      <c r="B68" s="51"/>
      <c r="C68" s="51"/>
      <c r="D68" s="21"/>
      <c r="E68" s="21"/>
      <c r="F68" s="21"/>
    </row>
    <row r="69" spans="1:6">
      <c r="A69" s="21"/>
      <c r="B69" s="51"/>
      <c r="C69" s="51"/>
      <c r="D69" s="21"/>
      <c r="E69" s="21"/>
      <c r="F69" s="21"/>
    </row>
    <row r="70" spans="1:6">
      <c r="A70" s="21"/>
      <c r="B70" s="51"/>
      <c r="C70" s="51"/>
      <c r="D70" s="21"/>
      <c r="E70" s="21"/>
      <c r="F70" s="21"/>
    </row>
    <row r="71" spans="1:6">
      <c r="A71" s="21"/>
      <c r="B71" s="51"/>
      <c r="C71" s="51"/>
      <c r="D71" s="21"/>
      <c r="E71" s="21"/>
      <c r="F71" s="21"/>
    </row>
    <row r="72" spans="1:6">
      <c r="A72" s="21"/>
      <c r="B72" s="21"/>
      <c r="C72" s="21"/>
      <c r="D72" s="21"/>
      <c r="E72" s="21"/>
      <c r="F72" s="21"/>
    </row>
    <row r="73" spans="1:6">
      <c r="A73" s="21"/>
      <c r="B73" s="21"/>
      <c r="C73" s="21"/>
      <c r="D73" s="21"/>
      <c r="E73" s="21"/>
      <c r="F73" s="21"/>
    </row>
    <row r="74" spans="1:6">
      <c r="A74" s="21"/>
      <c r="B74" s="21"/>
      <c r="C74" s="21"/>
      <c r="D74" s="21"/>
      <c r="E74" s="21"/>
      <c r="F74" s="21"/>
    </row>
  </sheetData>
  <autoFilter ref="A6:AP20" xr:uid="{00000000-0009-0000-0000-000002000000}">
    <sortState xmlns:xlrd2="http://schemas.microsoft.com/office/spreadsheetml/2017/richdata2" ref="A7:AP21">
      <sortCondition ref="AO6:AO20"/>
    </sortState>
  </autoFilter>
  <sortState xmlns:xlrd2="http://schemas.microsoft.com/office/spreadsheetml/2017/richdata2" ref="A7:AK20">
    <sortCondition ref="AK7:AK20"/>
  </sortState>
  <mergeCells count="1">
    <mergeCell ref="B1:N3"/>
  </mergeCells>
  <phoneticPr fontId="32" type="noConversion"/>
  <pageMargins left="0.39370078740157483" right="0.27559055118110237" top="0.55118110236220474" bottom="0.98425196850393704" header="0.51181102362204722" footer="0.51181102362204722"/>
  <pageSetup paperSize="9"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82"/>
  <sheetViews>
    <sheetView showGridLines="0" view="pageBreakPreview" zoomScale="85" zoomScaleNormal="86" zoomScaleSheetLayoutView="85" zoomScalePageLayoutView="70" workbookViewId="0">
      <pane xSplit="2" ySplit="5" topLeftCell="C6" activePane="bottomRight" state="frozen"/>
      <selection activeCell="B44" sqref="B44:G68"/>
      <selection pane="topRight" activeCell="B44" sqref="B44:G68"/>
      <selection pane="bottomLeft" activeCell="B44" sqref="B44:G68"/>
      <selection pane="bottomRight" activeCell="B44" sqref="B44:G68"/>
    </sheetView>
  </sheetViews>
  <sheetFormatPr baseColWidth="10" defaultColWidth="9.140625" defaultRowHeight="15"/>
  <cols>
    <col min="1" max="1" width="9.140625" style="55"/>
    <col min="2" max="2" width="14.42578125" style="55" customWidth="1"/>
    <col min="3" max="16" width="10.5703125" style="55" customWidth="1"/>
    <col min="17" max="17" width="8.140625" style="55" customWidth="1"/>
    <col min="18" max="16384" width="9.140625" style="55"/>
  </cols>
  <sheetData>
    <row r="1" spans="1:19">
      <c r="A1" s="54">
        <v>100</v>
      </c>
      <c r="B1" s="168" t="s">
        <v>20</v>
      </c>
      <c r="C1" s="168"/>
      <c r="D1" s="168"/>
      <c r="E1" s="168"/>
      <c r="N1" s="56"/>
      <c r="O1" s="56"/>
      <c r="P1" s="57"/>
      <c r="Q1" s="57"/>
      <c r="R1" s="54"/>
      <c r="S1" s="54"/>
    </row>
    <row r="2" spans="1:19">
      <c r="B2" s="168"/>
      <c r="C2" s="168"/>
      <c r="D2" s="168"/>
      <c r="E2" s="168"/>
      <c r="N2" s="56"/>
      <c r="O2" s="56"/>
      <c r="P2" s="57"/>
      <c r="Q2" s="57"/>
      <c r="R2" s="54"/>
      <c r="S2" s="54"/>
    </row>
    <row r="3" spans="1:19">
      <c r="B3" s="168"/>
      <c r="C3" s="168"/>
      <c r="D3" s="168"/>
      <c r="E3" s="168"/>
      <c r="N3" s="56"/>
      <c r="O3" s="56"/>
      <c r="P3" s="57"/>
      <c r="Q3" s="57"/>
      <c r="R3" s="54"/>
      <c r="S3" s="54"/>
    </row>
    <row r="4" spans="1:19">
      <c r="E4" s="57"/>
      <c r="F4" s="57"/>
      <c r="G4" s="54"/>
      <c r="H4" s="54"/>
      <c r="M4" s="56" t="s">
        <v>16</v>
      </c>
      <c r="N4" s="56"/>
      <c r="O4" s="56"/>
      <c r="P4" s="57"/>
      <c r="Q4" s="57"/>
      <c r="R4" s="54"/>
      <c r="S4" s="54"/>
    </row>
    <row r="5" spans="1:19">
      <c r="B5" s="54"/>
      <c r="C5" s="68" t="s">
        <v>357</v>
      </c>
      <c r="D5" s="68" t="s">
        <v>358</v>
      </c>
      <c r="E5" s="68" t="s">
        <v>359</v>
      </c>
      <c r="G5" s="54"/>
      <c r="H5" s="54"/>
      <c r="M5" s="56" t="s">
        <v>375</v>
      </c>
      <c r="N5" s="56"/>
      <c r="O5" s="56"/>
      <c r="P5" s="57"/>
      <c r="Q5" s="57"/>
      <c r="R5" s="54"/>
      <c r="S5" s="54"/>
    </row>
    <row r="6" spans="1:19" ht="15" customHeight="1">
      <c r="B6" s="58">
        <v>41244</v>
      </c>
      <c r="C6" s="69">
        <v>40.699999999999996</v>
      </c>
      <c r="D6" s="69">
        <v>48.1</v>
      </c>
      <c r="E6" s="69">
        <v>11.1</v>
      </c>
      <c r="F6" s="59"/>
      <c r="G6" s="54"/>
      <c r="H6" s="54"/>
      <c r="M6" s="56"/>
      <c r="N6" s="56"/>
      <c r="O6" s="56"/>
      <c r="P6" s="57"/>
      <c r="Q6" s="57"/>
      <c r="R6" s="54"/>
      <c r="S6" s="54"/>
    </row>
    <row r="7" spans="1:19" ht="15" customHeight="1">
      <c r="B7" s="58">
        <v>41334</v>
      </c>
      <c r="C7" s="69">
        <v>64.5</v>
      </c>
      <c r="D7" s="69">
        <v>28.999999999999996</v>
      </c>
      <c r="E7" s="69">
        <v>6.4</v>
      </c>
      <c r="F7" s="59"/>
      <c r="G7" s="54"/>
      <c r="H7" s="54"/>
      <c r="P7" s="57"/>
      <c r="Q7" s="57"/>
      <c r="R7" s="54"/>
      <c r="S7" s="54"/>
    </row>
    <row r="8" spans="1:19" ht="15" customHeight="1">
      <c r="B8" s="58">
        <v>41426</v>
      </c>
      <c r="C8" s="69">
        <v>77.41935483870968</v>
      </c>
      <c r="D8" s="69">
        <v>19.35483870967742</v>
      </c>
      <c r="E8" s="69">
        <v>3.225806451612903</v>
      </c>
      <c r="F8" s="59"/>
      <c r="G8" s="54"/>
      <c r="H8" s="54"/>
      <c r="P8" s="57"/>
      <c r="Q8" s="57"/>
      <c r="R8" s="54"/>
      <c r="S8" s="54"/>
    </row>
    <row r="9" spans="1:19" ht="15" customHeight="1">
      <c r="B9" s="58">
        <v>41518</v>
      </c>
      <c r="C9" s="69">
        <v>61.111111111111114</v>
      </c>
      <c r="D9" s="69">
        <v>30.555555555555557</v>
      </c>
      <c r="E9" s="69">
        <v>8.3333333333333321</v>
      </c>
      <c r="F9" s="59"/>
      <c r="G9" s="54"/>
      <c r="H9" s="54"/>
      <c r="I9" s="70"/>
      <c r="J9" s="70"/>
      <c r="K9" s="70"/>
      <c r="L9" s="70"/>
      <c r="P9" s="57"/>
      <c r="Q9" s="57"/>
      <c r="R9" s="54"/>
      <c r="S9" s="54"/>
    </row>
    <row r="10" spans="1:19" ht="15" customHeight="1">
      <c r="B10" s="58">
        <v>41609</v>
      </c>
      <c r="C10" s="69">
        <v>54.054054054054056</v>
      </c>
      <c r="D10" s="69">
        <v>35.135135135135137</v>
      </c>
      <c r="E10" s="69">
        <v>10.810810810810811</v>
      </c>
      <c r="F10" s="59"/>
      <c r="G10" s="54"/>
      <c r="H10" s="54"/>
      <c r="I10" s="70"/>
      <c r="J10" s="70"/>
      <c r="K10" s="70"/>
      <c r="L10" s="70"/>
      <c r="O10" s="54"/>
      <c r="P10" s="57"/>
      <c r="Q10" s="57"/>
      <c r="R10" s="54"/>
      <c r="S10" s="54"/>
    </row>
    <row r="11" spans="1:19" ht="15" customHeight="1">
      <c r="B11" s="58">
        <v>41699</v>
      </c>
      <c r="C11" s="69">
        <v>50</v>
      </c>
      <c r="D11" s="69">
        <v>40.625</v>
      </c>
      <c r="E11" s="69">
        <v>9.375</v>
      </c>
      <c r="F11" s="59"/>
      <c r="G11" s="57"/>
      <c r="H11" s="54"/>
      <c r="I11" s="70"/>
      <c r="J11" s="70"/>
      <c r="K11" s="70"/>
      <c r="L11" s="70"/>
      <c r="O11" s="54"/>
      <c r="P11" s="57"/>
      <c r="Q11" s="57"/>
      <c r="R11" s="54"/>
      <c r="S11" s="54"/>
    </row>
    <row r="12" spans="1:19" ht="15" customHeight="1">
      <c r="B12" s="71">
        <v>41791</v>
      </c>
      <c r="C12" s="69">
        <v>56.25</v>
      </c>
      <c r="D12" s="69">
        <v>37.5</v>
      </c>
      <c r="E12" s="69">
        <v>6.25</v>
      </c>
      <c r="F12" s="59"/>
      <c r="G12" s="57"/>
      <c r="H12" s="54"/>
      <c r="I12" s="54"/>
      <c r="O12" s="54"/>
      <c r="P12" s="57"/>
      <c r="Q12" s="57"/>
      <c r="R12" s="54"/>
      <c r="S12" s="54"/>
    </row>
    <row r="13" spans="1:19" ht="15" customHeight="1">
      <c r="B13" s="71">
        <v>41883</v>
      </c>
      <c r="C13" s="69">
        <v>58.064516129032249</v>
      </c>
      <c r="D13" s="69">
        <v>38.700000000000003</v>
      </c>
      <c r="E13" s="69">
        <v>3.225806451612903</v>
      </c>
      <c r="F13" s="59"/>
      <c r="I13" s="60"/>
      <c r="J13" s="59"/>
      <c r="K13" s="59"/>
      <c r="O13" s="54"/>
      <c r="P13" s="57"/>
      <c r="Q13" s="57"/>
      <c r="R13" s="54"/>
      <c r="S13" s="54"/>
    </row>
    <row r="14" spans="1:19" ht="15" customHeight="1">
      <c r="B14" s="71">
        <v>41974</v>
      </c>
      <c r="C14" s="69">
        <v>44</v>
      </c>
      <c r="D14" s="69">
        <v>56</v>
      </c>
      <c r="E14" s="69">
        <v>0</v>
      </c>
      <c r="F14" s="59"/>
      <c r="G14" s="57"/>
      <c r="H14" s="72"/>
      <c r="I14" s="61"/>
      <c r="J14" s="61"/>
      <c r="K14" s="61"/>
      <c r="L14" s="61"/>
      <c r="O14" s="54"/>
      <c r="P14" s="57"/>
      <c r="Q14" s="57"/>
      <c r="R14" s="54"/>
      <c r="S14" s="54"/>
    </row>
    <row r="15" spans="1:19" ht="15" customHeight="1">
      <c r="B15" s="71">
        <v>42064</v>
      </c>
      <c r="C15" s="69">
        <v>60</v>
      </c>
      <c r="D15" s="69">
        <v>32</v>
      </c>
      <c r="E15" s="69">
        <v>8</v>
      </c>
      <c r="F15" s="59"/>
      <c r="G15" s="57"/>
      <c r="H15" s="54"/>
      <c r="I15" s="60"/>
      <c r="J15" s="59"/>
      <c r="K15" s="59"/>
      <c r="O15" s="54"/>
      <c r="P15" s="57"/>
      <c r="Q15" s="57"/>
      <c r="R15" s="54"/>
      <c r="S15" s="54"/>
    </row>
    <row r="16" spans="1:19" ht="15" customHeight="1">
      <c r="B16" s="71">
        <v>42156</v>
      </c>
      <c r="C16" s="69">
        <v>53.1</v>
      </c>
      <c r="D16" s="69">
        <v>43.8</v>
      </c>
      <c r="E16" s="69">
        <v>3.1</v>
      </c>
      <c r="F16" s="59"/>
      <c r="G16" s="57"/>
      <c r="H16" s="54"/>
      <c r="I16" s="54"/>
      <c r="O16" s="54"/>
      <c r="P16" s="57"/>
      <c r="Q16" s="57"/>
      <c r="R16" s="54"/>
      <c r="S16" s="54"/>
    </row>
    <row r="17" spans="2:19">
      <c r="B17" s="71">
        <v>42248</v>
      </c>
      <c r="C17" s="69">
        <v>71.400000000000006</v>
      </c>
      <c r="D17" s="69">
        <v>22.9</v>
      </c>
      <c r="E17" s="69">
        <v>5.7</v>
      </c>
      <c r="F17" s="71"/>
      <c r="G17" s="62"/>
      <c r="H17" s="62"/>
      <c r="I17" s="62"/>
      <c r="O17" s="54"/>
      <c r="P17" s="57"/>
      <c r="Q17" s="57"/>
      <c r="R17" s="54"/>
      <c r="S17" s="54"/>
    </row>
    <row r="18" spans="2:19">
      <c r="B18" s="71">
        <v>42339</v>
      </c>
      <c r="C18" s="69">
        <v>64.102564102564102</v>
      </c>
      <c r="D18" s="69">
        <v>30.76923076923077</v>
      </c>
      <c r="E18" s="69">
        <v>5.1282051282051277</v>
      </c>
      <c r="F18" s="59"/>
      <c r="G18" s="57"/>
      <c r="H18" s="54"/>
      <c r="I18" s="54"/>
      <c r="O18" s="54"/>
      <c r="P18" s="57"/>
      <c r="Q18" s="57"/>
      <c r="R18" s="54"/>
      <c r="S18" s="54"/>
    </row>
    <row r="19" spans="2:19">
      <c r="B19" s="71">
        <v>42430</v>
      </c>
      <c r="C19" s="69">
        <v>67.567567567567565</v>
      </c>
      <c r="D19" s="69">
        <v>29.72972972972973</v>
      </c>
      <c r="E19" s="69">
        <v>2.7027027027027026</v>
      </c>
      <c r="F19" s="59"/>
      <c r="G19" s="169" t="s">
        <v>27</v>
      </c>
      <c r="H19" s="169"/>
      <c r="I19" s="169"/>
      <c r="J19" s="169"/>
      <c r="O19" s="54"/>
      <c r="P19" s="57"/>
      <c r="Q19" s="57"/>
      <c r="R19" s="54"/>
      <c r="S19" s="54"/>
    </row>
    <row r="20" spans="2:19">
      <c r="B20" s="71">
        <v>42522</v>
      </c>
      <c r="C20" s="69">
        <v>62.857142857142854</v>
      </c>
      <c r="D20" s="69">
        <v>34.285714285714285</v>
      </c>
      <c r="E20" s="69">
        <v>2.8571428571428572</v>
      </c>
      <c r="F20" s="57"/>
      <c r="O20" s="54"/>
      <c r="P20" s="57"/>
      <c r="Q20" s="57"/>
      <c r="R20" s="54"/>
      <c r="S20" s="54"/>
    </row>
    <row r="21" spans="2:19">
      <c r="B21" s="71">
        <v>42614</v>
      </c>
      <c r="C21" s="69">
        <v>45.45454545454546</v>
      </c>
      <c r="D21" s="69">
        <v>51.515151515151516</v>
      </c>
      <c r="E21" s="69">
        <v>3.0303030303030303</v>
      </c>
      <c r="F21" s="57"/>
      <c r="G21" s="49"/>
      <c r="H21" s="49"/>
      <c r="I21" s="49"/>
      <c r="O21" s="54"/>
      <c r="P21" s="57"/>
      <c r="Q21" s="57"/>
      <c r="R21" s="54"/>
      <c r="S21" s="54"/>
    </row>
    <row r="22" spans="2:19">
      <c r="B22" s="71">
        <v>42705</v>
      </c>
      <c r="C22" s="69">
        <v>51.515151515151516</v>
      </c>
      <c r="D22" s="69">
        <v>42.424242424242422</v>
      </c>
      <c r="E22" s="69">
        <v>6.0606060606060606</v>
      </c>
      <c r="F22" s="57"/>
      <c r="G22" s="71" t="s">
        <v>23</v>
      </c>
      <c r="H22" s="69">
        <v>42.424242424242422</v>
      </c>
      <c r="I22" s="69">
        <v>42.424242424242422</v>
      </c>
      <c r="J22" s="69">
        <v>15.151515151515152</v>
      </c>
      <c r="O22" s="54"/>
      <c r="P22" s="57"/>
      <c r="Q22" s="57"/>
      <c r="R22" s="54"/>
      <c r="S22" s="54"/>
    </row>
    <row r="23" spans="2:19">
      <c r="B23" s="71">
        <v>42795</v>
      </c>
      <c r="C23" s="69">
        <v>65.625</v>
      </c>
      <c r="D23" s="69">
        <v>34.375</v>
      </c>
      <c r="E23" s="69">
        <v>0</v>
      </c>
      <c r="F23" s="57"/>
      <c r="G23" s="71" t="s">
        <v>24</v>
      </c>
      <c r="H23" s="69">
        <v>62.5</v>
      </c>
      <c r="I23" s="69">
        <v>34.375</v>
      </c>
      <c r="J23" s="69">
        <v>3.125</v>
      </c>
      <c r="O23" s="54"/>
      <c r="P23" s="57"/>
      <c r="Q23" s="57"/>
      <c r="R23" s="54"/>
      <c r="S23" s="54"/>
    </row>
    <row r="24" spans="2:19">
      <c r="B24" s="71">
        <v>42887</v>
      </c>
      <c r="C24" s="69">
        <v>66.666666666666657</v>
      </c>
      <c r="D24" s="69">
        <v>30.303030303030305</v>
      </c>
      <c r="E24" s="69">
        <v>3.0303030303030303</v>
      </c>
      <c r="F24" s="57"/>
      <c r="G24" s="71" t="s">
        <v>25</v>
      </c>
      <c r="H24" s="69">
        <v>56.25</v>
      </c>
      <c r="I24" s="69">
        <v>28.125</v>
      </c>
      <c r="J24" s="69">
        <v>15.625</v>
      </c>
      <c r="O24" s="54"/>
      <c r="P24" s="57"/>
      <c r="Q24" s="57"/>
      <c r="R24" s="54"/>
      <c r="S24" s="54"/>
    </row>
    <row r="25" spans="2:19">
      <c r="B25" s="71">
        <v>42979</v>
      </c>
      <c r="C25" s="69">
        <v>50</v>
      </c>
      <c r="D25" s="69">
        <v>43.33</v>
      </c>
      <c r="E25" s="69">
        <v>6.67</v>
      </c>
      <c r="F25" s="57"/>
      <c r="G25" s="71" t="s">
        <v>26</v>
      </c>
      <c r="H25" s="69">
        <v>63.636363636363633</v>
      </c>
      <c r="I25" s="69">
        <v>27.27272727272727</v>
      </c>
      <c r="J25" s="69">
        <v>9.0909090909090917</v>
      </c>
      <c r="O25" s="54"/>
      <c r="P25" s="57"/>
      <c r="Q25" s="57"/>
      <c r="R25" s="54"/>
      <c r="S25" s="54"/>
    </row>
    <row r="26" spans="2:19">
      <c r="B26" s="71">
        <v>43070</v>
      </c>
      <c r="C26" s="69">
        <v>58.620000000000005</v>
      </c>
      <c r="D26" s="69">
        <v>37.93</v>
      </c>
      <c r="E26" s="69">
        <v>3.45</v>
      </c>
      <c r="F26" s="57"/>
      <c r="G26" s="57" t="s">
        <v>79</v>
      </c>
      <c r="H26" s="69">
        <v>53.33</v>
      </c>
      <c r="I26" s="69">
        <v>40</v>
      </c>
      <c r="J26" s="69">
        <v>6.67</v>
      </c>
      <c r="O26" s="54"/>
      <c r="P26" s="57"/>
      <c r="Q26" s="57"/>
      <c r="R26" s="54"/>
      <c r="S26" s="54"/>
    </row>
    <row r="27" spans="2:19">
      <c r="B27" s="71">
        <v>43160</v>
      </c>
      <c r="C27" s="69">
        <v>51.850000000000009</v>
      </c>
      <c r="D27" s="69">
        <v>44.440000000000005</v>
      </c>
      <c r="E27" s="69">
        <v>3.7000000000000011</v>
      </c>
      <c r="F27" s="57"/>
      <c r="G27" s="71" t="s">
        <v>113</v>
      </c>
      <c r="H27" s="69">
        <v>48.28</v>
      </c>
      <c r="I27" s="69">
        <v>44.83</v>
      </c>
      <c r="J27" s="69">
        <v>6.9</v>
      </c>
      <c r="O27" s="54"/>
      <c r="P27" s="57"/>
      <c r="Q27" s="57"/>
      <c r="R27" s="54"/>
      <c r="S27" s="54"/>
    </row>
    <row r="28" spans="2:19">
      <c r="B28" s="71">
        <v>43252</v>
      </c>
      <c r="C28" s="69">
        <v>51.73</v>
      </c>
      <c r="D28" s="69">
        <v>41.38</v>
      </c>
      <c r="E28" s="69">
        <v>6.9</v>
      </c>
      <c r="F28" s="57"/>
      <c r="G28" s="71" t="s">
        <v>122</v>
      </c>
      <c r="H28" s="69">
        <v>55.56</v>
      </c>
      <c r="I28" s="69">
        <v>37.04</v>
      </c>
      <c r="J28" s="69">
        <v>7.4000000000000021</v>
      </c>
      <c r="O28" s="54"/>
      <c r="P28" s="57"/>
      <c r="Q28" s="57"/>
      <c r="R28" s="54"/>
      <c r="S28" s="54"/>
    </row>
    <row r="29" spans="2:19">
      <c r="B29" s="71">
        <v>43344</v>
      </c>
      <c r="C29" s="69">
        <v>47.619047619047613</v>
      </c>
      <c r="D29" s="69">
        <v>28.571428571428569</v>
      </c>
      <c r="E29" s="69">
        <v>23.809523809523807</v>
      </c>
      <c r="F29" s="57"/>
      <c r="G29" s="71" t="s">
        <v>136</v>
      </c>
      <c r="H29" s="69">
        <v>51.72</v>
      </c>
      <c r="I29" s="69">
        <v>31.03</v>
      </c>
      <c r="J29" s="69">
        <v>17.239999999999998</v>
      </c>
      <c r="O29" s="54"/>
      <c r="P29" s="57"/>
      <c r="Q29" s="57"/>
      <c r="R29" s="54"/>
      <c r="S29" s="54"/>
    </row>
    <row r="30" spans="2:19">
      <c r="B30" s="71">
        <v>43435</v>
      </c>
      <c r="C30" s="69">
        <v>26.92</v>
      </c>
      <c r="D30" s="69">
        <v>61.539999999999992</v>
      </c>
      <c r="E30" s="69">
        <v>11.540000000000001</v>
      </c>
      <c r="F30" s="57"/>
      <c r="G30" s="71" t="s">
        <v>182</v>
      </c>
      <c r="H30" s="69">
        <v>50</v>
      </c>
      <c r="I30" s="69">
        <v>27.27272727272727</v>
      </c>
      <c r="J30" s="69">
        <v>22.727272727272727</v>
      </c>
      <c r="M30" s="63" t="s">
        <v>330</v>
      </c>
      <c r="O30" s="54"/>
      <c r="P30" s="57"/>
      <c r="Q30" s="57"/>
      <c r="R30" s="54"/>
      <c r="S30" s="54"/>
    </row>
    <row r="31" spans="2:19">
      <c r="B31" s="71">
        <v>43525</v>
      </c>
      <c r="C31" s="69">
        <v>38.46</v>
      </c>
      <c r="D31" s="69">
        <v>42.309999999999995</v>
      </c>
      <c r="E31" s="69">
        <v>19.23</v>
      </c>
      <c r="F31" s="57"/>
      <c r="G31" s="71" t="s">
        <v>190</v>
      </c>
      <c r="H31" s="69">
        <v>46.15</v>
      </c>
      <c r="I31" s="69">
        <v>38.46</v>
      </c>
      <c r="J31" s="69">
        <v>15.39</v>
      </c>
      <c r="M31" s="64" t="s">
        <v>362</v>
      </c>
      <c r="O31" s="54"/>
      <c r="P31" s="57"/>
      <c r="Q31" s="57"/>
      <c r="R31" s="54"/>
      <c r="S31" s="54"/>
    </row>
    <row r="32" spans="2:19">
      <c r="B32" s="71">
        <v>43617</v>
      </c>
      <c r="C32" s="69">
        <v>53.580000000000005</v>
      </c>
      <c r="D32" s="69">
        <v>32.14</v>
      </c>
      <c r="E32" s="69">
        <v>14.29</v>
      </c>
      <c r="F32" s="57"/>
      <c r="G32" s="71" t="s">
        <v>198</v>
      </c>
      <c r="H32" s="69">
        <v>61.539999999999992</v>
      </c>
      <c r="I32" s="69">
        <v>11.540000000000001</v>
      </c>
      <c r="J32" s="69">
        <v>26.93</v>
      </c>
      <c r="O32" s="54"/>
      <c r="P32" s="57"/>
      <c r="Q32" s="57"/>
      <c r="R32" s="54"/>
      <c r="S32" s="54"/>
    </row>
    <row r="33" spans="2:20">
      <c r="B33" s="71">
        <v>43709</v>
      </c>
      <c r="C33" s="69">
        <v>27.78</v>
      </c>
      <c r="D33" s="69">
        <v>48.61</v>
      </c>
      <c r="E33" s="69">
        <v>27.78</v>
      </c>
      <c r="F33" s="57"/>
      <c r="G33" s="71" t="s">
        <v>200</v>
      </c>
      <c r="H33" s="69">
        <v>46.430000000000007</v>
      </c>
      <c r="I33" s="69">
        <v>35.709999999999994</v>
      </c>
      <c r="J33" s="69">
        <v>17.86</v>
      </c>
      <c r="O33" s="54"/>
      <c r="P33" s="57"/>
      <c r="Q33" s="57"/>
      <c r="R33" s="54"/>
      <c r="S33" s="54"/>
    </row>
    <row r="34" spans="2:20">
      <c r="B34" s="71">
        <v>43800</v>
      </c>
      <c r="C34" s="69">
        <v>37.03</v>
      </c>
      <c r="D34" s="69">
        <v>40.739999999999995</v>
      </c>
      <c r="E34" s="69">
        <v>22.220000000000002</v>
      </c>
      <c r="F34" s="57"/>
      <c r="G34" s="71" t="s">
        <v>209</v>
      </c>
      <c r="H34" s="69">
        <v>30.560000000000002</v>
      </c>
      <c r="I34" s="69">
        <v>38.89</v>
      </c>
      <c r="J34" s="69">
        <v>30.560000000000002</v>
      </c>
      <c r="M34" s="65"/>
      <c r="N34" s="65"/>
      <c r="O34" s="66"/>
      <c r="P34" s="67"/>
      <c r="Q34" s="67"/>
      <c r="R34" s="54"/>
      <c r="S34" s="54"/>
    </row>
    <row r="35" spans="2:20">
      <c r="B35" s="71">
        <v>43891</v>
      </c>
      <c r="C35" s="69">
        <v>40.909999999999997</v>
      </c>
      <c r="D35" s="69">
        <v>45.45</v>
      </c>
      <c r="E35" s="69">
        <v>13.639999999999999</v>
      </c>
      <c r="F35" s="57"/>
      <c r="G35" s="71" t="s">
        <v>226</v>
      </c>
      <c r="H35" s="69">
        <v>29.630000000000003</v>
      </c>
      <c r="I35" s="69">
        <v>44.440000000000005</v>
      </c>
      <c r="J35" s="69">
        <v>25.929999999999996</v>
      </c>
    </row>
    <row r="36" spans="2:20">
      <c r="B36" s="71">
        <v>43983</v>
      </c>
      <c r="C36" s="69">
        <v>82.76</v>
      </c>
      <c r="D36" s="69">
        <v>6.9</v>
      </c>
      <c r="E36" s="69">
        <v>10.3</v>
      </c>
      <c r="G36" s="71" t="s">
        <v>228</v>
      </c>
      <c r="H36" s="69">
        <v>72.720000000000013</v>
      </c>
      <c r="I36" s="69">
        <v>18.18</v>
      </c>
      <c r="J36" s="69">
        <v>9.09</v>
      </c>
    </row>
    <row r="37" spans="2:20">
      <c r="B37" s="71">
        <v>44075</v>
      </c>
      <c r="C37" s="69">
        <v>65.52</v>
      </c>
      <c r="D37" s="69">
        <v>17.239999999999998</v>
      </c>
      <c r="E37" s="69">
        <v>17.239999999999998</v>
      </c>
      <c r="G37" s="55" t="s">
        <v>243</v>
      </c>
      <c r="H37" s="69">
        <v>86.21</v>
      </c>
      <c r="I37" s="69">
        <v>6.9</v>
      </c>
      <c r="J37" s="69">
        <v>6.9</v>
      </c>
      <c r="O37" s="73"/>
      <c r="P37" s="73"/>
      <c r="Q37" s="74"/>
      <c r="R37" s="73"/>
      <c r="S37" s="73"/>
      <c r="T37" s="73"/>
    </row>
    <row r="38" spans="2:20">
      <c r="B38" s="71">
        <v>44166</v>
      </c>
      <c r="C38" s="69">
        <v>47.62</v>
      </c>
      <c r="D38" s="69">
        <v>42.86</v>
      </c>
      <c r="E38" s="69">
        <v>9.52</v>
      </c>
      <c r="G38" s="71" t="s">
        <v>246</v>
      </c>
      <c r="H38" s="69">
        <v>51.72</v>
      </c>
      <c r="I38" s="69">
        <v>27.589999999999996</v>
      </c>
      <c r="J38" s="69">
        <v>20.69</v>
      </c>
    </row>
    <row r="39" spans="2:20">
      <c r="B39" s="71">
        <v>44256</v>
      </c>
      <c r="C39" s="69">
        <v>45.46</v>
      </c>
      <c r="D39" s="69">
        <v>40.910000000000004</v>
      </c>
      <c r="E39" s="69">
        <v>13.639999999999999</v>
      </c>
      <c r="G39" s="55" t="s">
        <v>261</v>
      </c>
      <c r="H39" s="69">
        <v>28.57</v>
      </c>
      <c r="I39" s="69">
        <v>38.1</v>
      </c>
      <c r="J39" s="69">
        <v>33.33</v>
      </c>
    </row>
    <row r="40" spans="2:20">
      <c r="B40" s="71">
        <v>44348</v>
      </c>
      <c r="C40" s="69">
        <v>41.67</v>
      </c>
      <c r="D40" s="69">
        <v>50</v>
      </c>
      <c r="E40" s="69">
        <v>8.33</v>
      </c>
      <c r="G40" s="71" t="s">
        <v>269</v>
      </c>
      <c r="H40" s="69">
        <v>45.46</v>
      </c>
      <c r="I40" s="69">
        <v>36.36</v>
      </c>
      <c r="J40" s="69">
        <v>18.190000000000001</v>
      </c>
    </row>
    <row r="41" spans="2:20">
      <c r="B41" s="71">
        <v>44440</v>
      </c>
      <c r="C41" s="69">
        <v>23.07</v>
      </c>
      <c r="D41" s="69">
        <v>53.849999999999994</v>
      </c>
      <c r="E41" s="69">
        <v>23.07</v>
      </c>
      <c r="G41" s="55" t="s">
        <v>243</v>
      </c>
      <c r="H41" s="69">
        <v>29.17</v>
      </c>
      <c r="I41" s="69">
        <v>54.170000000000009</v>
      </c>
      <c r="J41" s="69">
        <v>16.670000000000002</v>
      </c>
    </row>
    <row r="42" spans="2:20">
      <c r="B42" s="71">
        <v>44531</v>
      </c>
      <c r="C42" s="69">
        <v>23.07</v>
      </c>
      <c r="D42" s="69">
        <v>53.849999999999994</v>
      </c>
      <c r="E42" s="69">
        <v>23.080000000000002</v>
      </c>
      <c r="G42" s="71" t="s">
        <v>287</v>
      </c>
      <c r="H42" s="69">
        <v>24.001663893510816</v>
      </c>
      <c r="I42" s="69">
        <v>43.999584026622301</v>
      </c>
      <c r="J42" s="69">
        <v>31.99875207986689</v>
      </c>
    </row>
    <row r="43" spans="2:20">
      <c r="B43" s="71">
        <v>44621</v>
      </c>
      <c r="C43" s="69">
        <v>12.5</v>
      </c>
      <c r="D43" s="69">
        <v>50</v>
      </c>
      <c r="E43" s="69">
        <v>37.5</v>
      </c>
      <c r="G43" s="55" t="s">
        <v>289</v>
      </c>
      <c r="H43" s="69">
        <v>44</v>
      </c>
      <c r="I43" s="69">
        <v>28.000000000000004</v>
      </c>
      <c r="J43" s="69">
        <v>28.000000000000004</v>
      </c>
    </row>
    <row r="44" spans="2:20">
      <c r="B44" s="71">
        <v>44713</v>
      </c>
      <c r="C44" s="69">
        <v>33.340000000000003</v>
      </c>
      <c r="D44" s="69">
        <v>37.5</v>
      </c>
      <c r="E44" s="69">
        <v>29.17</v>
      </c>
      <c r="G44" s="55" t="s">
        <v>298</v>
      </c>
      <c r="H44" s="69">
        <v>17.391304347826086</v>
      </c>
      <c r="I44" s="69">
        <v>43.478260869565219</v>
      </c>
      <c r="J44" s="69">
        <v>39.130434782608695</v>
      </c>
    </row>
    <row r="45" spans="2:20">
      <c r="B45" s="71">
        <v>44805</v>
      </c>
      <c r="C45" s="69">
        <v>45.449999999999996</v>
      </c>
      <c r="D45" s="69">
        <v>45.45</v>
      </c>
      <c r="E45" s="69">
        <v>9.09</v>
      </c>
      <c r="G45" s="143" t="s">
        <v>364</v>
      </c>
      <c r="H45" s="69">
        <v>45.83</v>
      </c>
      <c r="I45" s="69">
        <v>37.5</v>
      </c>
      <c r="J45" s="69">
        <v>16.670000000000002</v>
      </c>
    </row>
    <row r="46" spans="2:20">
      <c r="B46" s="143" t="s">
        <v>365</v>
      </c>
      <c r="C46" s="69">
        <v>54.500000000000007</v>
      </c>
      <c r="D46" s="69">
        <v>27.27</v>
      </c>
      <c r="E46" s="69">
        <v>18.190000000000001</v>
      </c>
    </row>
    <row r="47" spans="2:20">
      <c r="C47" s="75"/>
    </row>
    <row r="48" spans="2:20">
      <c r="C48" s="59"/>
    </row>
    <row r="70" spans="5:9">
      <c r="E70" s="54"/>
      <c r="F70" s="57"/>
      <c r="G70" s="57"/>
      <c r="H70" s="54"/>
      <c r="I70" s="54"/>
    </row>
    <row r="71" spans="5:9">
      <c r="E71" s="54"/>
      <c r="F71" s="57"/>
      <c r="G71" s="57"/>
      <c r="H71" s="54"/>
      <c r="I71" s="54"/>
    </row>
    <row r="72" spans="5:9">
      <c r="E72" s="54"/>
      <c r="F72" s="57"/>
      <c r="G72" s="57"/>
      <c r="H72" s="54"/>
      <c r="I72" s="54"/>
    </row>
    <row r="73" spans="5:9">
      <c r="E73" s="54"/>
      <c r="F73" s="57"/>
      <c r="G73" s="57"/>
      <c r="H73" s="54"/>
      <c r="I73" s="54"/>
    </row>
    <row r="74" spans="5:9">
      <c r="E74" s="54"/>
      <c r="F74" s="57"/>
      <c r="G74" s="57"/>
      <c r="H74" s="54"/>
      <c r="I74" s="54"/>
    </row>
    <row r="75" spans="5:9">
      <c r="E75" s="54"/>
      <c r="F75" s="57"/>
      <c r="G75" s="57"/>
      <c r="H75" s="54"/>
      <c r="I75" s="54"/>
    </row>
    <row r="76" spans="5:9">
      <c r="E76" s="54"/>
      <c r="F76" s="57"/>
      <c r="G76" s="57"/>
      <c r="H76" s="54"/>
      <c r="I76" s="54"/>
    </row>
    <row r="77" spans="5:9">
      <c r="E77" s="54"/>
      <c r="F77" s="57"/>
      <c r="G77" s="57"/>
      <c r="H77" s="54"/>
      <c r="I77" s="54"/>
    </row>
    <row r="78" spans="5:9">
      <c r="E78" s="54"/>
      <c r="F78" s="57"/>
      <c r="G78" s="57"/>
      <c r="H78" s="54"/>
      <c r="I78" s="54"/>
    </row>
    <row r="79" spans="5:9">
      <c r="E79" s="54"/>
      <c r="F79" s="57"/>
      <c r="G79" s="57"/>
      <c r="H79" s="54"/>
      <c r="I79" s="54"/>
    </row>
    <row r="80" spans="5:9">
      <c r="E80" s="54"/>
      <c r="F80" s="54"/>
      <c r="G80" s="54"/>
      <c r="H80" s="54"/>
      <c r="I80" s="54"/>
    </row>
    <row r="81" spans="5:9">
      <c r="E81" s="54"/>
      <c r="F81" s="54"/>
      <c r="G81" s="54"/>
      <c r="H81" s="54"/>
      <c r="I81" s="54"/>
    </row>
    <row r="82" spans="5:9">
      <c r="E82" s="54"/>
      <c r="F82" s="54"/>
      <c r="G82" s="54"/>
      <c r="H82" s="54"/>
      <c r="I82" s="54"/>
    </row>
  </sheetData>
  <mergeCells count="2">
    <mergeCell ref="B1:E3"/>
    <mergeCell ref="G19:J19"/>
  </mergeCells>
  <pageMargins left="0.39370078740157483" right="0.27559055118110237" top="0.55118110236220474" bottom="0.98425196850393704" header="0.51181102362204722" footer="0.51181102362204722"/>
  <pageSetup paperSize="9" scale="7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O80"/>
  <sheetViews>
    <sheetView showGridLines="0" view="pageBreakPreview" zoomScale="70" zoomScaleNormal="70" zoomScaleSheetLayoutView="70" zoomScalePageLayoutView="85" workbookViewId="0">
      <pane xSplit="2" ySplit="5" topLeftCell="C6" activePane="bottomRight" state="frozen"/>
      <selection activeCell="B44" sqref="B44:G68"/>
      <selection pane="topRight" activeCell="B44" sqref="B44:G68"/>
      <selection pane="bottomLeft" activeCell="B44" sqref="B44:G68"/>
      <selection pane="bottomRight" activeCell="B44" sqref="B44:G68"/>
    </sheetView>
  </sheetViews>
  <sheetFormatPr baseColWidth="10" defaultColWidth="9.140625" defaultRowHeight="15"/>
  <cols>
    <col min="1" max="1" width="10.5703125" style="21" customWidth="1"/>
    <col min="2" max="2" width="26.5703125" style="21" customWidth="1"/>
    <col min="3" max="16" width="10.85546875" style="21" customWidth="1"/>
    <col min="17" max="17" width="7.42578125" style="21" bestFit="1" customWidth="1"/>
    <col min="18" max="20" width="9.140625" style="21" customWidth="1"/>
    <col min="21" max="23" width="8.85546875" style="23" customWidth="1"/>
    <col min="24" max="24" width="8.85546875" style="21" customWidth="1"/>
    <col min="25" max="29" width="9.140625" style="21" customWidth="1"/>
    <col min="30" max="37" width="9.140625" style="21"/>
    <col min="38" max="41" width="10.28515625" style="21" customWidth="1"/>
    <col min="42" max="42" width="12" style="21" bestFit="1" customWidth="1"/>
    <col min="43" max="16384" width="9.140625" style="21"/>
  </cols>
  <sheetData>
    <row r="1" spans="1:67" ht="15" customHeight="1">
      <c r="A1" s="21">
        <v>100</v>
      </c>
      <c r="B1" s="170" t="s">
        <v>21</v>
      </c>
      <c r="C1" s="170"/>
      <c r="D1" s="170"/>
      <c r="E1" s="170"/>
      <c r="F1" s="170"/>
      <c r="G1" s="170"/>
      <c r="H1" s="170"/>
      <c r="I1" s="170"/>
      <c r="J1" s="170"/>
      <c r="K1" s="170"/>
      <c r="L1" s="170"/>
      <c r="M1" s="170"/>
      <c r="N1" s="170"/>
      <c r="AJ1" s="21">
        <v>100</v>
      </c>
    </row>
    <row r="2" spans="1:67">
      <c r="A2" s="85"/>
      <c r="B2" s="170"/>
      <c r="C2" s="170"/>
      <c r="D2" s="170"/>
      <c r="E2" s="170"/>
      <c r="F2" s="170"/>
      <c r="G2" s="170"/>
      <c r="H2" s="170"/>
      <c r="I2" s="170"/>
      <c r="J2" s="170"/>
      <c r="K2" s="170"/>
      <c r="L2" s="170"/>
      <c r="M2" s="170"/>
      <c r="N2" s="170"/>
    </row>
    <row r="3" spans="1:67">
      <c r="A3" s="86"/>
      <c r="B3" s="170"/>
      <c r="C3" s="170"/>
      <c r="D3" s="170"/>
      <c r="E3" s="170"/>
      <c r="F3" s="170"/>
      <c r="G3" s="170"/>
      <c r="H3" s="170"/>
      <c r="I3" s="170"/>
      <c r="J3" s="170"/>
      <c r="K3" s="170"/>
      <c r="L3" s="170"/>
      <c r="M3" s="170"/>
      <c r="N3" s="170"/>
    </row>
    <row r="4" spans="1:67">
      <c r="A4" s="86"/>
      <c r="B4" s="86"/>
      <c r="C4" s="86"/>
      <c r="D4" s="86"/>
      <c r="E4" s="86"/>
      <c r="F4" s="86"/>
      <c r="G4" s="86"/>
      <c r="H4" s="86"/>
      <c r="I4" s="86"/>
      <c r="J4" s="86"/>
      <c r="K4" s="86"/>
      <c r="L4" s="86"/>
      <c r="M4" s="86"/>
      <c r="N4" s="86"/>
    </row>
    <row r="5" spans="1:67">
      <c r="A5" s="34" t="s">
        <v>96</v>
      </c>
      <c r="B5" s="40" t="s">
        <v>22</v>
      </c>
      <c r="C5" s="25">
        <v>41334</v>
      </c>
      <c r="D5" s="25">
        <v>41426</v>
      </c>
      <c r="E5" s="26">
        <v>41518</v>
      </c>
      <c r="F5" s="25">
        <v>41609</v>
      </c>
      <c r="G5" s="25">
        <v>41699</v>
      </c>
      <c r="H5" s="25">
        <v>41791</v>
      </c>
      <c r="I5" s="25">
        <v>41883</v>
      </c>
      <c r="J5" s="26">
        <v>41974</v>
      </c>
      <c r="K5" s="25">
        <v>42064</v>
      </c>
      <c r="L5" s="25">
        <v>42156</v>
      </c>
      <c r="M5" s="25">
        <v>42248</v>
      </c>
      <c r="N5" s="26">
        <v>42339</v>
      </c>
      <c r="O5" s="25">
        <v>42430</v>
      </c>
      <c r="P5" s="26">
        <v>42522</v>
      </c>
      <c r="Q5" s="26">
        <v>42614</v>
      </c>
      <c r="R5" s="26">
        <v>42705</v>
      </c>
      <c r="S5" s="26">
        <v>42795</v>
      </c>
      <c r="T5" s="26">
        <v>42887</v>
      </c>
      <c r="U5" s="76">
        <v>42979</v>
      </c>
      <c r="V5" s="23" t="s">
        <v>111</v>
      </c>
      <c r="W5" s="23" t="s">
        <v>121</v>
      </c>
      <c r="X5" s="21" t="s">
        <v>129</v>
      </c>
      <c r="Y5" s="21" t="s">
        <v>137</v>
      </c>
      <c r="Z5" s="21" t="s">
        <v>183</v>
      </c>
      <c r="AA5" s="21" t="s">
        <v>191</v>
      </c>
      <c r="AB5" s="21" t="s">
        <v>199</v>
      </c>
      <c r="AC5" s="21" t="s">
        <v>208</v>
      </c>
      <c r="AD5" s="21" t="s">
        <v>217</v>
      </c>
      <c r="AE5" s="21" t="s">
        <v>227</v>
      </c>
      <c r="AF5" s="26" t="s">
        <v>236</v>
      </c>
      <c r="AG5" s="26" t="s">
        <v>245</v>
      </c>
      <c r="AH5" s="21" t="s">
        <v>254</v>
      </c>
      <c r="AI5" s="26">
        <v>44256</v>
      </c>
      <c r="AJ5" s="26" t="s">
        <v>276</v>
      </c>
      <c r="AK5" s="26" t="s">
        <v>278</v>
      </c>
      <c r="AL5" s="27">
        <v>44531</v>
      </c>
      <c r="AM5" s="27">
        <v>44621</v>
      </c>
      <c r="AN5" s="26" t="s">
        <v>297</v>
      </c>
      <c r="AO5" s="27">
        <v>44805</v>
      </c>
      <c r="AP5" s="26"/>
      <c r="AQ5" s="26"/>
      <c r="AR5" s="26"/>
      <c r="AS5" s="26"/>
      <c r="AT5" s="26"/>
      <c r="AU5" s="26"/>
      <c r="AV5" s="26"/>
      <c r="AW5" s="26"/>
      <c r="AX5" s="26"/>
      <c r="AY5" s="26"/>
      <c r="AZ5" s="26"/>
      <c r="BA5" s="26"/>
      <c r="BB5" s="26"/>
      <c r="BC5" s="26"/>
      <c r="BD5" s="26"/>
      <c r="BE5" s="26"/>
      <c r="BF5" s="26"/>
      <c r="BG5" s="26"/>
      <c r="BH5" s="26"/>
      <c r="BI5" s="26"/>
      <c r="BJ5" s="26"/>
      <c r="BK5" s="26"/>
      <c r="BL5" s="26"/>
      <c r="BM5" s="26"/>
      <c r="BN5" s="26"/>
    </row>
    <row r="6" spans="1:67" ht="15.75" customHeight="1">
      <c r="A6" s="34" t="s">
        <v>66</v>
      </c>
      <c r="B6" s="87" t="s">
        <v>14</v>
      </c>
      <c r="C6" s="6">
        <v>-38.70967741935484</v>
      </c>
      <c r="D6" s="6">
        <v>-51.612903225806448</v>
      </c>
      <c r="E6" s="6">
        <v>-59.45945945945946</v>
      </c>
      <c r="F6" s="6">
        <v>-45.945945945945951</v>
      </c>
      <c r="G6" s="6">
        <v>-65.625</v>
      </c>
      <c r="H6" s="6">
        <v>-31.3</v>
      </c>
      <c r="I6" s="6">
        <v>-25.806451612903224</v>
      </c>
      <c r="J6" s="6">
        <v>-40</v>
      </c>
      <c r="K6" s="6">
        <v>-36</v>
      </c>
      <c r="L6" s="6">
        <v>-34.375</v>
      </c>
      <c r="M6" s="6">
        <v>-34.285714285714285</v>
      </c>
      <c r="N6" s="6">
        <v>-35.897435897435898</v>
      </c>
      <c r="O6" s="6">
        <v>-40.54054054054054</v>
      </c>
      <c r="P6" s="6">
        <v>-31.428571428571427</v>
      </c>
      <c r="Q6" s="77">
        <v>-24.242424242424242</v>
      </c>
      <c r="R6" s="88">
        <v>-8.8235294117647065</v>
      </c>
      <c r="S6" s="77">
        <v>-35.294117647058826</v>
      </c>
      <c r="T6" s="77">
        <v>-30.303030303030305</v>
      </c>
      <c r="U6" s="78">
        <v>-30.303030303030305</v>
      </c>
      <c r="V6" s="78">
        <v>-37.931034482758619</v>
      </c>
      <c r="W6" s="78">
        <v>-41.379310344827587</v>
      </c>
      <c r="X6" s="78">
        <v>-31.03448275862069</v>
      </c>
      <c r="Y6" s="78">
        <v>-44.827586206896555</v>
      </c>
      <c r="Z6" s="78">
        <v>-46.153846153846153</v>
      </c>
      <c r="AA6" s="78">
        <v>-38.461538461538467</v>
      </c>
      <c r="AB6" s="78">
        <v>-46.153846153846153</v>
      </c>
      <c r="AC6" s="79">
        <v>-34.615384615384613</v>
      </c>
      <c r="AD6" s="78">
        <v>-40.74074074074074</v>
      </c>
      <c r="AE6" s="78">
        <v>-40.909090909090914</v>
      </c>
      <c r="AF6" s="78">
        <v>-41.379310344827587</v>
      </c>
      <c r="AG6" s="78">
        <v>-20.689655172413794</v>
      </c>
      <c r="AH6" s="78">
        <v>-28.571428571428569</v>
      </c>
      <c r="AI6" s="77">
        <v>-36.363636363636367</v>
      </c>
      <c r="AJ6" s="78">
        <v>-25</v>
      </c>
      <c r="AK6" s="78">
        <v>-11.538461538461538</v>
      </c>
      <c r="AL6" s="78">
        <v>-36</v>
      </c>
      <c r="AM6" s="78">
        <v>0</v>
      </c>
      <c r="AN6" s="78">
        <v>-25</v>
      </c>
      <c r="AO6" s="78">
        <v>-36.363636363636367</v>
      </c>
      <c r="AP6" s="78">
        <f>+AO6-AN6</f>
        <v>-11.363636363636367</v>
      </c>
      <c r="AQ6" s="78"/>
      <c r="AR6" s="78"/>
      <c r="AS6" s="78"/>
      <c r="AT6" s="78"/>
      <c r="AU6" s="78"/>
      <c r="AV6" s="78"/>
      <c r="AW6" s="78"/>
      <c r="AX6" s="78"/>
      <c r="AY6" s="78"/>
      <c r="AZ6" s="78"/>
      <c r="BA6" s="78"/>
      <c r="BB6" s="78"/>
      <c r="BC6" s="78"/>
      <c r="BD6" s="78"/>
      <c r="BE6" s="78"/>
      <c r="BF6" s="78"/>
      <c r="BG6" s="78"/>
      <c r="BH6" s="78"/>
      <c r="BI6" s="78"/>
      <c r="BJ6" s="78"/>
      <c r="BK6" s="78"/>
      <c r="BL6" s="78"/>
      <c r="BM6" s="78"/>
      <c r="BN6" s="78"/>
      <c r="BO6" s="78"/>
    </row>
    <row r="7" spans="1:67" ht="15.75" customHeight="1">
      <c r="A7" s="34" t="s">
        <v>68</v>
      </c>
      <c r="B7" s="87" t="s">
        <v>13</v>
      </c>
      <c r="C7" s="6">
        <v>-29.032258064516132</v>
      </c>
      <c r="D7" s="6">
        <v>-19.35483870967742</v>
      </c>
      <c r="E7" s="6">
        <v>-43.243243243243242</v>
      </c>
      <c r="F7" s="6">
        <v>-18.918918918918919</v>
      </c>
      <c r="G7" s="6">
        <v>-25</v>
      </c>
      <c r="H7" s="6">
        <v>-40.6</v>
      </c>
      <c r="I7" s="6">
        <v>-29.032258064516132</v>
      </c>
      <c r="J7" s="6">
        <v>-24</v>
      </c>
      <c r="K7" s="6">
        <v>-32</v>
      </c>
      <c r="L7" s="6">
        <v>-50</v>
      </c>
      <c r="M7" s="6">
        <v>-42.857142857142854</v>
      </c>
      <c r="N7" s="6">
        <v>-35.897435897435898</v>
      </c>
      <c r="O7" s="6">
        <v>-10.810810810810811</v>
      </c>
      <c r="P7" s="6">
        <v>-28.571428571428569</v>
      </c>
      <c r="Q7" s="77">
        <v>-12.121212121212121</v>
      </c>
      <c r="R7" s="88">
        <v>-8.8235294117647065</v>
      </c>
      <c r="S7" s="77">
        <v>-8.8235294117647065</v>
      </c>
      <c r="T7" s="77">
        <v>-12.121212121212121</v>
      </c>
      <c r="U7" s="78">
        <v>-27.27272727272727</v>
      </c>
      <c r="V7" s="78">
        <v>-37.931034482758619</v>
      </c>
      <c r="W7" s="78">
        <v>-20.689655172413794</v>
      </c>
      <c r="X7" s="78">
        <v>-6.8965517241379306</v>
      </c>
      <c r="Y7" s="78">
        <v>-24.137931034482758</v>
      </c>
      <c r="Z7" s="78">
        <v>-3.8461538461538463</v>
      </c>
      <c r="AA7" s="78">
        <v>-11.538461538461538</v>
      </c>
      <c r="AB7" s="78">
        <v>-19.230769230769234</v>
      </c>
      <c r="AC7" s="79">
        <v>-19.230769230769234</v>
      </c>
      <c r="AD7" s="78">
        <v>0</v>
      </c>
      <c r="AE7" s="78">
        <v>0</v>
      </c>
      <c r="AF7" s="78">
        <v>3.4482758620689653</v>
      </c>
      <c r="AG7" s="78">
        <v>-6.8965517241379306</v>
      </c>
      <c r="AH7" s="78">
        <v>4.7619047619047619</v>
      </c>
      <c r="AI7" s="77">
        <v>-4.5454545454545459</v>
      </c>
      <c r="AJ7" s="78">
        <v>4.1666666666666661</v>
      </c>
      <c r="AK7" s="78">
        <v>11.538461538461538</v>
      </c>
      <c r="AL7" s="78">
        <v>8</v>
      </c>
      <c r="AM7" s="78">
        <v>0</v>
      </c>
      <c r="AN7" s="78">
        <v>-8.3333333333333321</v>
      </c>
      <c r="AO7" s="78">
        <v>-9.0909090909090917</v>
      </c>
      <c r="AP7" s="78">
        <f t="shared" ref="AP7:AP13" si="0">+AO7-AN7</f>
        <v>-0.75757575757575957</v>
      </c>
      <c r="AQ7" s="78"/>
      <c r="AR7" s="78"/>
      <c r="AS7" s="78"/>
      <c r="AT7" s="78"/>
      <c r="AU7" s="78"/>
      <c r="AV7" s="78"/>
      <c r="AW7" s="78"/>
      <c r="AX7" s="78"/>
      <c r="AY7" s="78"/>
      <c r="AZ7" s="78"/>
      <c r="BA7" s="78"/>
      <c r="BB7" s="78"/>
      <c r="BC7" s="78"/>
      <c r="BD7" s="78"/>
      <c r="BE7" s="78"/>
      <c r="BF7" s="78"/>
      <c r="BG7" s="78"/>
      <c r="BH7" s="78"/>
      <c r="BI7" s="78"/>
      <c r="BJ7" s="78"/>
      <c r="BK7" s="78"/>
      <c r="BL7" s="78"/>
      <c r="BM7" s="78"/>
      <c r="BN7" s="78"/>
      <c r="BO7" s="78"/>
    </row>
    <row r="8" spans="1:67" ht="15.75" customHeight="1">
      <c r="A8" s="34" t="s">
        <v>69</v>
      </c>
      <c r="B8" s="87" t="s">
        <v>12</v>
      </c>
      <c r="C8" s="6">
        <v>-25.806451612903224</v>
      </c>
      <c r="D8" s="6">
        <v>-9.67741935483871</v>
      </c>
      <c r="E8" s="6">
        <v>-35.135135135135137</v>
      </c>
      <c r="F8" s="6">
        <v>-29.72972972972973</v>
      </c>
      <c r="G8" s="6">
        <v>-21.875</v>
      </c>
      <c r="H8" s="6">
        <v>-25</v>
      </c>
      <c r="I8" s="6">
        <v>-41.935483870967744</v>
      </c>
      <c r="J8" s="6">
        <v>-40</v>
      </c>
      <c r="K8" s="6">
        <v>-32</v>
      </c>
      <c r="L8" s="6">
        <v>-40.625</v>
      </c>
      <c r="M8" s="6">
        <v>-11.428571428571429</v>
      </c>
      <c r="N8" s="6">
        <v>-17.948717948717949</v>
      </c>
      <c r="O8" s="6">
        <v>-40.54054054054054</v>
      </c>
      <c r="P8" s="6">
        <v>-37.142857142857146</v>
      </c>
      <c r="Q8" s="77">
        <v>-21.212121212121211</v>
      </c>
      <c r="R8" s="88">
        <v>-20.588235294117645</v>
      </c>
      <c r="S8" s="77">
        <v>-26.47058823529412</v>
      </c>
      <c r="T8" s="77">
        <v>-42.424242424242422</v>
      </c>
      <c r="U8" s="78">
        <v>-24.242424242424242</v>
      </c>
      <c r="V8" s="78">
        <v>-41.379310344827587</v>
      </c>
      <c r="W8" s="78">
        <v>-48.275862068965516</v>
      </c>
      <c r="X8" s="78">
        <v>-41.379310344827587</v>
      </c>
      <c r="Y8" s="78">
        <v>-34.482758620689658</v>
      </c>
      <c r="Z8" s="78">
        <v>-46.153846153846153</v>
      </c>
      <c r="AA8" s="78">
        <v>-23.076923076923077</v>
      </c>
      <c r="AB8" s="78">
        <v>-19.230769230769234</v>
      </c>
      <c r="AC8" s="79">
        <v>-26.923076923076923</v>
      </c>
      <c r="AD8" s="78">
        <v>-18.518518518518519</v>
      </c>
      <c r="AE8" s="78">
        <v>-22.727272727272727</v>
      </c>
      <c r="AF8" s="78">
        <v>-34.482758620689658</v>
      </c>
      <c r="AG8" s="78">
        <v>-20.689655172413794</v>
      </c>
      <c r="AH8" s="78">
        <v>0</v>
      </c>
      <c r="AI8" s="77">
        <v>-4.5454545454545459</v>
      </c>
      <c r="AJ8" s="78">
        <v>-4.1666666666666661</v>
      </c>
      <c r="AK8" s="78">
        <v>-19.230769230769234</v>
      </c>
      <c r="AL8" s="78">
        <v>-12</v>
      </c>
      <c r="AM8" s="78">
        <v>-12.5</v>
      </c>
      <c r="AN8" s="78">
        <v>-4.1666666666666661</v>
      </c>
      <c r="AO8" s="78">
        <v>-4.5454545454545459</v>
      </c>
      <c r="AP8" s="78">
        <f t="shared" si="0"/>
        <v>-0.37878787878787978</v>
      </c>
      <c r="AQ8" s="78"/>
      <c r="AR8" s="78"/>
      <c r="AS8" s="78"/>
      <c r="AT8" s="78"/>
      <c r="AU8" s="78"/>
      <c r="AV8" s="78"/>
      <c r="AW8" s="78"/>
      <c r="AX8" s="78"/>
      <c r="AY8" s="78"/>
      <c r="AZ8" s="78"/>
      <c r="BA8" s="78"/>
      <c r="BB8" s="78"/>
      <c r="BC8" s="78"/>
      <c r="BD8" s="78"/>
      <c r="BE8" s="78"/>
      <c r="BF8" s="78"/>
      <c r="BG8" s="78"/>
      <c r="BH8" s="78"/>
      <c r="BI8" s="78"/>
      <c r="BJ8" s="78"/>
      <c r="BK8" s="78"/>
      <c r="BL8" s="78"/>
      <c r="BM8" s="78"/>
      <c r="BN8" s="78"/>
      <c r="BO8" s="78"/>
    </row>
    <row r="9" spans="1:67" ht="15.75" customHeight="1">
      <c r="A9" s="34" t="s">
        <v>71</v>
      </c>
      <c r="B9" s="87" t="s">
        <v>9</v>
      </c>
      <c r="C9" s="6">
        <v>3.225806451612903</v>
      </c>
      <c r="D9" s="6">
        <v>6.4516129032258061</v>
      </c>
      <c r="E9" s="6">
        <v>-2.7027027027027026</v>
      </c>
      <c r="F9" s="6">
        <v>5.4054054054054053</v>
      </c>
      <c r="G9" s="6">
        <v>-6.25</v>
      </c>
      <c r="H9" s="6">
        <v>-6.3</v>
      </c>
      <c r="I9" s="6">
        <v>0</v>
      </c>
      <c r="J9" s="6">
        <v>12</v>
      </c>
      <c r="K9" s="6">
        <v>4</v>
      </c>
      <c r="L9" s="6">
        <v>-9.375</v>
      </c>
      <c r="M9" s="6">
        <v>0</v>
      </c>
      <c r="N9" s="6">
        <v>0</v>
      </c>
      <c r="O9" s="6">
        <v>0</v>
      </c>
      <c r="P9" s="6">
        <v>-2.8571428571428572</v>
      </c>
      <c r="Q9" s="77">
        <v>-9.0909090909090917</v>
      </c>
      <c r="R9" s="88">
        <v>0</v>
      </c>
      <c r="S9" s="77">
        <v>2.9411764705882351</v>
      </c>
      <c r="T9" s="77">
        <v>6.0606060606060606</v>
      </c>
      <c r="U9" s="78">
        <v>-3.0303030303030303</v>
      </c>
      <c r="V9" s="78">
        <v>3.4482758620689653</v>
      </c>
      <c r="W9" s="78">
        <v>-3.4482758620689653</v>
      </c>
      <c r="X9" s="78">
        <v>-3.4482758620689653</v>
      </c>
      <c r="Y9" s="78">
        <v>0</v>
      </c>
      <c r="Z9" s="78">
        <v>-7.6923076923076925</v>
      </c>
      <c r="AA9" s="78">
        <v>-7.6923076923076925</v>
      </c>
      <c r="AB9" s="78">
        <v>0</v>
      </c>
      <c r="AC9" s="79">
        <v>-7.6923076923076925</v>
      </c>
      <c r="AD9" s="78">
        <v>0</v>
      </c>
      <c r="AE9" s="78">
        <v>4.5454545454545459</v>
      </c>
      <c r="AF9" s="78">
        <v>-3.4482758620689653</v>
      </c>
      <c r="AG9" s="78">
        <v>-6.8965517241379306</v>
      </c>
      <c r="AH9" s="78">
        <v>-4.7619047619047619</v>
      </c>
      <c r="AI9" s="77">
        <v>-4.5454545454545459</v>
      </c>
      <c r="AJ9" s="78">
        <v>0</v>
      </c>
      <c r="AK9" s="78">
        <v>-7.6923076923076925</v>
      </c>
      <c r="AL9" s="78">
        <v>8</v>
      </c>
      <c r="AM9" s="78">
        <v>-8.3333333333333321</v>
      </c>
      <c r="AN9" s="78">
        <v>0</v>
      </c>
      <c r="AO9" s="78">
        <v>0</v>
      </c>
      <c r="AP9" s="78">
        <f t="shared" si="0"/>
        <v>0</v>
      </c>
      <c r="AQ9" s="78"/>
      <c r="AR9" s="78"/>
      <c r="AS9" s="78"/>
      <c r="AT9" s="78"/>
      <c r="AU9" s="78"/>
      <c r="AV9" s="78"/>
      <c r="AW9" s="78"/>
      <c r="AX9" s="78"/>
      <c r="AY9" s="78"/>
      <c r="AZ9" s="78"/>
      <c r="BA9" s="78"/>
      <c r="BB9" s="78"/>
      <c r="BC9" s="78"/>
      <c r="BD9" s="78"/>
      <c r="BE9" s="78"/>
      <c r="BF9" s="78"/>
      <c r="BG9" s="78"/>
      <c r="BH9" s="78"/>
      <c r="BI9" s="78"/>
      <c r="BJ9" s="78"/>
      <c r="BK9" s="78"/>
      <c r="BL9" s="78"/>
      <c r="BM9" s="78"/>
      <c r="BN9" s="78"/>
      <c r="BO9" s="78"/>
    </row>
    <row r="10" spans="1:67" ht="15.75" customHeight="1">
      <c r="A10" s="34" t="s">
        <v>63</v>
      </c>
      <c r="B10" s="87" t="s">
        <v>10</v>
      </c>
      <c r="C10" s="6">
        <v>12.903225806451612</v>
      </c>
      <c r="D10" s="6">
        <v>32.258064516129032</v>
      </c>
      <c r="E10" s="6">
        <v>-5.4054054054054053</v>
      </c>
      <c r="F10" s="6">
        <v>-16.216216216216218</v>
      </c>
      <c r="G10" s="6">
        <v>-12.5</v>
      </c>
      <c r="H10" s="6">
        <v>12.5</v>
      </c>
      <c r="I10" s="6">
        <v>6.4516129032258061</v>
      </c>
      <c r="J10" s="6">
        <v>12</v>
      </c>
      <c r="K10" s="6">
        <v>0</v>
      </c>
      <c r="L10" s="6">
        <v>-3.125</v>
      </c>
      <c r="M10" s="6">
        <v>28.571428571428569</v>
      </c>
      <c r="N10" s="6">
        <v>25.641025641025639</v>
      </c>
      <c r="O10" s="6">
        <v>0</v>
      </c>
      <c r="P10" s="6">
        <v>-5.7142857142857144</v>
      </c>
      <c r="Q10" s="77">
        <v>24.242424242424242</v>
      </c>
      <c r="R10" s="88">
        <v>11.76470588235294</v>
      </c>
      <c r="S10" s="77">
        <v>20.588235294117645</v>
      </c>
      <c r="T10" s="77">
        <v>27.27272727272727</v>
      </c>
      <c r="U10" s="78">
        <v>21.212121212121211</v>
      </c>
      <c r="V10" s="78">
        <v>10.344827586206897</v>
      </c>
      <c r="W10" s="78">
        <v>24.137931034482758</v>
      </c>
      <c r="X10" s="78">
        <v>6.8965517241379306</v>
      </c>
      <c r="Y10" s="78">
        <v>-10.344827586206897</v>
      </c>
      <c r="Z10" s="78">
        <v>15.384615384615385</v>
      </c>
      <c r="AA10" s="78">
        <v>19.230769230769234</v>
      </c>
      <c r="AB10" s="78">
        <v>26.923076923076923</v>
      </c>
      <c r="AC10" s="79">
        <v>26.923076923076923</v>
      </c>
      <c r="AD10" s="78">
        <v>0</v>
      </c>
      <c r="AE10" s="78">
        <v>0</v>
      </c>
      <c r="AF10" s="78">
        <v>13.793103448275861</v>
      </c>
      <c r="AG10" s="78">
        <v>24.137931034482758</v>
      </c>
      <c r="AH10" s="78">
        <v>23.809523809523807</v>
      </c>
      <c r="AI10" s="77">
        <v>13.636363636363635</v>
      </c>
      <c r="AJ10" s="78">
        <v>20.833333333333336</v>
      </c>
      <c r="AK10" s="78">
        <v>30.76923076923077</v>
      </c>
      <c r="AL10" s="78">
        <v>36</v>
      </c>
      <c r="AM10" s="78">
        <v>41.666666666666671</v>
      </c>
      <c r="AN10" s="78">
        <v>29.166666666666668</v>
      </c>
      <c r="AO10" s="78">
        <v>18.181818181818183</v>
      </c>
      <c r="AP10" s="78">
        <f t="shared" si="0"/>
        <v>-10.984848484848484</v>
      </c>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row>
    <row r="11" spans="1:67" ht="15.75" customHeight="1">
      <c r="A11" s="34" t="s">
        <v>70</v>
      </c>
      <c r="B11" s="87" t="s">
        <v>11</v>
      </c>
      <c r="C11" s="6">
        <v>45.161290322580641</v>
      </c>
      <c r="D11" s="6">
        <v>61.29032258064516</v>
      </c>
      <c r="E11" s="6">
        <v>29.72972972972973</v>
      </c>
      <c r="F11" s="6">
        <v>35.135135135135137</v>
      </c>
      <c r="G11" s="6">
        <v>56.25</v>
      </c>
      <c r="H11" s="6">
        <v>56.3</v>
      </c>
      <c r="I11" s="6">
        <v>54.838709677419352</v>
      </c>
      <c r="J11" s="6">
        <v>56.000000000000007</v>
      </c>
      <c r="K11" s="6">
        <v>52</v>
      </c>
      <c r="L11" s="6">
        <v>37.5</v>
      </c>
      <c r="M11" s="6">
        <v>40</v>
      </c>
      <c r="N11" s="6">
        <v>56.410256410256409</v>
      </c>
      <c r="O11" s="6">
        <v>43.243243243243242</v>
      </c>
      <c r="P11" s="6">
        <v>48.571428571428569</v>
      </c>
      <c r="Q11" s="77">
        <v>57.575757575757578</v>
      </c>
      <c r="R11" s="88">
        <v>50</v>
      </c>
      <c r="S11" s="77">
        <v>44.117647058823529</v>
      </c>
      <c r="T11" s="77">
        <v>33.333333333333329</v>
      </c>
      <c r="U11" s="78">
        <v>39.393939393939391</v>
      </c>
      <c r="V11" s="78">
        <v>44.827586206896555</v>
      </c>
      <c r="W11" s="78">
        <v>34.482758620689658</v>
      </c>
      <c r="X11" s="78">
        <v>31.03448275862069</v>
      </c>
      <c r="Y11" s="78">
        <v>13.793103448275861</v>
      </c>
      <c r="Z11" s="78">
        <v>53.846153846153847</v>
      </c>
      <c r="AA11" s="78">
        <v>42.307692307692307</v>
      </c>
      <c r="AB11" s="78">
        <v>34.615384615384613</v>
      </c>
      <c r="AC11" s="79">
        <v>38.461538461538467</v>
      </c>
      <c r="AD11" s="78">
        <v>29.629629629629626</v>
      </c>
      <c r="AE11" s="78">
        <v>40.909090909090914</v>
      </c>
      <c r="AF11" s="78">
        <v>6.8965517241379306</v>
      </c>
      <c r="AG11" s="78">
        <v>17.241379310344829</v>
      </c>
      <c r="AH11" s="78">
        <v>52.380952380952387</v>
      </c>
      <c r="AI11" s="77">
        <v>31.818181818181817</v>
      </c>
      <c r="AJ11" s="78">
        <v>66.666666666666657</v>
      </c>
      <c r="AK11" s="78">
        <v>53.846153846153847</v>
      </c>
      <c r="AL11" s="78">
        <v>48</v>
      </c>
      <c r="AM11" s="78">
        <v>33.333333333333329</v>
      </c>
      <c r="AN11" s="78">
        <v>37.5</v>
      </c>
      <c r="AO11" s="78">
        <v>45.454545454545453</v>
      </c>
      <c r="AP11" s="78">
        <f t="shared" si="0"/>
        <v>7.9545454545454533</v>
      </c>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row>
    <row r="12" spans="1:67" ht="15.75" customHeight="1">
      <c r="A12" s="34" t="s">
        <v>64</v>
      </c>
      <c r="B12" s="87" t="s">
        <v>8</v>
      </c>
      <c r="C12" s="6">
        <v>45.161290322580641</v>
      </c>
      <c r="D12" s="6">
        <v>61.29032258064516</v>
      </c>
      <c r="E12" s="6">
        <v>59.45945945945946</v>
      </c>
      <c r="F12" s="6">
        <v>40.54054054054054</v>
      </c>
      <c r="G12" s="6">
        <v>46.875</v>
      </c>
      <c r="H12" s="6">
        <v>43.8</v>
      </c>
      <c r="I12" s="6">
        <v>41.935483870967744</v>
      </c>
      <c r="J12" s="6">
        <v>52</v>
      </c>
      <c r="K12" s="6">
        <v>16</v>
      </c>
      <c r="L12" s="6">
        <v>40.625</v>
      </c>
      <c r="M12" s="6">
        <v>48.571428571428569</v>
      </c>
      <c r="N12" s="6">
        <v>51.282051282051277</v>
      </c>
      <c r="O12" s="6">
        <v>70.270270270270274</v>
      </c>
      <c r="P12" s="6">
        <v>57.142857142857139</v>
      </c>
      <c r="Q12" s="77">
        <v>66.666666666666657</v>
      </c>
      <c r="R12" s="88">
        <v>64.705882352941174</v>
      </c>
      <c r="S12" s="77">
        <v>73.529411764705884</v>
      </c>
      <c r="T12" s="77">
        <v>45.454545454545453</v>
      </c>
      <c r="U12" s="78">
        <v>54.54545454545454</v>
      </c>
      <c r="V12" s="78">
        <v>27.586206896551722</v>
      </c>
      <c r="W12" s="78">
        <v>34.482758620689658</v>
      </c>
      <c r="X12" s="78">
        <v>44.827586206896555</v>
      </c>
      <c r="Y12" s="78">
        <v>34.482758620689658</v>
      </c>
      <c r="Z12" s="78">
        <v>61.53846153846154</v>
      </c>
      <c r="AA12" s="78">
        <v>34.615384615384613</v>
      </c>
      <c r="AB12" s="78">
        <v>53.846153846153847</v>
      </c>
      <c r="AC12" s="79">
        <v>53.846153846153847</v>
      </c>
      <c r="AD12" s="78">
        <v>33.333333333333329</v>
      </c>
      <c r="AE12" s="78">
        <v>45.454545454545453</v>
      </c>
      <c r="AF12" s="78">
        <v>10.344827586206897</v>
      </c>
      <c r="AG12" s="78">
        <v>51.724137931034484</v>
      </c>
      <c r="AH12" s="78">
        <v>47.619047619047613</v>
      </c>
      <c r="AI12" s="77">
        <v>40.909090909090914</v>
      </c>
      <c r="AJ12" s="78">
        <v>37.5</v>
      </c>
      <c r="AK12" s="78">
        <v>53.846153846153847</v>
      </c>
      <c r="AL12" s="78">
        <v>40</v>
      </c>
      <c r="AM12" s="78">
        <v>62.5</v>
      </c>
      <c r="AN12" s="78">
        <v>79.166666666666657</v>
      </c>
      <c r="AO12" s="78">
        <v>54.54545454545454</v>
      </c>
      <c r="AP12" s="78">
        <f t="shared" si="0"/>
        <v>-24.621212121212118</v>
      </c>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row>
    <row r="13" spans="1:67" ht="15.75" customHeight="1">
      <c r="A13" s="34" t="s">
        <v>65</v>
      </c>
      <c r="B13" s="87" t="s">
        <v>7</v>
      </c>
      <c r="C13" s="6">
        <v>90.322580645161281</v>
      </c>
      <c r="D13" s="6">
        <v>90.322580645161281</v>
      </c>
      <c r="E13" s="6">
        <v>86.486486486486484</v>
      </c>
      <c r="F13" s="6">
        <v>75.675675675675677</v>
      </c>
      <c r="G13" s="6">
        <v>87.5</v>
      </c>
      <c r="H13" s="6">
        <v>81.3</v>
      </c>
      <c r="I13" s="6">
        <v>80.645161290322577</v>
      </c>
      <c r="J13" s="6">
        <v>88</v>
      </c>
      <c r="K13" s="6">
        <v>52</v>
      </c>
      <c r="L13" s="6">
        <v>75</v>
      </c>
      <c r="M13" s="6">
        <v>80</v>
      </c>
      <c r="N13" s="6">
        <v>79.487179487179489</v>
      </c>
      <c r="O13" s="6">
        <v>81.081081081081081</v>
      </c>
      <c r="P13" s="6">
        <v>88.571428571428569</v>
      </c>
      <c r="Q13" s="77">
        <v>81.818181818181827</v>
      </c>
      <c r="R13" s="88">
        <v>79.411764705882348</v>
      </c>
      <c r="S13" s="77">
        <v>67.64705882352942</v>
      </c>
      <c r="T13" s="77">
        <v>66.666666666666657</v>
      </c>
      <c r="U13" s="78">
        <v>78.787878787878782</v>
      </c>
      <c r="V13" s="78">
        <v>86.206896551724128</v>
      </c>
      <c r="W13" s="78">
        <v>72.41379310344827</v>
      </c>
      <c r="X13" s="78">
        <v>79.310344827586206</v>
      </c>
      <c r="Y13" s="78">
        <v>62.068965517241381</v>
      </c>
      <c r="Z13" s="78">
        <v>92.307692307692307</v>
      </c>
      <c r="AA13" s="78">
        <v>92.307692307692307</v>
      </c>
      <c r="AB13" s="78">
        <v>88.461538461538453</v>
      </c>
      <c r="AC13" s="79">
        <v>80.769230769230774</v>
      </c>
      <c r="AD13" s="78">
        <v>77.777777777777786</v>
      </c>
      <c r="AE13" s="78">
        <v>72.727272727272734</v>
      </c>
      <c r="AF13" s="78">
        <v>24.137931034482758</v>
      </c>
      <c r="AG13" s="78">
        <v>48.275862068965516</v>
      </c>
      <c r="AH13" s="78">
        <v>85.714285714285708</v>
      </c>
      <c r="AI13" s="77">
        <v>68.181818181818173</v>
      </c>
      <c r="AJ13" s="78">
        <v>70.833333333333343</v>
      </c>
      <c r="AK13" s="78">
        <v>92.307692307692307</v>
      </c>
      <c r="AL13" s="78">
        <v>88</v>
      </c>
      <c r="AM13" s="78">
        <v>79.166666666666657</v>
      </c>
      <c r="AN13" s="78">
        <v>95.833333333333343</v>
      </c>
      <c r="AO13" s="78">
        <v>81.818181818181827</v>
      </c>
      <c r="AP13" s="78">
        <f t="shared" si="0"/>
        <v>-14.015151515151516</v>
      </c>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row>
    <row r="14" spans="1:67" ht="12.75" customHeight="1">
      <c r="A14" s="34"/>
      <c r="B14" s="89"/>
      <c r="C14" s="80"/>
      <c r="D14" s="81"/>
      <c r="E14" s="81"/>
      <c r="F14" s="34"/>
      <c r="G14" s="34"/>
      <c r="H14" s="34"/>
      <c r="S14" s="79"/>
      <c r="AF14" s="77"/>
      <c r="AG14" s="77"/>
      <c r="AH14" s="34"/>
      <c r="AI14" s="51"/>
      <c r="AJ14" s="51"/>
    </row>
    <row r="15" spans="1:67">
      <c r="A15" s="34"/>
      <c r="B15" s="40"/>
      <c r="C15" s="34"/>
      <c r="D15" s="82"/>
      <c r="E15" s="82"/>
      <c r="F15" s="34"/>
      <c r="G15" s="34"/>
      <c r="H15" s="34"/>
      <c r="AH15" s="34"/>
      <c r="AI15" s="51"/>
      <c r="AJ15" s="51"/>
    </row>
    <row r="16" spans="1:67">
      <c r="A16" s="34"/>
      <c r="C16" s="40" t="s">
        <v>244</v>
      </c>
      <c r="D16" s="34"/>
      <c r="E16" s="34"/>
      <c r="F16" s="34"/>
      <c r="G16" s="34"/>
      <c r="H16" s="34"/>
      <c r="AH16" s="34"/>
      <c r="AI16" s="51"/>
      <c r="AJ16" s="51"/>
    </row>
    <row r="17" spans="1:36">
      <c r="A17" s="34"/>
      <c r="C17" s="83" t="s">
        <v>376</v>
      </c>
      <c r="D17" s="34"/>
      <c r="E17" s="34"/>
      <c r="F17" s="34"/>
      <c r="G17" s="34"/>
      <c r="H17" s="34"/>
      <c r="AH17" s="34"/>
      <c r="AI17" s="51"/>
      <c r="AJ17" s="51"/>
    </row>
    <row r="18" spans="1:36">
      <c r="B18" s="41"/>
      <c r="AH18" s="34"/>
      <c r="AI18" s="51"/>
      <c r="AJ18" s="51"/>
    </row>
    <row r="19" spans="1:36">
      <c r="B19" s="41"/>
      <c r="AH19" s="34"/>
      <c r="AI19" s="51"/>
      <c r="AJ19" s="51"/>
    </row>
    <row r="20" spans="1:36">
      <c r="B20" s="41"/>
      <c r="AH20" s="34"/>
      <c r="AI20" s="51"/>
      <c r="AJ20" s="51"/>
    </row>
    <row r="21" spans="1:36">
      <c r="B21" s="41"/>
      <c r="AH21" s="34"/>
      <c r="AI21" s="51"/>
      <c r="AJ21" s="51"/>
    </row>
    <row r="22" spans="1:36">
      <c r="B22" s="41"/>
      <c r="AH22" s="34"/>
      <c r="AI22" s="51"/>
      <c r="AJ22" s="51"/>
    </row>
    <row r="23" spans="1:36">
      <c r="B23" s="41"/>
      <c r="AH23" s="34"/>
      <c r="AI23" s="51"/>
      <c r="AJ23" s="51"/>
    </row>
    <row r="24" spans="1:36">
      <c r="B24" s="41"/>
      <c r="AH24" s="34"/>
      <c r="AI24" s="51"/>
      <c r="AJ24" s="51"/>
    </row>
    <row r="25" spans="1:36">
      <c r="B25" s="41"/>
      <c r="AH25" s="34"/>
      <c r="AI25" s="51"/>
      <c r="AJ25" s="51"/>
    </row>
    <row r="26" spans="1:36">
      <c r="B26" s="41"/>
      <c r="AH26" s="34"/>
      <c r="AI26" s="51"/>
      <c r="AJ26" s="51"/>
    </row>
    <row r="27" spans="1:36">
      <c r="B27" s="41"/>
      <c r="AH27" s="34"/>
      <c r="AI27" s="51"/>
      <c r="AJ27" s="51"/>
    </row>
    <row r="28" spans="1:36">
      <c r="B28" s="41"/>
      <c r="AH28" s="34"/>
      <c r="AI28" s="51"/>
      <c r="AJ28" s="51"/>
    </row>
    <row r="29" spans="1:36">
      <c r="B29" s="41"/>
      <c r="AH29" s="34"/>
      <c r="AI29" s="51"/>
      <c r="AJ29" s="51"/>
    </row>
    <row r="30" spans="1:36">
      <c r="B30" s="41"/>
      <c r="AH30" s="34"/>
      <c r="AI30" s="51"/>
      <c r="AJ30" s="51"/>
    </row>
    <row r="31" spans="1:36">
      <c r="B31" s="41"/>
      <c r="AH31" s="34"/>
      <c r="AI31" s="51"/>
      <c r="AJ31" s="51"/>
    </row>
    <row r="32" spans="1:36">
      <c r="B32" s="41"/>
      <c r="AH32" s="34"/>
      <c r="AI32" s="51"/>
      <c r="AJ32" s="51"/>
    </row>
    <row r="33" spans="2:36">
      <c r="B33" s="41"/>
      <c r="AH33" s="34"/>
      <c r="AI33" s="51"/>
      <c r="AJ33" s="51"/>
    </row>
    <row r="34" spans="2:36">
      <c r="B34" s="41"/>
      <c r="AH34" s="34"/>
      <c r="AI34" s="51"/>
      <c r="AJ34" s="51"/>
    </row>
    <row r="35" spans="2:36">
      <c r="B35" s="41"/>
      <c r="AH35" s="34"/>
      <c r="AI35" s="51"/>
      <c r="AJ35" s="51"/>
    </row>
    <row r="36" spans="2:36">
      <c r="B36" s="41"/>
      <c r="AH36" s="34"/>
      <c r="AI36" s="51"/>
      <c r="AJ36" s="51"/>
    </row>
    <row r="37" spans="2:36">
      <c r="B37" s="41"/>
      <c r="AH37" s="34"/>
      <c r="AI37" s="51"/>
      <c r="AJ37" s="51"/>
    </row>
    <row r="38" spans="2:36">
      <c r="B38" s="41"/>
      <c r="AH38" s="34"/>
      <c r="AI38" s="51"/>
      <c r="AJ38" s="51"/>
    </row>
    <row r="39" spans="2:36">
      <c r="B39" s="41"/>
      <c r="C39" s="10" t="s">
        <v>366</v>
      </c>
      <c r="AH39" s="34"/>
      <c r="AI39" s="51"/>
      <c r="AJ39" s="51"/>
    </row>
    <row r="40" spans="2:36">
      <c r="B40" s="41"/>
      <c r="AH40" s="34"/>
      <c r="AI40" s="51"/>
      <c r="AJ40" s="51"/>
    </row>
    <row r="41" spans="2:36">
      <c r="B41" s="41"/>
      <c r="AH41" s="34"/>
      <c r="AI41" s="51"/>
      <c r="AJ41" s="51"/>
    </row>
    <row r="42" spans="2:36">
      <c r="B42" s="41"/>
      <c r="AH42" s="34"/>
      <c r="AI42" s="51"/>
      <c r="AJ42" s="51"/>
    </row>
    <row r="43" spans="2:36">
      <c r="B43" s="41"/>
      <c r="AH43" s="34"/>
      <c r="AI43" s="51"/>
      <c r="AJ43" s="51"/>
    </row>
    <row r="44" spans="2:36">
      <c r="B44" s="41"/>
      <c r="AH44" s="34"/>
      <c r="AI44" s="51"/>
      <c r="AJ44" s="51"/>
    </row>
    <row r="45" spans="2:36">
      <c r="B45" s="41"/>
      <c r="AH45" s="34"/>
      <c r="AI45" s="51"/>
      <c r="AJ45" s="51"/>
    </row>
    <row r="46" spans="2:36">
      <c r="B46" s="41"/>
      <c r="AH46" s="34"/>
      <c r="AI46" s="51"/>
      <c r="AJ46" s="51"/>
    </row>
    <row r="47" spans="2:36">
      <c r="B47" s="41"/>
      <c r="AH47" s="34"/>
      <c r="AI47" s="51"/>
      <c r="AJ47" s="51"/>
    </row>
    <row r="48" spans="2:36">
      <c r="B48" s="41"/>
      <c r="AH48" s="34"/>
      <c r="AI48" s="51"/>
      <c r="AJ48" s="51"/>
    </row>
    <row r="49" spans="2:36">
      <c r="B49" s="41"/>
      <c r="AH49" s="34"/>
      <c r="AI49" s="51"/>
      <c r="AJ49" s="51"/>
    </row>
    <row r="50" spans="2:36">
      <c r="B50" s="41"/>
      <c r="AH50" s="34"/>
      <c r="AI50" s="51"/>
      <c r="AJ50" s="51"/>
    </row>
    <row r="51" spans="2:36">
      <c r="B51" s="41"/>
      <c r="AH51" s="34"/>
      <c r="AI51" s="51"/>
      <c r="AJ51" s="51"/>
    </row>
    <row r="52" spans="2:36">
      <c r="B52" s="41"/>
      <c r="AH52" s="34"/>
      <c r="AI52" s="51"/>
      <c r="AJ52" s="51"/>
    </row>
    <row r="53" spans="2:36">
      <c r="B53" s="41"/>
      <c r="AH53" s="34"/>
      <c r="AI53" s="51"/>
      <c r="AJ53" s="51"/>
    </row>
    <row r="54" spans="2:36">
      <c r="B54" s="41"/>
      <c r="AH54" s="34"/>
      <c r="AI54" s="51"/>
      <c r="AJ54" s="51"/>
    </row>
    <row r="55" spans="2:36">
      <c r="B55" s="41"/>
      <c r="AH55" s="34"/>
      <c r="AI55" s="51"/>
      <c r="AJ55" s="51"/>
    </row>
    <row r="56" spans="2:36">
      <c r="B56" s="41"/>
      <c r="AH56" s="34"/>
      <c r="AI56" s="51"/>
      <c r="AJ56" s="51"/>
    </row>
    <row r="57" spans="2:36">
      <c r="B57" s="41"/>
      <c r="AH57" s="34"/>
      <c r="AI57" s="51"/>
      <c r="AJ57" s="51"/>
    </row>
    <row r="58" spans="2:36">
      <c r="B58" s="41"/>
      <c r="AH58" s="34"/>
      <c r="AI58" s="51"/>
      <c r="AJ58" s="51"/>
    </row>
    <row r="59" spans="2:36">
      <c r="B59" s="41"/>
      <c r="AH59" s="34"/>
      <c r="AI59" s="51"/>
      <c r="AJ59" s="51"/>
    </row>
    <row r="60" spans="2:36">
      <c r="AI60" s="51"/>
      <c r="AJ60" s="51"/>
    </row>
    <row r="61" spans="2:36">
      <c r="AI61" s="51"/>
      <c r="AJ61" s="51"/>
    </row>
    <row r="62" spans="2:36">
      <c r="AI62" s="51"/>
      <c r="AJ62" s="51"/>
    </row>
    <row r="63" spans="2:36">
      <c r="AI63" s="51"/>
      <c r="AJ63" s="51"/>
    </row>
    <row r="64" spans="2:36">
      <c r="AI64" s="51"/>
      <c r="AJ64" s="51"/>
    </row>
    <row r="80" spans="14:14">
      <c r="N80" s="84" t="e">
        <v>#REF!</v>
      </c>
    </row>
  </sheetData>
  <autoFilter ref="A5:AP13" xr:uid="{00000000-0009-0000-0000-000004000000}">
    <sortState xmlns:xlrd2="http://schemas.microsoft.com/office/spreadsheetml/2017/richdata2" ref="A6:AP13">
      <sortCondition ref="AO5:AO13"/>
    </sortState>
  </autoFilter>
  <sortState xmlns:xlrd2="http://schemas.microsoft.com/office/spreadsheetml/2017/richdata2" ref="A6:AK13">
    <sortCondition ref="AK6:AK13"/>
  </sortState>
  <mergeCells count="1">
    <mergeCell ref="B1:N3"/>
  </mergeCells>
  <phoneticPr fontId="32" type="noConversion"/>
  <pageMargins left="0.39370078740157483" right="0.27559055118110237" top="0.55118110236220474" bottom="0.98425196850393704" header="0.51181102362204722" footer="0.51181102362204722"/>
  <pageSetup paperSize="9" scale="4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pageSetUpPr fitToPage="1"/>
  </sheetPr>
  <dimension ref="A1:AP54"/>
  <sheetViews>
    <sheetView showGridLines="0" view="pageBreakPreview" zoomScale="65" zoomScaleNormal="77" zoomScaleSheetLayoutView="65" zoomScalePageLayoutView="77" workbookViewId="0">
      <selection activeCell="B44" sqref="B44:G68"/>
    </sheetView>
  </sheetViews>
  <sheetFormatPr baseColWidth="10" defaultColWidth="9.140625" defaultRowHeight="15"/>
  <cols>
    <col min="1" max="1" width="8.42578125" style="2" customWidth="1"/>
    <col min="2" max="2" width="47.5703125" style="2" customWidth="1"/>
    <col min="3" max="14" width="10.5703125" style="2" customWidth="1"/>
    <col min="15" max="15" width="9.140625" style="2" customWidth="1"/>
    <col min="16" max="19" width="10" style="2" customWidth="1"/>
    <col min="20" max="28" width="9.140625" style="2" customWidth="1"/>
    <col min="29" max="30" width="9.140625" style="2"/>
    <col min="31" max="31" width="12" style="2" bestFit="1" customWidth="1"/>
    <col min="32" max="32" width="9.140625" style="2"/>
    <col min="33" max="33" width="16" style="2" bestFit="1" customWidth="1"/>
    <col min="34" max="34" width="10.7109375" style="2" bestFit="1" customWidth="1"/>
    <col min="35" max="35" width="9.140625" style="2"/>
    <col min="36" max="36" width="10.7109375" style="2" bestFit="1" customWidth="1"/>
    <col min="37" max="16384" width="9.140625" style="2"/>
  </cols>
  <sheetData>
    <row r="1" spans="1:42" ht="15" customHeight="1">
      <c r="B1" s="171" t="s">
        <v>218</v>
      </c>
      <c r="C1" s="171"/>
      <c r="D1" s="171"/>
      <c r="E1" s="171"/>
      <c r="F1" s="171"/>
      <c r="G1" s="171"/>
      <c r="H1" s="171"/>
      <c r="I1" s="171"/>
      <c r="J1" s="171"/>
      <c r="K1" s="171"/>
      <c r="M1" s="2">
        <v>100</v>
      </c>
    </row>
    <row r="2" spans="1:42">
      <c r="A2" s="126"/>
      <c r="B2" s="171"/>
      <c r="C2" s="171"/>
      <c r="D2" s="171"/>
      <c r="E2" s="171"/>
      <c r="F2" s="171"/>
      <c r="G2" s="171"/>
      <c r="H2" s="171"/>
      <c r="I2" s="171"/>
      <c r="J2" s="171"/>
      <c r="K2" s="171"/>
    </row>
    <row r="3" spans="1:42" s="21" customFormat="1">
      <c r="A3" s="127"/>
      <c r="B3" s="171"/>
      <c r="C3" s="171"/>
      <c r="D3" s="171"/>
      <c r="E3" s="171"/>
      <c r="F3" s="171"/>
      <c r="G3" s="171"/>
      <c r="H3" s="171"/>
      <c r="I3" s="171"/>
      <c r="J3" s="171"/>
      <c r="K3" s="171"/>
    </row>
    <row r="4" spans="1:42" s="21" customFormat="1">
      <c r="A4" s="127"/>
      <c r="B4" s="127"/>
      <c r="C4" s="127"/>
      <c r="D4" s="127"/>
      <c r="E4" s="127"/>
      <c r="F4" s="127"/>
      <c r="G4" s="127"/>
      <c r="H4" s="127"/>
      <c r="I4" s="127"/>
      <c r="J4" s="127"/>
      <c r="K4" s="127"/>
    </row>
    <row r="5" spans="1:42" s="21" customFormat="1">
      <c r="A5" s="127"/>
      <c r="B5" s="127"/>
      <c r="C5" s="127"/>
      <c r="D5" s="127"/>
      <c r="E5" s="127"/>
      <c r="F5" s="127"/>
      <c r="G5" s="127"/>
      <c r="H5" s="127"/>
      <c r="I5" s="127"/>
      <c r="J5" s="127"/>
      <c r="K5" s="127"/>
    </row>
    <row r="6" spans="1:42" ht="12.75" customHeight="1">
      <c r="A6" s="2" t="s">
        <v>96</v>
      </c>
      <c r="B6" s="128" t="s">
        <v>22</v>
      </c>
      <c r="C6" s="129">
        <v>41791</v>
      </c>
      <c r="D6" s="129">
        <v>41883</v>
      </c>
      <c r="E6" s="129">
        <v>41974</v>
      </c>
      <c r="F6" s="130">
        <v>42064</v>
      </c>
      <c r="G6" s="130">
        <v>42156</v>
      </c>
      <c r="H6" s="130">
        <v>42248</v>
      </c>
      <c r="I6" s="130">
        <v>42339</v>
      </c>
      <c r="J6" s="130">
        <v>42430</v>
      </c>
      <c r="K6" s="131">
        <v>42522</v>
      </c>
      <c r="L6" s="130">
        <v>42614</v>
      </c>
      <c r="M6" s="131">
        <v>42705</v>
      </c>
      <c r="N6" s="131">
        <v>42795</v>
      </c>
      <c r="O6" s="131">
        <v>42887</v>
      </c>
      <c r="P6" s="132">
        <v>42979</v>
      </c>
      <c r="Q6" s="132" t="s">
        <v>111</v>
      </c>
      <c r="R6" s="132" t="s">
        <v>121</v>
      </c>
      <c r="S6" s="33" t="s">
        <v>129</v>
      </c>
      <c r="T6" s="132" t="s">
        <v>137</v>
      </c>
      <c r="U6" s="33" t="s">
        <v>183</v>
      </c>
      <c r="V6" s="133" t="s">
        <v>191</v>
      </c>
      <c r="W6" s="133" t="s">
        <v>199</v>
      </c>
      <c r="X6" s="132" t="s">
        <v>208</v>
      </c>
      <c r="Y6" s="132" t="s">
        <v>217</v>
      </c>
      <c r="Z6" s="133" t="s">
        <v>227</v>
      </c>
      <c r="AA6" s="133" t="s">
        <v>236</v>
      </c>
      <c r="AB6" s="2" t="s">
        <v>245</v>
      </c>
      <c r="AC6" s="132" t="s">
        <v>254</v>
      </c>
      <c r="AD6" s="45" t="s">
        <v>262</v>
      </c>
      <c r="AE6" s="2" t="s">
        <v>276</v>
      </c>
      <c r="AF6" s="2" t="s">
        <v>278</v>
      </c>
      <c r="AG6" s="132">
        <v>44531</v>
      </c>
      <c r="AH6" s="134">
        <v>44621</v>
      </c>
      <c r="AI6" s="132">
        <v>44713</v>
      </c>
      <c r="AJ6" s="134">
        <v>44805</v>
      </c>
      <c r="AL6" s="21"/>
    </row>
    <row r="7" spans="1:42" ht="12.75" customHeight="1">
      <c r="A7" s="34" t="s">
        <v>71</v>
      </c>
      <c r="B7" s="151" t="s">
        <v>338</v>
      </c>
      <c r="C7" s="136">
        <v>29.2</v>
      </c>
      <c r="D7" s="135">
        <v>31.8</v>
      </c>
      <c r="E7" s="135">
        <v>31.3</v>
      </c>
      <c r="F7" s="137">
        <v>33.299999999999997</v>
      </c>
      <c r="G7" s="137">
        <v>47.1</v>
      </c>
      <c r="H7" s="137">
        <v>47.4</v>
      </c>
      <c r="I7" s="137">
        <v>48</v>
      </c>
      <c r="J7" s="137">
        <v>34.6</v>
      </c>
      <c r="K7" s="137">
        <v>31.6</v>
      </c>
      <c r="L7" s="137">
        <v>26.1</v>
      </c>
      <c r="M7" s="137">
        <v>56.499999999999993</v>
      </c>
      <c r="N7" s="137">
        <v>47.4</v>
      </c>
      <c r="O7" s="137">
        <v>50</v>
      </c>
      <c r="P7" s="137">
        <v>50</v>
      </c>
      <c r="Q7" s="2">
        <v>27.27</v>
      </c>
      <c r="R7" s="2">
        <v>0</v>
      </c>
      <c r="S7" s="2">
        <v>0</v>
      </c>
      <c r="T7" s="2">
        <v>0</v>
      </c>
      <c r="U7" s="2">
        <v>0</v>
      </c>
      <c r="V7" s="8">
        <v>0</v>
      </c>
      <c r="W7" s="2">
        <v>0</v>
      </c>
      <c r="X7" s="8">
        <v>0</v>
      </c>
      <c r="Y7" s="2">
        <v>17.649999999999999</v>
      </c>
      <c r="Z7" s="8">
        <v>0</v>
      </c>
      <c r="AA7" s="2">
        <v>0</v>
      </c>
      <c r="AB7" s="8">
        <v>0</v>
      </c>
      <c r="AC7" s="2">
        <v>0</v>
      </c>
      <c r="AD7" s="2">
        <v>0</v>
      </c>
      <c r="AE7" s="8">
        <v>0</v>
      </c>
      <c r="AF7" s="2">
        <v>0</v>
      </c>
      <c r="AG7" s="2">
        <v>0</v>
      </c>
      <c r="AH7" s="2">
        <v>0</v>
      </c>
      <c r="AI7" s="2">
        <v>0</v>
      </c>
      <c r="AJ7" s="2">
        <v>0</v>
      </c>
      <c r="AP7" s="21"/>
    </row>
    <row r="8" spans="1:42" ht="12.75" customHeight="1">
      <c r="A8" s="34" t="s">
        <v>66</v>
      </c>
      <c r="B8" s="151" t="s">
        <v>334</v>
      </c>
      <c r="C8" s="136">
        <v>33.299999999999997</v>
      </c>
      <c r="D8" s="135">
        <v>18.2</v>
      </c>
      <c r="E8" s="135">
        <v>18.8</v>
      </c>
      <c r="F8" s="137">
        <v>33.299999999999997</v>
      </c>
      <c r="G8" s="137">
        <v>29.4</v>
      </c>
      <c r="H8" s="137">
        <v>21.1</v>
      </c>
      <c r="I8" s="137">
        <v>24</v>
      </c>
      <c r="J8" s="137">
        <v>15.4</v>
      </c>
      <c r="K8" s="137">
        <v>26.3</v>
      </c>
      <c r="L8" s="137">
        <v>17.399999999999999</v>
      </c>
      <c r="M8" s="137">
        <v>17.399999999999999</v>
      </c>
      <c r="N8" s="137">
        <v>15.8</v>
      </c>
      <c r="O8" s="137">
        <v>22.73</v>
      </c>
      <c r="P8" s="137">
        <v>20</v>
      </c>
      <c r="Q8" s="2">
        <v>18.18</v>
      </c>
      <c r="R8" s="2">
        <v>25</v>
      </c>
      <c r="S8" s="2">
        <v>33.33</v>
      </c>
      <c r="T8" s="2">
        <v>15.379999999999999</v>
      </c>
      <c r="U8" s="2">
        <v>12.5</v>
      </c>
      <c r="V8" s="2">
        <v>6.25</v>
      </c>
      <c r="W8" s="2">
        <v>5.56</v>
      </c>
      <c r="X8" s="8">
        <v>13.33</v>
      </c>
      <c r="Y8" s="2">
        <v>11.76</v>
      </c>
      <c r="Z8" s="8">
        <v>10</v>
      </c>
      <c r="AA8" s="2">
        <v>6.67</v>
      </c>
      <c r="AB8" s="8">
        <v>4.7600000000000007</v>
      </c>
      <c r="AC8" s="2">
        <v>7.6900000000000013</v>
      </c>
      <c r="AD8" s="2">
        <v>33.33</v>
      </c>
      <c r="AE8" s="8">
        <v>7.1399999999999988</v>
      </c>
      <c r="AF8" s="2">
        <v>5.88</v>
      </c>
      <c r="AG8" s="2">
        <v>0</v>
      </c>
      <c r="AH8" s="2">
        <v>0</v>
      </c>
      <c r="AI8" s="2">
        <v>11.76</v>
      </c>
      <c r="AJ8" s="2">
        <v>7.1399999999999988</v>
      </c>
      <c r="AP8" s="21"/>
    </row>
    <row r="9" spans="1:42" ht="15" customHeight="1">
      <c r="A9" s="34" t="s">
        <v>70</v>
      </c>
      <c r="B9" s="151" t="s">
        <v>337</v>
      </c>
      <c r="C9" s="136">
        <v>8.3000000000000007</v>
      </c>
      <c r="D9" s="135">
        <v>4.5</v>
      </c>
      <c r="E9" s="135">
        <v>0</v>
      </c>
      <c r="F9" s="137">
        <v>8.3000000000000007</v>
      </c>
      <c r="G9" s="137">
        <v>17.600000000000001</v>
      </c>
      <c r="H9" s="137">
        <v>15.8</v>
      </c>
      <c r="I9" s="137">
        <v>4</v>
      </c>
      <c r="J9" s="137">
        <v>7.7</v>
      </c>
      <c r="K9" s="137">
        <v>15.8</v>
      </c>
      <c r="L9" s="137">
        <v>17.399999999999999</v>
      </c>
      <c r="M9" s="137">
        <v>21.7</v>
      </c>
      <c r="N9" s="137">
        <v>15.8</v>
      </c>
      <c r="O9" s="137">
        <v>9.09</v>
      </c>
      <c r="P9" s="137">
        <v>10</v>
      </c>
      <c r="Q9" s="2">
        <v>13.639999999999999</v>
      </c>
      <c r="R9" s="2">
        <v>12.5</v>
      </c>
      <c r="S9" s="2">
        <v>11.110000000000001</v>
      </c>
      <c r="T9" s="2">
        <v>7.6900000000000013</v>
      </c>
      <c r="U9" s="2">
        <v>12.5</v>
      </c>
      <c r="V9" s="2">
        <v>6.25</v>
      </c>
      <c r="W9" s="2">
        <v>5.56</v>
      </c>
      <c r="X9" s="8">
        <v>13.33</v>
      </c>
      <c r="Y9" s="2">
        <v>5.88</v>
      </c>
      <c r="Z9" s="8">
        <v>20</v>
      </c>
      <c r="AA9" s="2">
        <v>13.33</v>
      </c>
      <c r="AB9" s="8">
        <v>14.29</v>
      </c>
      <c r="AC9" s="2">
        <v>0</v>
      </c>
      <c r="AD9" s="2">
        <v>16.669999999999998</v>
      </c>
      <c r="AE9" s="8">
        <v>7.1399999999999988</v>
      </c>
      <c r="AF9" s="2">
        <v>17.649999999999999</v>
      </c>
      <c r="AG9" s="2">
        <v>21.05</v>
      </c>
      <c r="AH9" s="2">
        <v>0</v>
      </c>
      <c r="AI9" s="2">
        <v>0</v>
      </c>
      <c r="AJ9" s="2">
        <v>14.29</v>
      </c>
      <c r="AP9" s="21"/>
    </row>
    <row r="10" spans="1:42" ht="15" customHeight="1">
      <c r="A10" s="34" t="s">
        <v>64</v>
      </c>
      <c r="B10" s="151" t="s">
        <v>332</v>
      </c>
      <c r="C10" s="136">
        <v>16.7</v>
      </c>
      <c r="D10" s="135">
        <v>13.600000000000001</v>
      </c>
      <c r="E10" s="135">
        <v>18.8</v>
      </c>
      <c r="F10" s="137">
        <v>41.7</v>
      </c>
      <c r="G10" s="137">
        <v>23.5</v>
      </c>
      <c r="H10" s="137">
        <v>10.5</v>
      </c>
      <c r="I10" s="137">
        <v>20</v>
      </c>
      <c r="J10" s="137">
        <v>26.899999999999995</v>
      </c>
      <c r="K10" s="137">
        <v>31.6</v>
      </c>
      <c r="L10" s="137">
        <v>8.6999999999999993</v>
      </c>
      <c r="M10" s="137">
        <v>13</v>
      </c>
      <c r="N10" s="137">
        <v>15.8</v>
      </c>
      <c r="O10" s="137">
        <v>18.18</v>
      </c>
      <c r="P10" s="137">
        <v>10</v>
      </c>
      <c r="Q10" s="2">
        <v>4.55</v>
      </c>
      <c r="R10" s="2">
        <v>12.5</v>
      </c>
      <c r="S10" s="2">
        <v>27.779999999999998</v>
      </c>
      <c r="T10" s="2">
        <v>15.379999999999999</v>
      </c>
      <c r="U10" s="2">
        <v>12.5</v>
      </c>
      <c r="V10" s="2">
        <v>0</v>
      </c>
      <c r="W10" s="2">
        <v>27.779999999999998</v>
      </c>
      <c r="X10" s="8">
        <v>26.669999999999998</v>
      </c>
      <c r="Y10" s="2">
        <v>17.649999999999999</v>
      </c>
      <c r="Z10" s="8">
        <v>40</v>
      </c>
      <c r="AA10" s="2">
        <v>20</v>
      </c>
      <c r="AB10" s="8">
        <v>42.86</v>
      </c>
      <c r="AC10" s="2">
        <v>30.769999999999996</v>
      </c>
      <c r="AD10" s="2">
        <v>33.33</v>
      </c>
      <c r="AE10" s="8">
        <v>42.86</v>
      </c>
      <c r="AF10" s="2">
        <v>41.18</v>
      </c>
      <c r="AG10" s="2">
        <v>10.530000000000001</v>
      </c>
      <c r="AH10" s="2">
        <v>18.75</v>
      </c>
      <c r="AI10" s="2">
        <v>11.76</v>
      </c>
      <c r="AJ10" s="2">
        <v>21.43</v>
      </c>
      <c r="AP10" s="21"/>
    </row>
    <row r="11" spans="1:42" ht="15" customHeight="1">
      <c r="A11" s="34" t="s">
        <v>71</v>
      </c>
      <c r="B11" s="151" t="s">
        <v>339</v>
      </c>
      <c r="C11" s="136">
        <v>12.5</v>
      </c>
      <c r="D11" s="135">
        <v>9.1</v>
      </c>
      <c r="E11" s="138">
        <v>25</v>
      </c>
      <c r="F11" s="137">
        <v>8.3000000000000007</v>
      </c>
      <c r="G11" s="137">
        <v>11.8</v>
      </c>
      <c r="H11" s="137">
        <v>5.3</v>
      </c>
      <c r="I11" s="137">
        <v>4</v>
      </c>
      <c r="J11" s="137">
        <v>7.7</v>
      </c>
      <c r="K11" s="137">
        <v>26.3</v>
      </c>
      <c r="L11" s="137">
        <v>8.6999999999999993</v>
      </c>
      <c r="M11" s="137">
        <v>34.799999999999997</v>
      </c>
      <c r="N11" s="137">
        <v>10.5</v>
      </c>
      <c r="O11" s="137">
        <v>18.18</v>
      </c>
      <c r="P11" s="137">
        <v>15</v>
      </c>
      <c r="Q11" s="2">
        <v>31.819999999999997</v>
      </c>
      <c r="R11" s="2">
        <v>12.5</v>
      </c>
      <c r="S11" s="2">
        <v>5.56</v>
      </c>
      <c r="T11" s="2">
        <v>7.6900000000000013</v>
      </c>
      <c r="U11" s="2">
        <v>18.75</v>
      </c>
      <c r="V11" s="2">
        <v>6.25</v>
      </c>
      <c r="W11" s="2">
        <v>16.669999999999998</v>
      </c>
      <c r="X11" s="8">
        <v>20</v>
      </c>
      <c r="Y11" s="2">
        <v>17.649999999999999</v>
      </c>
      <c r="Z11" s="8">
        <v>20</v>
      </c>
      <c r="AA11" s="2">
        <v>20</v>
      </c>
      <c r="AB11" s="8">
        <v>4.7600000000000007</v>
      </c>
      <c r="AC11" s="2">
        <v>7.6900000000000013</v>
      </c>
      <c r="AD11" s="2">
        <v>0</v>
      </c>
      <c r="AE11" s="8">
        <v>7.1399999999999988</v>
      </c>
      <c r="AF11" s="2">
        <v>5.88</v>
      </c>
      <c r="AG11" s="2">
        <v>15.790000000000001</v>
      </c>
      <c r="AH11" s="2">
        <v>0</v>
      </c>
      <c r="AI11" s="2">
        <v>11.76</v>
      </c>
      <c r="AJ11" s="2">
        <v>21.43</v>
      </c>
      <c r="AP11" s="21"/>
    </row>
    <row r="12" spans="1:42" ht="15" customHeight="1">
      <c r="A12" s="34" t="s">
        <v>65</v>
      </c>
      <c r="B12" s="151" t="s">
        <v>333</v>
      </c>
      <c r="C12" s="136">
        <v>4.2</v>
      </c>
      <c r="D12" s="135">
        <v>4.5</v>
      </c>
      <c r="E12" s="135">
        <v>12.5</v>
      </c>
      <c r="F12" s="137">
        <v>0</v>
      </c>
      <c r="G12" s="137">
        <v>11.8</v>
      </c>
      <c r="H12" s="137">
        <v>5.3</v>
      </c>
      <c r="I12" s="137">
        <v>8</v>
      </c>
      <c r="J12" s="137">
        <v>11.5</v>
      </c>
      <c r="K12" s="137">
        <v>21.1</v>
      </c>
      <c r="L12" s="137">
        <v>13</v>
      </c>
      <c r="M12" s="137">
        <v>4.3</v>
      </c>
      <c r="N12" s="137">
        <v>5.3</v>
      </c>
      <c r="O12" s="137">
        <v>9.09</v>
      </c>
      <c r="P12" s="137">
        <v>0</v>
      </c>
      <c r="Q12" s="2">
        <v>9.09</v>
      </c>
      <c r="R12" s="2">
        <v>18.75</v>
      </c>
      <c r="S12" s="2">
        <v>5.56</v>
      </c>
      <c r="T12" s="2">
        <v>15.379999999999999</v>
      </c>
      <c r="U12" s="2">
        <v>6.25</v>
      </c>
      <c r="V12" s="2">
        <v>18.75</v>
      </c>
      <c r="W12" s="2">
        <v>16.669999999999998</v>
      </c>
      <c r="X12" s="8">
        <v>20</v>
      </c>
      <c r="Y12" s="2">
        <v>29.409999999999997</v>
      </c>
      <c r="Z12" s="8">
        <v>20</v>
      </c>
      <c r="AA12" s="2">
        <v>26.669999999999998</v>
      </c>
      <c r="AB12" s="8">
        <v>42.86</v>
      </c>
      <c r="AC12" s="2">
        <v>38.46</v>
      </c>
      <c r="AD12" s="2">
        <v>25</v>
      </c>
      <c r="AE12" s="8">
        <v>21.43</v>
      </c>
      <c r="AF12" s="2">
        <v>35.29</v>
      </c>
      <c r="AG12" s="2">
        <v>26.32</v>
      </c>
      <c r="AH12" s="2">
        <v>12.5</v>
      </c>
      <c r="AI12" s="2">
        <v>23.53</v>
      </c>
      <c r="AJ12" s="2">
        <v>28.57</v>
      </c>
      <c r="AP12" s="21"/>
    </row>
    <row r="13" spans="1:42" ht="15" customHeight="1">
      <c r="A13" s="34" t="s">
        <v>69</v>
      </c>
      <c r="B13" s="151" t="s">
        <v>336</v>
      </c>
      <c r="C13" s="136">
        <v>0</v>
      </c>
      <c r="D13" s="135">
        <v>9.1</v>
      </c>
      <c r="E13" s="135">
        <v>6.3</v>
      </c>
      <c r="F13" s="137">
        <v>0</v>
      </c>
      <c r="G13" s="137">
        <v>5.9</v>
      </c>
      <c r="H13" s="137">
        <v>5.3</v>
      </c>
      <c r="I13" s="137">
        <v>8</v>
      </c>
      <c r="J13" s="137">
        <v>11.5</v>
      </c>
      <c r="K13" s="137">
        <v>10.5</v>
      </c>
      <c r="L13" s="137">
        <v>4.3</v>
      </c>
      <c r="M13" s="137">
        <v>4.3</v>
      </c>
      <c r="N13" s="137">
        <v>15.8</v>
      </c>
      <c r="O13" s="137">
        <v>4.55</v>
      </c>
      <c r="P13" s="137">
        <v>5</v>
      </c>
      <c r="Q13" s="2">
        <v>4.55</v>
      </c>
      <c r="R13" s="2">
        <v>18.75</v>
      </c>
      <c r="S13" s="2">
        <v>16.669999999999998</v>
      </c>
      <c r="T13" s="2">
        <v>0</v>
      </c>
      <c r="U13" s="2">
        <v>6.25</v>
      </c>
      <c r="V13" s="2">
        <v>6.25</v>
      </c>
      <c r="W13" s="2">
        <v>11.110000000000001</v>
      </c>
      <c r="X13" s="8">
        <v>6.67</v>
      </c>
      <c r="Y13" s="2">
        <v>11.76</v>
      </c>
      <c r="Z13" s="8">
        <v>30</v>
      </c>
      <c r="AA13" s="2">
        <v>20</v>
      </c>
      <c r="AB13" s="8">
        <v>19.05</v>
      </c>
      <c r="AC13" s="2">
        <v>15.379999999999999</v>
      </c>
      <c r="AD13" s="2">
        <v>8.33</v>
      </c>
      <c r="AE13" s="8">
        <v>14.29</v>
      </c>
      <c r="AF13" s="2">
        <v>35.29</v>
      </c>
      <c r="AG13" s="2">
        <v>15.790000000000001</v>
      </c>
      <c r="AH13" s="2">
        <v>12.5</v>
      </c>
      <c r="AI13" s="2">
        <v>17.649999999999999</v>
      </c>
      <c r="AJ13" s="2">
        <v>35.709999999999994</v>
      </c>
      <c r="AP13" s="21"/>
    </row>
    <row r="14" spans="1:42" ht="15" customHeight="1">
      <c r="A14" s="34" t="s">
        <v>68</v>
      </c>
      <c r="B14" s="151" t="s">
        <v>335</v>
      </c>
      <c r="C14" s="136">
        <v>25</v>
      </c>
      <c r="D14" s="135">
        <v>18.2</v>
      </c>
      <c r="E14" s="135">
        <v>37.5</v>
      </c>
      <c r="F14" s="137">
        <v>16.7</v>
      </c>
      <c r="G14" s="137">
        <v>17.600000000000001</v>
      </c>
      <c r="H14" s="137">
        <v>26.3</v>
      </c>
      <c r="I14" s="137">
        <v>20</v>
      </c>
      <c r="J14" s="137">
        <v>23.1</v>
      </c>
      <c r="K14" s="137">
        <v>31.6</v>
      </c>
      <c r="L14" s="137">
        <v>26.1</v>
      </c>
      <c r="M14" s="137">
        <v>21.7</v>
      </c>
      <c r="N14" s="137">
        <v>31.6</v>
      </c>
      <c r="O14" s="137">
        <v>27.27</v>
      </c>
      <c r="P14" s="137">
        <v>40</v>
      </c>
      <c r="Q14" s="2">
        <v>18.18</v>
      </c>
      <c r="R14" s="2">
        <v>12.5</v>
      </c>
      <c r="S14" s="2">
        <v>38.89</v>
      </c>
      <c r="T14" s="2">
        <v>30.769999999999996</v>
      </c>
      <c r="U14" s="2">
        <v>50</v>
      </c>
      <c r="V14" s="2">
        <v>37.5</v>
      </c>
      <c r="W14" s="2">
        <v>27.779999999999998</v>
      </c>
      <c r="X14" s="8">
        <v>20</v>
      </c>
      <c r="Y14" s="2">
        <v>35.29</v>
      </c>
      <c r="Z14" s="8">
        <v>60</v>
      </c>
      <c r="AA14" s="2">
        <v>80</v>
      </c>
      <c r="AB14" s="8">
        <v>80.95</v>
      </c>
      <c r="AC14" s="2">
        <v>46.150000000000006</v>
      </c>
      <c r="AD14" s="2">
        <v>41.67</v>
      </c>
      <c r="AE14" s="8">
        <v>50</v>
      </c>
      <c r="AF14" s="2">
        <v>52.94</v>
      </c>
      <c r="AG14" s="2">
        <v>42.11</v>
      </c>
      <c r="AH14" s="2">
        <v>31.25</v>
      </c>
      <c r="AI14" s="2">
        <v>23.53</v>
      </c>
      <c r="AJ14" s="2">
        <v>42.86</v>
      </c>
      <c r="AP14" s="21"/>
    </row>
    <row r="15" spans="1:42" ht="15" customHeight="1">
      <c r="A15" s="34" t="s">
        <v>67</v>
      </c>
      <c r="B15" s="151" t="s">
        <v>340</v>
      </c>
      <c r="C15" s="136">
        <v>20.8</v>
      </c>
      <c r="D15" s="135">
        <v>13.600000000000001</v>
      </c>
      <c r="E15" s="135">
        <v>6.3</v>
      </c>
      <c r="F15" s="137">
        <v>16.7</v>
      </c>
      <c r="G15" s="137">
        <v>29.4</v>
      </c>
      <c r="H15" s="137">
        <v>10.5</v>
      </c>
      <c r="I15" s="137">
        <v>12</v>
      </c>
      <c r="J15" s="137">
        <v>15.4</v>
      </c>
      <c r="K15" s="137">
        <v>15.8</v>
      </c>
      <c r="L15" s="137">
        <v>17.399999999999999</v>
      </c>
      <c r="M15" s="137">
        <v>17.399999999999999</v>
      </c>
      <c r="N15" s="137">
        <v>15.8</v>
      </c>
      <c r="O15" s="137">
        <v>22.73</v>
      </c>
      <c r="P15" s="137">
        <v>15</v>
      </c>
      <c r="Q15" s="2">
        <v>13.639999999999999</v>
      </c>
      <c r="R15" s="2">
        <v>12.5</v>
      </c>
      <c r="S15" s="2">
        <v>11.110000000000001</v>
      </c>
      <c r="T15" s="2">
        <v>38.46</v>
      </c>
      <c r="U15" s="2">
        <v>12.5</v>
      </c>
      <c r="V15" s="2">
        <v>31.25</v>
      </c>
      <c r="W15" s="2">
        <v>50</v>
      </c>
      <c r="X15" s="8">
        <v>46.67</v>
      </c>
      <c r="Y15" s="2">
        <v>29.409999999999997</v>
      </c>
      <c r="Z15" s="8">
        <v>40</v>
      </c>
      <c r="AA15" s="2">
        <v>53.33</v>
      </c>
      <c r="AB15" s="8">
        <v>42.86</v>
      </c>
      <c r="AC15" s="2">
        <v>30.769999999999996</v>
      </c>
      <c r="AD15" s="2">
        <v>25</v>
      </c>
      <c r="AE15" s="8">
        <v>64.290000000000006</v>
      </c>
      <c r="AF15" s="2">
        <v>41.18</v>
      </c>
      <c r="AG15" s="2">
        <v>42.11</v>
      </c>
      <c r="AH15" s="2">
        <v>31.25</v>
      </c>
      <c r="AI15" s="2">
        <v>23.53</v>
      </c>
      <c r="AJ15" s="2">
        <v>42.86</v>
      </c>
      <c r="AP15" s="21"/>
    </row>
    <row r="16" spans="1:42" ht="15" customHeight="1">
      <c r="A16" s="34" t="s">
        <v>63</v>
      </c>
      <c r="B16" s="151" t="s">
        <v>331</v>
      </c>
      <c r="C16" s="136">
        <v>95.8</v>
      </c>
      <c r="D16" s="139">
        <v>100</v>
      </c>
      <c r="E16" s="135">
        <v>93.8</v>
      </c>
      <c r="F16" s="137">
        <v>83.3</v>
      </c>
      <c r="G16" s="137">
        <v>88.2</v>
      </c>
      <c r="H16" s="137">
        <v>78.900000000000006</v>
      </c>
      <c r="I16" s="137">
        <v>100</v>
      </c>
      <c r="J16" s="137">
        <v>92.3</v>
      </c>
      <c r="K16" s="137">
        <v>100</v>
      </c>
      <c r="L16" s="137">
        <v>91.3</v>
      </c>
      <c r="M16" s="137">
        <v>87</v>
      </c>
      <c r="N16" s="137">
        <v>94.7</v>
      </c>
      <c r="O16" s="137">
        <v>95.45</v>
      </c>
      <c r="P16" s="137">
        <v>80</v>
      </c>
      <c r="Q16" s="2">
        <v>95.45</v>
      </c>
      <c r="R16" s="2">
        <v>100</v>
      </c>
      <c r="S16" s="2">
        <v>100</v>
      </c>
      <c r="T16" s="2">
        <v>100</v>
      </c>
      <c r="U16" s="2">
        <v>100</v>
      </c>
      <c r="V16" s="2">
        <v>93.75</v>
      </c>
      <c r="W16" s="2">
        <v>94.44</v>
      </c>
      <c r="X16" s="8">
        <v>80</v>
      </c>
      <c r="Y16" s="2">
        <v>94.12</v>
      </c>
      <c r="Z16" s="8">
        <v>90</v>
      </c>
      <c r="AA16" s="2">
        <v>93.33</v>
      </c>
      <c r="AB16" s="8">
        <v>90.48</v>
      </c>
      <c r="AC16" s="2">
        <v>100</v>
      </c>
      <c r="AD16" s="2">
        <v>100</v>
      </c>
      <c r="AE16" s="8">
        <v>100</v>
      </c>
      <c r="AF16" s="2">
        <v>100</v>
      </c>
      <c r="AG16" s="2">
        <v>100</v>
      </c>
      <c r="AH16" s="2">
        <v>81.25</v>
      </c>
      <c r="AI16" s="2">
        <v>82.35</v>
      </c>
      <c r="AJ16" s="2">
        <v>78.569999999999993</v>
      </c>
      <c r="AP16" s="21"/>
    </row>
    <row r="17" spans="1:24" ht="15" customHeight="1">
      <c r="A17" s="34"/>
      <c r="B17" s="138"/>
      <c r="D17" s="140"/>
      <c r="E17" s="140"/>
      <c r="F17" s="138"/>
      <c r="G17" s="138"/>
      <c r="H17" s="141"/>
      <c r="I17" s="34"/>
      <c r="J17" s="34"/>
      <c r="K17" s="34"/>
      <c r="T17" s="6"/>
      <c r="U17" s="6"/>
      <c r="W17" s="133"/>
      <c r="X17" s="133"/>
    </row>
    <row r="18" spans="1:24" ht="15" customHeight="1">
      <c r="A18" s="34"/>
      <c r="B18" s="40"/>
      <c r="C18" s="40"/>
      <c r="D18" s="34"/>
      <c r="E18" s="34"/>
      <c r="F18" s="82"/>
      <c r="G18" s="82"/>
      <c r="H18" s="34"/>
      <c r="I18" s="34"/>
      <c r="J18" s="34"/>
      <c r="K18" s="34"/>
      <c r="T18" s="6"/>
      <c r="U18" s="6"/>
      <c r="W18" s="133"/>
      <c r="X18" s="133"/>
    </row>
    <row r="19" spans="1:24">
      <c r="A19" s="34"/>
      <c r="B19" s="40"/>
      <c r="C19" s="40"/>
      <c r="D19" s="34"/>
      <c r="E19" s="34"/>
      <c r="F19" s="82"/>
      <c r="G19" s="82"/>
      <c r="H19" s="34"/>
      <c r="I19" s="34"/>
      <c r="J19" s="34"/>
      <c r="K19" s="34"/>
    </row>
    <row r="20" spans="1:24">
      <c r="A20" s="34"/>
      <c r="B20" s="40"/>
      <c r="C20" s="40"/>
      <c r="D20" s="34"/>
      <c r="E20" s="34"/>
      <c r="F20" s="82"/>
      <c r="G20" s="82"/>
      <c r="H20" s="34"/>
      <c r="I20" s="34"/>
      <c r="J20" s="34"/>
      <c r="K20" s="34"/>
    </row>
    <row r="21" spans="1:24">
      <c r="A21" s="34"/>
      <c r="B21" s="40"/>
      <c r="C21" s="40"/>
      <c r="D21" s="34"/>
      <c r="E21" s="34"/>
      <c r="F21" s="82"/>
      <c r="G21" s="82"/>
      <c r="H21" s="34"/>
      <c r="I21" s="34"/>
      <c r="J21" s="34"/>
      <c r="K21" s="34"/>
    </row>
    <row r="22" spans="1:24">
      <c r="A22" s="34"/>
      <c r="B22" s="40"/>
      <c r="C22" s="40"/>
      <c r="D22" s="34"/>
      <c r="E22" s="34"/>
      <c r="F22" s="82"/>
      <c r="G22" s="82"/>
      <c r="H22" s="34"/>
      <c r="I22" s="34"/>
      <c r="J22" s="34"/>
      <c r="K22" s="34"/>
    </row>
    <row r="23" spans="1:24">
      <c r="A23" s="34"/>
      <c r="C23" s="24" t="s">
        <v>286</v>
      </c>
      <c r="D23" s="34"/>
      <c r="E23" s="34"/>
      <c r="F23" s="34"/>
      <c r="G23" s="34"/>
      <c r="H23" s="34"/>
      <c r="I23" s="34"/>
      <c r="J23" s="34"/>
      <c r="K23" s="34"/>
    </row>
    <row r="24" spans="1:24">
      <c r="A24" s="34"/>
      <c r="C24" s="9" t="s">
        <v>120</v>
      </c>
      <c r="D24" s="34"/>
      <c r="E24" s="34"/>
      <c r="F24" s="34"/>
      <c r="G24" s="34"/>
      <c r="H24" s="34"/>
      <c r="I24" s="34"/>
      <c r="J24" s="34"/>
      <c r="K24" s="34"/>
    </row>
    <row r="25" spans="1:24">
      <c r="B25" s="10"/>
      <c r="C25" s="142"/>
    </row>
    <row r="26" spans="1:24">
      <c r="B26" s="10"/>
      <c r="C26" s="10"/>
    </row>
    <row r="27" spans="1:24">
      <c r="B27" s="10"/>
      <c r="C27" s="10"/>
    </row>
    <row r="28" spans="1:24">
      <c r="B28" s="10"/>
      <c r="C28" s="10"/>
    </row>
    <row r="29" spans="1:24">
      <c r="B29" s="10"/>
      <c r="C29" s="10"/>
    </row>
    <row r="30" spans="1:24">
      <c r="B30" s="10"/>
      <c r="C30" s="10"/>
    </row>
    <row r="31" spans="1:24">
      <c r="B31" s="10"/>
      <c r="C31" s="10"/>
    </row>
    <row r="32" spans="1:24">
      <c r="B32" s="10"/>
      <c r="C32" s="10"/>
    </row>
    <row r="33" spans="2:3">
      <c r="B33" s="10"/>
      <c r="C33" s="10"/>
    </row>
    <row r="34" spans="2:3">
      <c r="B34" s="10"/>
      <c r="C34" s="10"/>
    </row>
    <row r="35" spans="2:3">
      <c r="B35" s="10"/>
      <c r="C35" s="10"/>
    </row>
    <row r="36" spans="2:3">
      <c r="B36" s="10"/>
      <c r="C36" s="10"/>
    </row>
    <row r="37" spans="2:3">
      <c r="B37" s="10"/>
      <c r="C37" s="10"/>
    </row>
    <row r="38" spans="2:3">
      <c r="B38" s="10"/>
      <c r="C38" s="10"/>
    </row>
    <row r="39" spans="2:3">
      <c r="B39" s="10"/>
      <c r="C39" s="10"/>
    </row>
    <row r="40" spans="2:3">
      <c r="B40" s="10"/>
      <c r="C40" s="10"/>
    </row>
    <row r="41" spans="2:3">
      <c r="B41" s="10"/>
      <c r="C41" s="10"/>
    </row>
    <row r="42" spans="2:3">
      <c r="B42" s="10"/>
      <c r="C42" s="10"/>
    </row>
    <row r="43" spans="2:3">
      <c r="B43" s="10"/>
      <c r="C43" s="10"/>
    </row>
    <row r="44" spans="2:3">
      <c r="B44" s="10"/>
      <c r="C44" s="10"/>
    </row>
    <row r="45" spans="2:3">
      <c r="B45" s="10"/>
      <c r="C45" s="10"/>
    </row>
    <row r="46" spans="2:3">
      <c r="B46" s="10"/>
      <c r="C46" s="10"/>
    </row>
    <row r="47" spans="2:3">
      <c r="B47" s="10"/>
      <c r="C47" s="10"/>
    </row>
    <row r="48" spans="2:3">
      <c r="B48" s="10"/>
      <c r="C48" s="10"/>
    </row>
    <row r="49" spans="2:3">
      <c r="B49" s="10"/>
      <c r="C49" s="10"/>
    </row>
    <row r="50" spans="2:3">
      <c r="B50" s="10"/>
      <c r="C50" s="10"/>
    </row>
    <row r="51" spans="2:3">
      <c r="B51" s="10"/>
      <c r="C51" s="10"/>
    </row>
    <row r="52" spans="2:3">
      <c r="B52" s="10"/>
      <c r="C52" s="10" t="s">
        <v>366</v>
      </c>
    </row>
    <row r="53" spans="2:3">
      <c r="B53" s="10"/>
    </row>
    <row r="54" spans="2:3">
      <c r="B54" s="10"/>
    </row>
  </sheetData>
  <autoFilter ref="A6:AJ16" xr:uid="{00000000-0001-0000-0500-000000000000}">
    <sortState xmlns:xlrd2="http://schemas.microsoft.com/office/spreadsheetml/2017/richdata2" ref="A7:AJ16">
      <sortCondition ref="AJ6:AJ16"/>
    </sortState>
  </autoFilter>
  <sortState xmlns:xlrd2="http://schemas.microsoft.com/office/spreadsheetml/2017/richdata2" ref="A7:AF16">
    <sortCondition ref="AF7:AF16"/>
  </sortState>
  <mergeCells count="1">
    <mergeCell ref="B1:K3"/>
  </mergeCells>
  <phoneticPr fontId="32"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0"/>
  <sheetViews>
    <sheetView showGridLines="0" view="pageBreakPreview" zoomScale="80" zoomScaleNormal="100" zoomScaleSheetLayoutView="80" workbookViewId="0">
      <selection activeCell="I2" sqref="I2"/>
    </sheetView>
  </sheetViews>
  <sheetFormatPr baseColWidth="10" defaultColWidth="12" defaultRowHeight="15"/>
  <cols>
    <col min="1" max="2" width="12" style="92"/>
    <col min="3" max="3" width="15" style="92" bestFit="1" customWidth="1"/>
    <col min="4" max="4" width="13.42578125" style="92" bestFit="1" customWidth="1"/>
    <col min="5" max="5" width="15" style="92" bestFit="1" customWidth="1"/>
    <col min="6" max="16384" width="12" style="92"/>
  </cols>
  <sheetData>
    <row r="1" spans="1:9" s="90" customFormat="1" ht="17.45" customHeight="1">
      <c r="A1" s="96" t="s">
        <v>28</v>
      </c>
      <c r="B1" s="96"/>
      <c r="C1" s="96"/>
      <c r="D1" s="96"/>
      <c r="F1" s="90">
        <v>100</v>
      </c>
    </row>
    <row r="2" spans="1:9">
      <c r="A2" s="91" t="s">
        <v>29</v>
      </c>
      <c r="B2" s="152" t="s">
        <v>341</v>
      </c>
      <c r="C2" s="152" t="s">
        <v>342</v>
      </c>
      <c r="D2" s="152" t="s">
        <v>343</v>
      </c>
      <c r="E2" s="152" t="s">
        <v>342</v>
      </c>
      <c r="I2" s="91" t="s">
        <v>425</v>
      </c>
    </row>
    <row r="3" spans="1:9">
      <c r="A3" s="93">
        <v>44287</v>
      </c>
      <c r="B3" s="97">
        <v>7.9752064089895116</v>
      </c>
      <c r="C3" s="94"/>
      <c r="D3" s="94">
        <v>8.1329857723797812</v>
      </c>
      <c r="F3" s="95">
        <f t="shared" ref="F3:F13" si="0">+D3-B3</f>
        <v>0.15777936339026954</v>
      </c>
    </row>
    <row r="4" spans="1:9">
      <c r="A4" s="93">
        <v>44317</v>
      </c>
      <c r="B4" s="97">
        <v>8.2392432347405737</v>
      </c>
      <c r="C4" s="94"/>
      <c r="D4" s="94">
        <v>8.382486977142916</v>
      </c>
      <c r="F4" s="95">
        <f t="shared" si="0"/>
        <v>0.14324374240234228</v>
      </c>
    </row>
    <row r="5" spans="1:9">
      <c r="A5" s="93">
        <v>44348</v>
      </c>
      <c r="B5" s="97">
        <v>8.1138468459976174</v>
      </c>
      <c r="C5" s="94"/>
      <c r="D5" s="94">
        <v>8.5011298455480411</v>
      </c>
      <c r="F5" s="95">
        <f t="shared" si="0"/>
        <v>0.38728299955042367</v>
      </c>
    </row>
    <row r="6" spans="1:9">
      <c r="A6" s="93">
        <v>44378</v>
      </c>
      <c r="B6" s="97">
        <v>7.9124151725612073</v>
      </c>
      <c r="C6" s="94"/>
      <c r="D6" s="94">
        <v>8.0772236677189806</v>
      </c>
      <c r="E6" s="94"/>
      <c r="F6" s="95">
        <f t="shared" si="0"/>
        <v>0.16480849515777329</v>
      </c>
    </row>
    <row r="7" spans="1:9">
      <c r="A7" s="93">
        <v>44409</v>
      </c>
      <c r="B7" s="97">
        <v>7.9834780906110581</v>
      </c>
      <c r="C7" s="94"/>
      <c r="D7" s="94">
        <v>8.1264453940460815</v>
      </c>
      <c r="E7" s="94"/>
      <c r="F7" s="95">
        <f t="shared" si="0"/>
        <v>0.1429673034350234</v>
      </c>
    </row>
    <row r="8" spans="1:9">
      <c r="A8" s="93">
        <v>44440</v>
      </c>
      <c r="B8" s="97">
        <v>7.2354367720964818</v>
      </c>
      <c r="C8" s="94"/>
      <c r="D8" s="94">
        <v>7.6395853592556753</v>
      </c>
      <c r="E8" s="94"/>
      <c r="F8" s="95">
        <f t="shared" si="0"/>
        <v>0.40414858715919344</v>
      </c>
    </row>
    <row r="9" spans="1:9">
      <c r="A9" s="93">
        <v>44470</v>
      </c>
      <c r="B9" s="94">
        <v>7.015981937557628</v>
      </c>
      <c r="C9" s="94">
        <v>6.8273771696860814</v>
      </c>
      <c r="D9" s="94">
        <v>7.2903977454740145</v>
      </c>
      <c r="E9" s="94">
        <v>7.1542648725670146</v>
      </c>
      <c r="F9" s="95">
        <f t="shared" si="0"/>
        <v>0.27441580791638653</v>
      </c>
    </row>
    <row r="10" spans="1:9">
      <c r="A10" s="93">
        <v>44501</v>
      </c>
      <c r="B10" s="94">
        <v>6.9054541232461686</v>
      </c>
      <c r="C10" s="94">
        <v>6.8273771696860814</v>
      </c>
      <c r="D10" s="94">
        <v>7.2546166010804187</v>
      </c>
      <c r="E10" s="94">
        <v>7.1542648725670146</v>
      </c>
      <c r="F10" s="95">
        <f t="shared" si="0"/>
        <v>0.34916247783425014</v>
      </c>
    </row>
    <row r="11" spans="1:9">
      <c r="A11" s="93">
        <v>44531</v>
      </c>
      <c r="B11" s="94">
        <v>6.4999554725200586</v>
      </c>
      <c r="C11" s="94">
        <v>6.8273771696860814</v>
      </c>
      <c r="D11" s="94">
        <v>7.4223071950155495</v>
      </c>
      <c r="E11" s="94">
        <v>7.1542648725670146</v>
      </c>
      <c r="F11" s="95">
        <f t="shared" si="0"/>
        <v>0.92235172249549091</v>
      </c>
    </row>
    <row r="12" spans="1:9">
      <c r="A12" s="93">
        <v>44562</v>
      </c>
      <c r="B12" s="94">
        <v>7.6657044405901154</v>
      </c>
      <c r="C12" s="94">
        <v>6.8273771696860814</v>
      </c>
      <c r="D12" s="94">
        <v>7.8723897299440724</v>
      </c>
      <c r="E12" s="94">
        <v>7.1542648725670146</v>
      </c>
      <c r="F12" s="95">
        <f t="shared" si="0"/>
        <v>0.20668528935395702</v>
      </c>
    </row>
    <row r="13" spans="1:9">
      <c r="A13" s="93">
        <v>44593</v>
      </c>
      <c r="B13" s="94">
        <v>7.4948355058557308</v>
      </c>
      <c r="C13" s="94">
        <v>6.8273771696860814</v>
      </c>
      <c r="D13" s="94">
        <v>7.7539020238969396</v>
      </c>
      <c r="E13" s="94">
        <v>7.1542648725670146</v>
      </c>
      <c r="F13" s="95">
        <f t="shared" si="0"/>
        <v>0.25906651804120884</v>
      </c>
    </row>
    <row r="14" spans="1:9" ht="15" customHeight="1">
      <c r="A14" s="93">
        <v>44621</v>
      </c>
      <c r="B14" s="94">
        <v>7.3894234652746889</v>
      </c>
      <c r="C14" s="94">
        <v>6.8273771696860814</v>
      </c>
      <c r="D14" s="94">
        <v>7.8293659154618727</v>
      </c>
      <c r="E14" s="94">
        <v>7.1542648725670146</v>
      </c>
      <c r="F14" s="95">
        <f>+D14-B14</f>
        <v>0.43994245018718381</v>
      </c>
    </row>
    <row r="15" spans="1:9">
      <c r="A15" s="93">
        <v>44652</v>
      </c>
      <c r="B15" s="94">
        <v>7.2509603773519355</v>
      </c>
      <c r="C15" s="94">
        <v>6.8273771696860814</v>
      </c>
      <c r="D15" s="94">
        <v>7.3953668819158134</v>
      </c>
      <c r="E15" s="94">
        <v>7.1542648725670146</v>
      </c>
      <c r="F15" s="95">
        <f t="shared" ref="F15:F19" si="1">+D15-B15</f>
        <v>0.14440650456387782</v>
      </c>
    </row>
    <row r="16" spans="1:9">
      <c r="A16" s="93">
        <v>44682</v>
      </c>
      <c r="B16" s="94">
        <v>7.1291325227574589</v>
      </c>
      <c r="C16" s="94">
        <v>6.8273771696860814</v>
      </c>
      <c r="D16" s="94">
        <v>7.3517204824393181</v>
      </c>
      <c r="E16" s="94">
        <v>7.1542648725670146</v>
      </c>
      <c r="F16" s="95">
        <f t="shared" si="1"/>
        <v>0.22258795968185918</v>
      </c>
    </row>
    <row r="17" spans="1:15">
      <c r="A17" s="93">
        <v>44713</v>
      </c>
      <c r="B17" s="94">
        <v>6.7742181188639536</v>
      </c>
      <c r="C17" s="94">
        <v>6.8273771696860814</v>
      </c>
      <c r="D17" s="94">
        <v>7.2067581768947884</v>
      </c>
      <c r="E17" s="94">
        <v>7.1542648725670146</v>
      </c>
      <c r="F17" s="95">
        <f>+D17-B17</f>
        <v>0.43254005803083473</v>
      </c>
    </row>
    <row r="18" spans="1:15">
      <c r="A18" s="93">
        <v>44743</v>
      </c>
      <c r="B18" s="94">
        <v>6.1968913957203986</v>
      </c>
      <c r="C18" s="94">
        <v>6.8273771696860814</v>
      </c>
      <c r="D18" s="94">
        <v>6.3824655606509726</v>
      </c>
      <c r="E18" s="94">
        <v>7.1542648725670146</v>
      </c>
      <c r="F18" s="95">
        <f t="shared" si="1"/>
        <v>0.18557416493057399</v>
      </c>
      <c r="I18" s="172" t="s">
        <v>361</v>
      </c>
      <c r="J18" s="172"/>
      <c r="K18" s="172"/>
      <c r="L18" s="172"/>
      <c r="M18" s="172"/>
      <c r="N18" s="172"/>
      <c r="O18" s="172"/>
    </row>
    <row r="19" spans="1:15">
      <c r="A19" s="93">
        <v>44774</v>
      </c>
      <c r="B19" s="94">
        <v>5.8886652761127563</v>
      </c>
      <c r="C19" s="94">
        <v>6.8273771696860814</v>
      </c>
      <c r="D19" s="94">
        <v>6.1666646217258752</v>
      </c>
      <c r="E19" s="94">
        <v>7.1542648725670146</v>
      </c>
      <c r="F19" s="95">
        <f t="shared" si="1"/>
        <v>0.2779993456131189</v>
      </c>
    </row>
    <row r="20" spans="1:15">
      <c r="A20" s="93">
        <v>44805</v>
      </c>
      <c r="B20" s="94">
        <v>5.7173034003820824</v>
      </c>
      <c r="C20" s="94">
        <f>AVERAGE(B9:B20)</f>
        <v>6.8273771696860814</v>
      </c>
      <c r="D20" s="94">
        <v>5.9252235363045402</v>
      </c>
      <c r="E20" s="94">
        <f>AVERAGE(D9:D20)</f>
        <v>7.1542648725670146</v>
      </c>
      <c r="F20" s="95">
        <f>+D20-B20</f>
        <v>0.20792013592245784</v>
      </c>
      <c r="I20" s="146"/>
      <c r="J20" s="146"/>
      <c r="K20" s="146"/>
    </row>
  </sheetData>
  <mergeCells count="1">
    <mergeCell ref="I18:O18"/>
  </mergeCells>
  <pageMargins left="0.7" right="0.7" top="0.75" bottom="0.75" header="0.3" footer="0.3"/>
  <pageSetup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0"/>
  <sheetViews>
    <sheetView showGridLines="0" view="pageBreakPreview" zoomScale="70" zoomScaleNormal="100" zoomScaleSheetLayoutView="70" workbookViewId="0">
      <pane xSplit="1" ySplit="5" topLeftCell="B6" activePane="bottomRight" state="frozen"/>
      <selection activeCell="B44" sqref="B44:G68"/>
      <selection pane="topRight" activeCell="B44" sqref="B44:G68"/>
      <selection pane="bottomLeft" activeCell="B44" sqref="B44:G68"/>
      <selection pane="bottomRight" activeCell="N44" sqref="N44"/>
    </sheetView>
  </sheetViews>
  <sheetFormatPr baseColWidth="10" defaultColWidth="9.140625" defaultRowHeight="15"/>
  <cols>
    <col min="1" max="1" width="29.5703125" style="98" bestFit="1" customWidth="1"/>
    <col min="2" max="2" width="12" style="98" bestFit="1" customWidth="1"/>
    <col min="3" max="3" width="32.85546875" style="98" bestFit="1" customWidth="1"/>
    <col min="4" max="4" width="15.42578125" style="98" bestFit="1" customWidth="1"/>
    <col min="5" max="5" width="14.85546875" style="98" customWidth="1"/>
    <col min="6" max="8" width="13.5703125" style="98" customWidth="1"/>
    <col min="9" max="10" width="9.140625" style="98" customWidth="1"/>
    <col min="11" max="11" width="12" style="98" bestFit="1" customWidth="1"/>
    <col min="12" max="12" width="7.42578125" style="98" customWidth="1"/>
    <col min="13" max="13" width="5.85546875" style="98" customWidth="1"/>
    <col min="14" max="14" width="32.85546875" style="98" bestFit="1" customWidth="1"/>
    <col min="15" max="15" width="9.140625" style="98" customWidth="1"/>
    <col min="16" max="16384" width="9.140625" style="98"/>
  </cols>
  <sheetData>
    <row r="1" spans="1:9">
      <c r="A1" s="173" t="s">
        <v>229</v>
      </c>
      <c r="B1" s="173"/>
      <c r="C1" s="173"/>
      <c r="D1" s="173"/>
      <c r="E1" s="173"/>
      <c r="F1" s="173"/>
      <c r="G1" s="173"/>
      <c r="H1" s="173"/>
      <c r="I1" s="173"/>
    </row>
    <row r="2" spans="1:9">
      <c r="A2" s="173"/>
      <c r="B2" s="173"/>
      <c r="C2" s="173"/>
      <c r="D2" s="173"/>
      <c r="E2" s="173"/>
      <c r="F2" s="173"/>
      <c r="G2" s="173"/>
      <c r="H2" s="173"/>
      <c r="I2" s="173"/>
    </row>
    <row r="3" spans="1:9">
      <c r="A3" s="173"/>
      <c r="B3" s="173"/>
      <c r="C3" s="173"/>
      <c r="D3" s="173"/>
      <c r="E3" s="173"/>
      <c r="F3" s="173"/>
      <c r="G3" s="173"/>
      <c r="H3" s="173"/>
      <c r="I3" s="173"/>
    </row>
    <row r="4" spans="1:9" ht="15.75" thickBot="1"/>
    <row r="5" spans="1:9" ht="15.75" thickBot="1">
      <c r="B5" s="99" t="s">
        <v>419</v>
      </c>
      <c r="C5" s="100" t="s">
        <v>420</v>
      </c>
    </row>
    <row r="6" spans="1:9">
      <c r="A6" s="101" t="s">
        <v>30</v>
      </c>
      <c r="B6" s="102">
        <v>82.051282051282044</v>
      </c>
      <c r="C6" s="103">
        <v>17.948717948717949</v>
      </c>
      <c r="D6" s="104"/>
    </row>
    <row r="7" spans="1:9">
      <c r="A7" s="105" t="s">
        <v>31</v>
      </c>
      <c r="B7" s="106">
        <v>69.444444444444443</v>
      </c>
      <c r="C7" s="107">
        <v>30.555555555555557</v>
      </c>
      <c r="D7" s="104"/>
    </row>
    <row r="8" spans="1:9">
      <c r="A8" s="105" t="s">
        <v>32</v>
      </c>
      <c r="B8" s="106">
        <v>87.096774193548384</v>
      </c>
      <c r="C8" s="107">
        <v>12.903225806451612</v>
      </c>
      <c r="D8" s="104"/>
    </row>
    <row r="9" spans="1:9">
      <c r="A9" s="105" t="s">
        <v>33</v>
      </c>
      <c r="B9" s="106">
        <v>85.714285714285708</v>
      </c>
      <c r="C9" s="107">
        <v>14.285714285714285</v>
      </c>
      <c r="D9" s="104"/>
    </row>
    <row r="10" spans="1:9" ht="15.75" thickBot="1">
      <c r="A10" s="108" t="s">
        <v>34</v>
      </c>
      <c r="B10" s="109">
        <v>90.322580645161281</v>
      </c>
      <c r="C10" s="110">
        <v>9.67741935483871</v>
      </c>
      <c r="D10" s="104"/>
    </row>
    <row r="11" spans="1:9">
      <c r="A11" s="101" t="s">
        <v>35</v>
      </c>
      <c r="B11" s="102">
        <v>85.714285714285708</v>
      </c>
      <c r="C11" s="103">
        <v>14.285714285714285</v>
      </c>
      <c r="D11" s="104"/>
    </row>
    <row r="12" spans="1:9">
      <c r="A12" s="105" t="s">
        <v>36</v>
      </c>
      <c r="B12" s="106">
        <v>62.857142857142854</v>
      </c>
      <c r="C12" s="107">
        <v>37.142857142857146</v>
      </c>
      <c r="D12" s="104"/>
    </row>
    <row r="13" spans="1:9">
      <c r="A13" s="105" t="s">
        <v>37</v>
      </c>
      <c r="B13" s="106">
        <v>88.888888888888886</v>
      </c>
      <c r="C13" s="107">
        <v>11.111111111111111</v>
      </c>
      <c r="D13" s="104"/>
    </row>
    <row r="14" spans="1:9">
      <c r="A14" s="105" t="s">
        <v>38</v>
      </c>
      <c r="B14" s="106">
        <v>76.666666666666671</v>
      </c>
      <c r="C14" s="107">
        <v>23.333333333333332</v>
      </c>
    </row>
    <row r="15" spans="1:9" ht="15.75" thickBot="1">
      <c r="A15" s="108" t="s">
        <v>39</v>
      </c>
      <c r="B15" s="109">
        <v>92.592592592592595</v>
      </c>
      <c r="C15" s="110">
        <v>7.4074074074074066</v>
      </c>
      <c r="E15" s="113"/>
    </row>
    <row r="16" spans="1:9">
      <c r="A16" s="101" t="s">
        <v>40</v>
      </c>
      <c r="B16" s="102">
        <v>80</v>
      </c>
      <c r="C16" s="103">
        <v>19.999999999999996</v>
      </c>
      <c r="D16" s="104"/>
      <c r="E16" s="145" t="s">
        <v>300</v>
      </c>
      <c r="G16" s="111"/>
    </row>
    <row r="17" spans="1:7">
      <c r="A17" s="105" t="s">
        <v>41</v>
      </c>
      <c r="B17" s="106">
        <v>57.142857142857139</v>
      </c>
      <c r="C17" s="107">
        <v>42.857142857142861</v>
      </c>
      <c r="D17" s="104"/>
      <c r="E17" s="104"/>
    </row>
    <row r="18" spans="1:7">
      <c r="A18" s="105" t="s">
        <v>42</v>
      </c>
      <c r="B18" s="106">
        <v>88.571428571428569</v>
      </c>
      <c r="C18" s="107">
        <v>11.428571428571432</v>
      </c>
      <c r="D18" s="104"/>
      <c r="E18" s="104"/>
    </row>
    <row r="19" spans="1:7">
      <c r="A19" s="105" t="s">
        <v>43</v>
      </c>
      <c r="B19" s="106">
        <v>80</v>
      </c>
      <c r="C19" s="107">
        <v>19.999999999999996</v>
      </c>
      <c r="D19" s="104"/>
      <c r="E19" s="104"/>
    </row>
    <row r="20" spans="1:7" ht="15.75" thickBot="1">
      <c r="A20" s="108" t="s">
        <v>44</v>
      </c>
      <c r="B20" s="109">
        <v>85.714285714285708</v>
      </c>
      <c r="C20" s="110">
        <v>14.28571428571429</v>
      </c>
      <c r="D20" s="104"/>
      <c r="E20" s="104"/>
      <c r="G20" s="111"/>
    </row>
    <row r="21" spans="1:7">
      <c r="A21" s="101" t="s">
        <v>45</v>
      </c>
      <c r="B21" s="102">
        <v>75.757575757575751</v>
      </c>
      <c r="C21" s="103">
        <v>24.242424242424242</v>
      </c>
      <c r="D21" s="104"/>
      <c r="E21" s="104"/>
    </row>
    <row r="22" spans="1:7">
      <c r="A22" s="105" t="s">
        <v>46</v>
      </c>
      <c r="B22" s="106">
        <v>78.787878787878782</v>
      </c>
      <c r="C22" s="107">
        <v>21.212121212121215</v>
      </c>
      <c r="D22" s="104"/>
      <c r="E22" s="104"/>
    </row>
    <row r="23" spans="1:7">
      <c r="A23" s="105" t="s">
        <v>47</v>
      </c>
      <c r="B23" s="106">
        <v>84.848484848484844</v>
      </c>
      <c r="C23" s="107">
        <v>15.151515151515149</v>
      </c>
      <c r="D23" s="104"/>
      <c r="E23" s="104"/>
    </row>
    <row r="24" spans="1:7">
      <c r="A24" s="105" t="s">
        <v>48</v>
      </c>
      <c r="B24" s="106">
        <v>78.787878787878782</v>
      </c>
      <c r="C24" s="107">
        <v>21.212121212121215</v>
      </c>
      <c r="D24" s="104"/>
      <c r="E24" s="104"/>
      <c r="G24" s="111"/>
    </row>
    <row r="25" spans="1:7">
      <c r="A25" s="105" t="s">
        <v>49</v>
      </c>
      <c r="B25" s="106">
        <v>87.878787878787875</v>
      </c>
      <c r="C25" s="107">
        <v>12.121212121212121</v>
      </c>
      <c r="D25" s="104"/>
      <c r="E25" s="104"/>
    </row>
    <row r="26" spans="1:7" ht="15.75" thickBot="1">
      <c r="A26" s="108" t="s">
        <v>50</v>
      </c>
      <c r="B26" s="109">
        <v>93.939393939393938</v>
      </c>
      <c r="C26" s="110">
        <v>6.0606060606060552</v>
      </c>
      <c r="D26" s="104"/>
      <c r="E26" s="104"/>
    </row>
    <row r="27" spans="1:7">
      <c r="A27" s="101" t="s">
        <v>51</v>
      </c>
      <c r="B27" s="102">
        <v>73.529411764705884</v>
      </c>
      <c r="C27" s="103">
        <v>26.470588235294112</v>
      </c>
      <c r="D27" s="104"/>
    </row>
    <row r="28" spans="1:7">
      <c r="A28" s="105" t="s">
        <v>52</v>
      </c>
      <c r="B28" s="106">
        <v>64.705882352941174</v>
      </c>
      <c r="C28" s="107">
        <v>35.294117647058819</v>
      </c>
      <c r="D28" s="104"/>
      <c r="G28" s="111"/>
    </row>
    <row r="29" spans="1:7">
      <c r="A29" s="105" t="s">
        <v>53</v>
      </c>
      <c r="B29" s="106">
        <v>84.848484848484844</v>
      </c>
      <c r="C29" s="107">
        <v>15.151515151515149</v>
      </c>
      <c r="D29" s="104"/>
    </row>
    <row r="30" spans="1:7">
      <c r="A30" s="105" t="s">
        <v>54</v>
      </c>
      <c r="B30" s="106">
        <v>88.235294117647058</v>
      </c>
      <c r="C30" s="107">
        <v>11.764705882352944</v>
      </c>
      <c r="D30" s="104"/>
    </row>
    <row r="31" spans="1:7">
      <c r="A31" s="105" t="s">
        <v>55</v>
      </c>
      <c r="B31" s="106">
        <v>85.294117647058826</v>
      </c>
      <c r="C31" s="107">
        <v>14.705882352941179</v>
      </c>
      <c r="D31" s="104"/>
    </row>
    <row r="32" spans="1:7" ht="15.75" thickBot="1">
      <c r="A32" s="108" t="s">
        <v>56</v>
      </c>
      <c r="B32" s="109">
        <v>100</v>
      </c>
      <c r="C32" s="110">
        <v>0</v>
      </c>
      <c r="D32" s="104"/>
      <c r="G32" s="111"/>
    </row>
    <row r="33" spans="1:10">
      <c r="A33" s="101" t="s">
        <v>57</v>
      </c>
      <c r="B33" s="102">
        <v>84.375</v>
      </c>
      <c r="C33" s="103">
        <v>15.625</v>
      </c>
      <c r="D33" s="104"/>
    </row>
    <row r="34" spans="1:10">
      <c r="A34" s="105" t="s">
        <v>58</v>
      </c>
      <c r="B34" s="106">
        <v>78.125</v>
      </c>
      <c r="C34" s="107">
        <v>21.875</v>
      </c>
      <c r="D34" s="104"/>
    </row>
    <row r="35" spans="1:10">
      <c r="A35" s="105" t="s">
        <v>59</v>
      </c>
      <c r="B35" s="106">
        <v>84.375</v>
      </c>
      <c r="C35" s="107">
        <v>15.625</v>
      </c>
      <c r="D35" s="104"/>
    </row>
    <row r="36" spans="1:10">
      <c r="A36" s="105" t="s">
        <v>60</v>
      </c>
      <c r="B36" s="106">
        <v>84.375</v>
      </c>
      <c r="C36" s="107">
        <v>15.625</v>
      </c>
      <c r="D36" s="104"/>
    </row>
    <row r="37" spans="1:10">
      <c r="A37" s="105" t="s">
        <v>61</v>
      </c>
      <c r="B37" s="106">
        <v>87.5</v>
      </c>
      <c r="C37" s="107">
        <v>12.5</v>
      </c>
      <c r="D37" s="104"/>
    </row>
    <row r="38" spans="1:10" ht="15.75" thickBot="1">
      <c r="A38" s="108" t="s">
        <v>62</v>
      </c>
      <c r="B38" s="109">
        <v>96.875</v>
      </c>
      <c r="C38" s="110">
        <v>3.125</v>
      </c>
      <c r="D38" s="104"/>
    </row>
    <row r="39" spans="1:10">
      <c r="A39" s="101" t="s">
        <v>99</v>
      </c>
      <c r="B39" s="102">
        <v>78.787878787878796</v>
      </c>
      <c r="C39" s="103">
        <v>21.212121212121211</v>
      </c>
      <c r="D39" s="104"/>
    </row>
    <row r="40" spans="1:10">
      <c r="A40" s="105" t="s">
        <v>100</v>
      </c>
      <c r="B40" s="106">
        <v>57.575757575757578</v>
      </c>
      <c r="C40" s="107">
        <v>42.424242424242422</v>
      </c>
    </row>
    <row r="41" spans="1:10">
      <c r="A41" s="105" t="s">
        <v>101</v>
      </c>
      <c r="B41" s="106">
        <v>84.848484848484844</v>
      </c>
      <c r="C41" s="107">
        <v>15.151515151515152</v>
      </c>
      <c r="D41" s="104"/>
    </row>
    <row r="42" spans="1:10">
      <c r="A42" s="105" t="s">
        <v>102</v>
      </c>
      <c r="B42" s="106">
        <v>93.939393939393938</v>
      </c>
      <c r="C42" s="107">
        <v>6.0606060606060606</v>
      </c>
      <c r="D42" s="104"/>
    </row>
    <row r="43" spans="1:10">
      <c r="A43" s="105" t="s">
        <v>103</v>
      </c>
      <c r="B43" s="106">
        <v>81.818181818181813</v>
      </c>
      <c r="C43" s="107">
        <v>18.181818181818183</v>
      </c>
      <c r="D43" s="104"/>
    </row>
    <row r="44" spans="1:10" ht="15.75" thickBot="1">
      <c r="A44" s="108" t="s">
        <v>104</v>
      </c>
      <c r="B44" s="109">
        <v>100</v>
      </c>
      <c r="C44" s="110">
        <v>0</v>
      </c>
      <c r="E44" s="10" t="s">
        <v>373</v>
      </c>
    </row>
    <row r="45" spans="1:10">
      <c r="A45" s="101" t="s">
        <v>105</v>
      </c>
      <c r="B45" s="102">
        <v>96.666666666666657</v>
      </c>
      <c r="C45" s="103">
        <v>3.3333333333333335</v>
      </c>
    </row>
    <row r="46" spans="1:10">
      <c r="A46" s="105" t="s">
        <v>106</v>
      </c>
      <c r="B46" s="106">
        <v>93.333333333333329</v>
      </c>
      <c r="C46" s="107">
        <v>6.666666666666667</v>
      </c>
      <c r="D46" s="147"/>
      <c r="E46" s="147"/>
      <c r="F46" s="147"/>
      <c r="G46" s="147"/>
      <c r="H46" s="147"/>
      <c r="I46" s="147"/>
      <c r="J46" s="147"/>
    </row>
    <row r="47" spans="1:10">
      <c r="A47" s="105" t="s">
        <v>107</v>
      </c>
      <c r="B47" s="106">
        <v>86.666666666666671</v>
      </c>
      <c r="C47" s="107">
        <v>13.333333333333334</v>
      </c>
    </row>
    <row r="48" spans="1:10">
      <c r="A48" s="105" t="s">
        <v>108</v>
      </c>
      <c r="B48" s="106">
        <v>76.666666666666657</v>
      </c>
      <c r="C48" s="107">
        <v>23.333333333333332</v>
      </c>
    </row>
    <row r="49" spans="1:3">
      <c r="A49" s="105" t="s">
        <v>109</v>
      </c>
      <c r="B49" s="106">
        <v>86.666666666666671</v>
      </c>
      <c r="C49" s="107">
        <v>13.333333333333334</v>
      </c>
    </row>
    <row r="50" spans="1:3" ht="15.75" thickBot="1">
      <c r="A50" s="108" t="s">
        <v>110</v>
      </c>
      <c r="B50" s="109">
        <v>73.333333333333329</v>
      </c>
      <c r="C50" s="110">
        <v>26.666666666666668</v>
      </c>
    </row>
    <row r="51" spans="1:3">
      <c r="A51" s="101" t="s">
        <v>119</v>
      </c>
      <c r="B51" s="102">
        <v>79.310344827586206</v>
      </c>
      <c r="C51" s="103">
        <v>20.689655172413794</v>
      </c>
    </row>
    <row r="52" spans="1:3">
      <c r="A52" s="105" t="s">
        <v>118</v>
      </c>
      <c r="B52" s="106">
        <v>75.862068965517238</v>
      </c>
      <c r="C52" s="107">
        <v>24.137931034482758</v>
      </c>
    </row>
    <row r="53" spans="1:3">
      <c r="A53" s="105" t="s">
        <v>117</v>
      </c>
      <c r="B53" s="106">
        <v>72.413793103448285</v>
      </c>
      <c r="C53" s="107">
        <v>27.586206896551722</v>
      </c>
    </row>
    <row r="54" spans="1:3">
      <c r="A54" s="105" t="s">
        <v>116</v>
      </c>
      <c r="B54" s="106">
        <v>86.206896551724142</v>
      </c>
      <c r="C54" s="107">
        <v>13.793103448275861</v>
      </c>
    </row>
    <row r="55" spans="1:3">
      <c r="A55" s="105" t="s">
        <v>115</v>
      </c>
      <c r="B55" s="106">
        <v>86.206896551724142</v>
      </c>
      <c r="C55" s="107">
        <v>13.793103448275861</v>
      </c>
    </row>
    <row r="56" spans="1:3" ht="15.75" thickBot="1">
      <c r="A56" s="108" t="s">
        <v>114</v>
      </c>
      <c r="B56" s="109">
        <v>93.103448275862064</v>
      </c>
      <c r="C56" s="110">
        <v>6.8965517241379306</v>
      </c>
    </row>
    <row r="57" spans="1:3">
      <c r="A57" s="101" t="s">
        <v>123</v>
      </c>
      <c r="B57" s="102">
        <v>77.777777777777771</v>
      </c>
      <c r="C57" s="103">
        <v>22.222222222222221</v>
      </c>
    </row>
    <row r="58" spans="1:3">
      <c r="A58" s="105" t="s">
        <v>124</v>
      </c>
      <c r="B58" s="106">
        <v>81.481481481481481</v>
      </c>
      <c r="C58" s="107">
        <v>18.518518518518519</v>
      </c>
    </row>
    <row r="59" spans="1:3">
      <c r="A59" s="105" t="s">
        <v>125</v>
      </c>
      <c r="B59" s="106">
        <v>92.592592592592595</v>
      </c>
      <c r="C59" s="107">
        <v>7.4074074074074066</v>
      </c>
    </row>
    <row r="60" spans="1:3">
      <c r="A60" s="105" t="s">
        <v>126</v>
      </c>
      <c r="B60" s="106">
        <v>92.592592592592595</v>
      </c>
      <c r="C60" s="107">
        <v>7.4074074074074066</v>
      </c>
    </row>
    <row r="61" spans="1:3">
      <c r="A61" s="105" t="s">
        <v>127</v>
      </c>
      <c r="B61" s="106">
        <v>88.888888888888886</v>
      </c>
      <c r="C61" s="107">
        <v>11.111111111111111</v>
      </c>
    </row>
    <row r="62" spans="1:3" ht="15.75" thickBot="1">
      <c r="A62" s="108" t="s">
        <v>128</v>
      </c>
      <c r="B62" s="109">
        <v>88.888888888888886</v>
      </c>
      <c r="C62" s="110">
        <v>11.111111111111111</v>
      </c>
    </row>
    <row r="63" spans="1:3">
      <c r="A63" s="101" t="s">
        <v>130</v>
      </c>
      <c r="B63" s="102">
        <v>72.41379310344827</v>
      </c>
      <c r="C63" s="103">
        <v>27.586206896551722</v>
      </c>
    </row>
    <row r="64" spans="1:3">
      <c r="A64" s="105" t="s">
        <v>131</v>
      </c>
      <c r="B64" s="106">
        <v>75.862068965517238</v>
      </c>
      <c r="C64" s="107">
        <v>24.137931034482758</v>
      </c>
    </row>
    <row r="65" spans="1:3">
      <c r="A65" s="105" t="s">
        <v>132</v>
      </c>
      <c r="B65" s="106">
        <v>93.103448275862064</v>
      </c>
      <c r="C65" s="107">
        <v>6.8965517241379306</v>
      </c>
    </row>
    <row r="66" spans="1:3">
      <c r="A66" s="105" t="s">
        <v>133</v>
      </c>
      <c r="B66" s="106">
        <v>86.206896551724142</v>
      </c>
      <c r="C66" s="107">
        <v>13.793103448275861</v>
      </c>
    </row>
    <row r="67" spans="1:3">
      <c r="A67" s="105" t="s">
        <v>134</v>
      </c>
      <c r="B67" s="106">
        <v>93.103448275862064</v>
      </c>
      <c r="C67" s="107">
        <v>6.8965517241379306</v>
      </c>
    </row>
    <row r="68" spans="1:3" ht="15.75" thickBot="1">
      <c r="A68" s="108" t="s">
        <v>135</v>
      </c>
      <c r="B68" s="109">
        <v>89.65517241379311</v>
      </c>
      <c r="C68" s="110">
        <v>10.344827586206897</v>
      </c>
    </row>
    <row r="69" spans="1:3">
      <c r="A69" s="101" t="s">
        <v>138</v>
      </c>
      <c r="B69" s="102">
        <v>93.103448275862064</v>
      </c>
      <c r="C69" s="103">
        <v>6.8965517241379306</v>
      </c>
    </row>
    <row r="70" spans="1:3">
      <c r="A70" s="105" t="s">
        <v>139</v>
      </c>
      <c r="B70" s="106">
        <v>82.758620689655174</v>
      </c>
      <c r="C70" s="107">
        <v>17.241379310344829</v>
      </c>
    </row>
    <row r="71" spans="1:3">
      <c r="A71" s="105" t="s">
        <v>140</v>
      </c>
      <c r="B71" s="106">
        <v>96.551724137931032</v>
      </c>
      <c r="C71" s="107">
        <v>3.4482758620689653</v>
      </c>
    </row>
    <row r="72" spans="1:3">
      <c r="A72" s="105" t="s">
        <v>141</v>
      </c>
      <c r="B72" s="106">
        <v>93.103448275862064</v>
      </c>
      <c r="C72" s="107">
        <v>6.8965517241379306</v>
      </c>
    </row>
    <row r="73" spans="1:3">
      <c r="A73" s="105" t="s">
        <v>142</v>
      </c>
      <c r="B73" s="106">
        <v>100</v>
      </c>
      <c r="C73" s="107">
        <v>0</v>
      </c>
    </row>
    <row r="74" spans="1:3" ht="15.75" thickBot="1">
      <c r="A74" s="108" t="s">
        <v>143</v>
      </c>
      <c r="B74" s="109">
        <v>100</v>
      </c>
      <c r="C74" s="110">
        <v>0</v>
      </c>
    </row>
    <row r="75" spans="1:3">
      <c r="A75" s="101" t="s">
        <v>184</v>
      </c>
      <c r="B75" s="102">
        <v>79.166666666666657</v>
      </c>
      <c r="C75" s="103">
        <v>20.833333333333336</v>
      </c>
    </row>
    <row r="76" spans="1:3">
      <c r="A76" s="105" t="s">
        <v>185</v>
      </c>
      <c r="B76" s="106">
        <v>64</v>
      </c>
      <c r="C76" s="107">
        <v>36</v>
      </c>
    </row>
    <row r="77" spans="1:3">
      <c r="A77" s="105" t="s">
        <v>186</v>
      </c>
      <c r="B77" s="106">
        <v>91.304347826086953</v>
      </c>
      <c r="C77" s="107">
        <v>8.695652173913043</v>
      </c>
    </row>
    <row r="78" spans="1:3">
      <c r="A78" s="105" t="s">
        <v>187</v>
      </c>
      <c r="B78" s="106">
        <v>100</v>
      </c>
      <c r="C78" s="107">
        <v>0</v>
      </c>
    </row>
    <row r="79" spans="1:3">
      <c r="A79" s="105" t="s">
        <v>188</v>
      </c>
      <c r="B79" s="106">
        <v>92.307692307692307</v>
      </c>
      <c r="C79" s="107">
        <v>7.6923076923076925</v>
      </c>
    </row>
    <row r="80" spans="1:3" ht="15.75" thickBot="1">
      <c r="A80" s="108" t="s">
        <v>189</v>
      </c>
      <c r="B80" s="109">
        <v>96</v>
      </c>
      <c r="C80" s="110">
        <v>4</v>
      </c>
    </row>
    <row r="81" spans="1:3">
      <c r="A81" s="101" t="s">
        <v>192</v>
      </c>
      <c r="B81" s="102">
        <v>80.952380952380949</v>
      </c>
      <c r="C81" s="103">
        <v>19.047619047619047</v>
      </c>
    </row>
    <row r="82" spans="1:3">
      <c r="A82" s="105" t="s">
        <v>193</v>
      </c>
      <c r="B82" s="106">
        <v>75</v>
      </c>
      <c r="C82" s="107">
        <v>25</v>
      </c>
    </row>
    <row r="83" spans="1:3">
      <c r="A83" s="105" t="s">
        <v>194</v>
      </c>
      <c r="B83" s="106">
        <v>82.608695652173907</v>
      </c>
      <c r="C83" s="107">
        <v>17.391304347826086</v>
      </c>
    </row>
    <row r="84" spans="1:3">
      <c r="A84" s="105" t="s">
        <v>195</v>
      </c>
      <c r="B84" s="106">
        <v>89.473684210526315</v>
      </c>
      <c r="C84" s="107">
        <v>10.526315789473683</v>
      </c>
    </row>
    <row r="85" spans="1:3">
      <c r="A85" s="105" t="s">
        <v>196</v>
      </c>
      <c r="B85" s="106">
        <v>82.608695652173907</v>
      </c>
      <c r="C85" s="107">
        <v>17.391304347826086</v>
      </c>
    </row>
    <row r="86" spans="1:3" ht="15.75" thickBot="1">
      <c r="A86" s="108" t="s">
        <v>197</v>
      </c>
      <c r="B86" s="109">
        <v>100</v>
      </c>
      <c r="C86" s="110">
        <v>0</v>
      </c>
    </row>
    <row r="87" spans="1:3">
      <c r="A87" s="101" t="s">
        <v>201</v>
      </c>
      <c r="B87" s="102">
        <v>84.615384615384613</v>
      </c>
      <c r="C87" s="103">
        <v>15.384615384615385</v>
      </c>
    </row>
    <row r="88" spans="1:3">
      <c r="A88" s="105" t="s">
        <v>202</v>
      </c>
      <c r="B88" s="106">
        <v>80.769230769230774</v>
      </c>
      <c r="C88" s="107">
        <v>19.230769230769234</v>
      </c>
    </row>
    <row r="89" spans="1:3">
      <c r="A89" s="105" t="s">
        <v>203</v>
      </c>
      <c r="B89" s="106">
        <v>87.5</v>
      </c>
      <c r="C89" s="107">
        <v>12.5</v>
      </c>
    </row>
    <row r="90" spans="1:3">
      <c r="A90" s="105" t="s">
        <v>204</v>
      </c>
      <c r="B90" s="106">
        <v>96</v>
      </c>
      <c r="C90" s="107">
        <v>4</v>
      </c>
    </row>
    <row r="91" spans="1:3">
      <c r="A91" s="105" t="s">
        <v>205</v>
      </c>
      <c r="B91" s="106">
        <v>88.461538461538453</v>
      </c>
      <c r="C91" s="107">
        <v>11.538461538461538</v>
      </c>
    </row>
    <row r="92" spans="1:3" ht="15.75" thickBot="1">
      <c r="A92" s="108" t="s">
        <v>206</v>
      </c>
      <c r="B92" s="109">
        <v>92</v>
      </c>
      <c r="C92" s="110">
        <v>8</v>
      </c>
    </row>
    <row r="93" spans="1:3">
      <c r="A93" s="101" t="s">
        <v>210</v>
      </c>
      <c r="B93" s="102">
        <v>81.818181818181827</v>
      </c>
      <c r="C93" s="103">
        <v>18.181818181818173</v>
      </c>
    </row>
    <row r="94" spans="1:3">
      <c r="A94" s="105" t="s">
        <v>211</v>
      </c>
      <c r="B94" s="106">
        <v>56.521739130434781</v>
      </c>
      <c r="C94" s="107">
        <v>43.478260869565219</v>
      </c>
    </row>
    <row r="95" spans="1:3">
      <c r="A95" s="105" t="s">
        <v>212</v>
      </c>
      <c r="B95" s="106">
        <v>100</v>
      </c>
      <c r="C95" s="107">
        <v>0</v>
      </c>
    </row>
    <row r="96" spans="1:3">
      <c r="A96" s="105" t="s">
        <v>213</v>
      </c>
      <c r="B96" s="106">
        <v>81.818181818181827</v>
      </c>
      <c r="C96" s="107">
        <v>18.181818181818173</v>
      </c>
    </row>
    <row r="97" spans="1:3">
      <c r="A97" s="105" t="s">
        <v>214</v>
      </c>
      <c r="B97" s="106">
        <v>100</v>
      </c>
      <c r="C97" s="107">
        <v>0</v>
      </c>
    </row>
    <row r="98" spans="1:3" ht="15.75" thickBot="1">
      <c r="A98" s="108" t="s">
        <v>215</v>
      </c>
      <c r="B98" s="109">
        <v>100</v>
      </c>
      <c r="C98" s="110">
        <v>0</v>
      </c>
    </row>
    <row r="99" spans="1:3">
      <c r="A99" s="101" t="s">
        <v>219</v>
      </c>
      <c r="B99" s="102">
        <v>92.307692307692307</v>
      </c>
      <c r="C99" s="103">
        <v>7.6923076923076925</v>
      </c>
    </row>
    <row r="100" spans="1:3">
      <c r="A100" s="105" t="s">
        <v>220</v>
      </c>
      <c r="B100" s="106">
        <v>80</v>
      </c>
      <c r="C100" s="107">
        <v>20</v>
      </c>
    </row>
    <row r="101" spans="1:3">
      <c r="A101" s="105" t="s">
        <v>221</v>
      </c>
      <c r="B101" s="106">
        <v>88</v>
      </c>
      <c r="C101" s="107">
        <v>12</v>
      </c>
    </row>
    <row r="102" spans="1:3">
      <c r="A102" s="105" t="s">
        <v>222</v>
      </c>
      <c r="B102" s="106">
        <v>81.481481481481481</v>
      </c>
      <c r="C102" s="107">
        <v>18.518518518518519</v>
      </c>
    </row>
    <row r="103" spans="1:3">
      <c r="A103" s="105" t="s">
        <v>223</v>
      </c>
      <c r="B103" s="106">
        <v>95.833333333333343</v>
      </c>
      <c r="C103" s="107">
        <v>4.1666666666666661</v>
      </c>
    </row>
    <row r="104" spans="1:3" ht="15.75" thickBot="1">
      <c r="A104" s="108" t="s">
        <v>224</v>
      </c>
      <c r="B104" s="109">
        <v>95.833333333333343</v>
      </c>
      <c r="C104" s="110">
        <v>4.1666666666666661</v>
      </c>
    </row>
    <row r="105" spans="1:3">
      <c r="A105" s="101" t="s">
        <v>230</v>
      </c>
      <c r="B105" s="102">
        <v>66.666666666666657</v>
      </c>
      <c r="C105" s="103">
        <v>33.333333333333329</v>
      </c>
    </row>
    <row r="106" spans="1:3">
      <c r="A106" s="105" t="s">
        <v>231</v>
      </c>
      <c r="B106" s="106">
        <v>83.333333333333343</v>
      </c>
      <c r="C106" s="107">
        <v>16.666666666666664</v>
      </c>
    </row>
    <row r="107" spans="1:3">
      <c r="A107" s="105" t="s">
        <v>232</v>
      </c>
      <c r="B107" s="106">
        <v>84.210526315789465</v>
      </c>
      <c r="C107" s="107">
        <v>15.789473684210526</v>
      </c>
    </row>
    <row r="108" spans="1:3">
      <c r="A108" s="105" t="s">
        <v>233</v>
      </c>
      <c r="B108" s="106">
        <v>85</v>
      </c>
      <c r="C108" s="107">
        <v>15</v>
      </c>
    </row>
    <row r="109" spans="1:3">
      <c r="A109" s="105" t="s">
        <v>234</v>
      </c>
      <c r="B109" s="106">
        <v>84.210526315789465</v>
      </c>
      <c r="C109" s="107">
        <v>15.789473684210526</v>
      </c>
    </row>
    <row r="110" spans="1:3" ht="15.75" thickBot="1">
      <c r="A110" s="108" t="s">
        <v>235</v>
      </c>
      <c r="B110" s="109">
        <v>95.238095238095227</v>
      </c>
      <c r="C110" s="110">
        <v>4.7619047619047619</v>
      </c>
    </row>
    <row r="111" spans="1:3">
      <c r="A111" s="101" t="s">
        <v>237</v>
      </c>
      <c r="B111" s="102">
        <v>82.142857142857139</v>
      </c>
      <c r="C111" s="103">
        <v>17.857142857142858</v>
      </c>
    </row>
    <row r="112" spans="1:3">
      <c r="A112" s="105" t="s">
        <v>238</v>
      </c>
      <c r="B112" s="106">
        <v>62.962962962962962</v>
      </c>
      <c r="C112" s="107">
        <v>37.037037037037038</v>
      </c>
    </row>
    <row r="113" spans="1:3">
      <c r="A113" s="105" t="s">
        <v>239</v>
      </c>
      <c r="B113" s="106">
        <v>78.571428571428569</v>
      </c>
      <c r="C113" s="107">
        <v>21.428571428571427</v>
      </c>
    </row>
    <row r="114" spans="1:3">
      <c r="A114" s="105" t="s">
        <v>240</v>
      </c>
      <c r="B114" s="106">
        <v>85.18518518518519</v>
      </c>
      <c r="C114" s="107">
        <v>14.814814814814813</v>
      </c>
    </row>
    <row r="115" spans="1:3">
      <c r="A115" s="105" t="s">
        <v>241</v>
      </c>
      <c r="B115" s="106">
        <v>75</v>
      </c>
      <c r="C115" s="107">
        <v>25</v>
      </c>
    </row>
    <row r="116" spans="1:3" ht="15.75" thickBot="1">
      <c r="A116" s="108" t="s">
        <v>242</v>
      </c>
      <c r="B116" s="109">
        <v>89.65517241379311</v>
      </c>
      <c r="C116" s="110">
        <v>10.344827586206897</v>
      </c>
    </row>
    <row r="117" spans="1:3">
      <c r="A117" s="101" t="s">
        <v>247</v>
      </c>
      <c r="B117" s="102">
        <v>62.068965517241381</v>
      </c>
      <c r="C117" s="103">
        <v>37.931034482758619</v>
      </c>
    </row>
    <row r="118" spans="1:3">
      <c r="A118" s="105" t="s">
        <v>248</v>
      </c>
      <c r="B118" s="106">
        <v>68</v>
      </c>
      <c r="C118" s="107">
        <v>32</v>
      </c>
    </row>
    <row r="119" spans="1:3">
      <c r="A119" s="105" t="s">
        <v>249</v>
      </c>
      <c r="B119" s="106">
        <v>81.481481481481481</v>
      </c>
      <c r="C119" s="107">
        <v>18.518518518518519</v>
      </c>
    </row>
    <row r="120" spans="1:3">
      <c r="A120" s="105" t="s">
        <v>250</v>
      </c>
      <c r="B120" s="106">
        <v>92</v>
      </c>
      <c r="C120" s="107">
        <v>8</v>
      </c>
    </row>
    <row r="121" spans="1:3">
      <c r="A121" s="105" t="s">
        <v>251</v>
      </c>
      <c r="B121" s="106">
        <v>81.481481481481481</v>
      </c>
      <c r="C121" s="107">
        <v>18.518518518518519</v>
      </c>
    </row>
    <row r="122" spans="1:3" ht="15.75" thickBot="1">
      <c r="A122" s="108" t="s">
        <v>252</v>
      </c>
      <c r="B122" s="109">
        <v>92.307692307692307</v>
      </c>
      <c r="C122" s="110">
        <v>7.6923076923076925</v>
      </c>
    </row>
    <row r="123" spans="1:3">
      <c r="A123" s="101" t="s">
        <v>255</v>
      </c>
      <c r="B123" s="102">
        <v>76.19047619047619</v>
      </c>
      <c r="C123" s="103">
        <v>23.809523809523807</v>
      </c>
    </row>
    <row r="124" spans="1:3">
      <c r="A124" s="105" t="s">
        <v>256</v>
      </c>
      <c r="B124" s="106">
        <v>70</v>
      </c>
      <c r="C124" s="107">
        <v>30</v>
      </c>
    </row>
    <row r="125" spans="1:3">
      <c r="A125" s="105" t="s">
        <v>257</v>
      </c>
      <c r="B125" s="106">
        <v>84.210526315789465</v>
      </c>
      <c r="C125" s="107">
        <v>15.789473684210526</v>
      </c>
    </row>
    <row r="126" spans="1:3">
      <c r="A126" s="105" t="s">
        <v>258</v>
      </c>
      <c r="B126" s="106">
        <v>84.210526315789465</v>
      </c>
      <c r="C126" s="107">
        <v>15.789473684210526</v>
      </c>
    </row>
    <row r="127" spans="1:3">
      <c r="A127" s="105" t="s">
        <v>259</v>
      </c>
      <c r="B127" s="106">
        <v>85</v>
      </c>
      <c r="C127" s="107">
        <v>15</v>
      </c>
    </row>
    <row r="128" spans="1:3" ht="15.75" thickBot="1">
      <c r="A128" s="108" t="s">
        <v>260</v>
      </c>
      <c r="B128" s="109">
        <v>85</v>
      </c>
      <c r="C128" s="110">
        <v>15</v>
      </c>
    </row>
    <row r="129" spans="1:4">
      <c r="A129" s="101" t="s">
        <v>263</v>
      </c>
      <c r="B129" s="102">
        <v>80.952380952380949</v>
      </c>
      <c r="C129" s="103">
        <v>19.047619047619047</v>
      </c>
    </row>
    <row r="130" spans="1:4">
      <c r="A130" s="105" t="s">
        <v>264</v>
      </c>
      <c r="B130" s="106">
        <v>76.19047619047619</v>
      </c>
      <c r="C130" s="107">
        <v>23.809523809523807</v>
      </c>
    </row>
    <row r="131" spans="1:4">
      <c r="A131" s="105" t="s">
        <v>265</v>
      </c>
      <c r="B131" s="106">
        <v>75</v>
      </c>
      <c r="C131" s="107">
        <v>25</v>
      </c>
    </row>
    <row r="132" spans="1:4">
      <c r="A132" s="105" t="s">
        <v>266</v>
      </c>
      <c r="B132" s="106">
        <v>76.19047619047619</v>
      </c>
      <c r="C132" s="107">
        <v>23.809523809523807</v>
      </c>
    </row>
    <row r="133" spans="1:4">
      <c r="A133" s="105" t="s">
        <v>267</v>
      </c>
      <c r="B133" s="106">
        <v>85.714285714285708</v>
      </c>
      <c r="C133" s="107">
        <v>14.285714285714285</v>
      </c>
    </row>
    <row r="134" spans="1:4" ht="15.75" thickBot="1">
      <c r="A134" s="108" t="s">
        <v>268</v>
      </c>
      <c r="B134" s="109">
        <v>85.714285714285708</v>
      </c>
      <c r="C134" s="110">
        <v>14.285714285714285</v>
      </c>
    </row>
    <row r="135" spans="1:4">
      <c r="A135" s="101" t="s">
        <v>270</v>
      </c>
      <c r="B135" s="102">
        <v>86.36363636363636</v>
      </c>
      <c r="C135" s="103">
        <v>13.636363636363635</v>
      </c>
    </row>
    <row r="136" spans="1:4">
      <c r="A136" s="105" t="s">
        <v>271</v>
      </c>
      <c r="B136" s="106">
        <v>80.952380952380949</v>
      </c>
      <c r="C136" s="107">
        <v>19.047619047619047</v>
      </c>
    </row>
    <row r="137" spans="1:4">
      <c r="A137" s="105" t="s">
        <v>272</v>
      </c>
      <c r="B137" s="106">
        <v>85.714285714285708</v>
      </c>
      <c r="C137" s="107">
        <v>14.285714285714285</v>
      </c>
    </row>
    <row r="138" spans="1:4">
      <c r="A138" s="105" t="s">
        <v>273</v>
      </c>
      <c r="B138" s="106">
        <v>77.272727272727266</v>
      </c>
      <c r="C138" s="107">
        <v>22.727272727272727</v>
      </c>
    </row>
    <row r="139" spans="1:4">
      <c r="A139" s="105" t="s">
        <v>274</v>
      </c>
      <c r="B139" s="106">
        <v>86.956521739130437</v>
      </c>
      <c r="C139" s="107">
        <v>13.043478260869565</v>
      </c>
    </row>
    <row r="140" spans="1:4" ht="15.75" thickBot="1">
      <c r="A140" s="108" t="s">
        <v>275</v>
      </c>
      <c r="B140" s="109">
        <v>90.909090909090907</v>
      </c>
      <c r="C140" s="110">
        <v>9.0909090909090917</v>
      </c>
    </row>
    <row r="141" spans="1:4">
      <c r="A141" s="101" t="s">
        <v>279</v>
      </c>
      <c r="B141" s="102">
        <v>96</v>
      </c>
      <c r="C141" s="103">
        <v>4</v>
      </c>
      <c r="D141" s="112"/>
    </row>
    <row r="142" spans="1:4">
      <c r="A142" s="105" t="s">
        <v>280</v>
      </c>
      <c r="B142" s="106">
        <v>76</v>
      </c>
      <c r="C142" s="107">
        <v>24</v>
      </c>
      <c r="D142" s="112"/>
    </row>
    <row r="143" spans="1:4">
      <c r="A143" s="105" t="s">
        <v>281</v>
      </c>
      <c r="B143" s="106">
        <v>83.333333333333343</v>
      </c>
      <c r="C143" s="107">
        <v>16.666666666666664</v>
      </c>
      <c r="D143" s="112"/>
    </row>
    <row r="144" spans="1:4">
      <c r="A144" s="105" t="s">
        <v>282</v>
      </c>
      <c r="B144" s="106">
        <v>91.304347826086953</v>
      </c>
      <c r="C144" s="107">
        <v>8.695652173913043</v>
      </c>
      <c r="D144" s="112"/>
    </row>
    <row r="145" spans="1:4">
      <c r="A145" s="105" t="s">
        <v>283</v>
      </c>
      <c r="B145" s="106">
        <v>91.666666666666657</v>
      </c>
      <c r="C145" s="107">
        <v>8.3333333333333321</v>
      </c>
      <c r="D145" s="112"/>
    </row>
    <row r="146" spans="1:4" ht="15.75" thickBot="1">
      <c r="A146" s="108" t="s">
        <v>284</v>
      </c>
      <c r="B146" s="109">
        <v>83.333333333333343</v>
      </c>
      <c r="C146" s="110">
        <v>16.666666666666664</v>
      </c>
      <c r="D146" s="112"/>
    </row>
    <row r="147" spans="1:4">
      <c r="A147" s="101" t="s">
        <v>291</v>
      </c>
      <c r="B147" s="102">
        <v>95.833333333333343</v>
      </c>
      <c r="C147" s="103">
        <v>4.1666666666666661</v>
      </c>
      <c r="D147" s="112"/>
    </row>
    <row r="148" spans="1:4">
      <c r="A148" s="105" t="s">
        <v>292</v>
      </c>
      <c r="B148" s="106">
        <v>84</v>
      </c>
      <c r="C148" s="107">
        <v>16</v>
      </c>
      <c r="D148" s="112"/>
    </row>
    <row r="149" spans="1:4">
      <c r="A149" s="105" t="s">
        <v>293</v>
      </c>
      <c r="B149" s="106">
        <v>91.666666666666657</v>
      </c>
      <c r="C149" s="107">
        <v>8.3333333333333321</v>
      </c>
      <c r="D149" s="112"/>
    </row>
    <row r="150" spans="1:4">
      <c r="A150" s="105" t="s">
        <v>294</v>
      </c>
      <c r="B150" s="106">
        <v>86.956521739130437</v>
      </c>
      <c r="C150" s="107">
        <v>13.043478260869565</v>
      </c>
      <c r="D150" s="112"/>
    </row>
    <row r="151" spans="1:4">
      <c r="A151" s="105" t="s">
        <v>295</v>
      </c>
      <c r="B151" s="106">
        <v>95.454545454545453</v>
      </c>
      <c r="C151" s="107">
        <v>4.5454545454545459</v>
      </c>
      <c r="D151" s="112"/>
    </row>
    <row r="152" spans="1:4" ht="15.75" thickBot="1">
      <c r="A152" s="108" t="s">
        <v>296</v>
      </c>
      <c r="B152" s="109">
        <v>90.909090909090907</v>
      </c>
      <c r="C152" s="110">
        <v>9.0909090909090917</v>
      </c>
      <c r="D152" s="112"/>
    </row>
    <row r="153" spans="1:4">
      <c r="A153" s="101" t="s">
        <v>344</v>
      </c>
      <c r="B153" s="102">
        <v>87.5</v>
      </c>
      <c r="C153" s="103">
        <v>12.5</v>
      </c>
      <c r="D153" s="112">
        <f t="shared" ref="D153:D164" si="0">+C153-C147</f>
        <v>8.3333333333333339</v>
      </c>
    </row>
    <row r="154" spans="1:4">
      <c r="A154" s="105" t="s">
        <v>345</v>
      </c>
      <c r="B154" s="106">
        <v>72.727272727272734</v>
      </c>
      <c r="C154" s="107">
        <v>27.27272727272727</v>
      </c>
      <c r="D154" s="112">
        <f t="shared" si="0"/>
        <v>11.27272727272727</v>
      </c>
    </row>
    <row r="155" spans="1:4">
      <c r="A155" s="105" t="s">
        <v>346</v>
      </c>
      <c r="B155" s="106">
        <v>81.818181818181827</v>
      </c>
      <c r="C155" s="107">
        <v>18.181818181818183</v>
      </c>
      <c r="D155" s="112">
        <f t="shared" si="0"/>
        <v>9.8484848484848513</v>
      </c>
    </row>
    <row r="156" spans="1:4">
      <c r="A156" s="105" t="s">
        <v>347</v>
      </c>
      <c r="B156" s="106">
        <v>85.714285714285708</v>
      </c>
      <c r="C156" s="107">
        <v>14.285714285714285</v>
      </c>
      <c r="D156" s="112">
        <f t="shared" si="0"/>
        <v>1.2422360248447202</v>
      </c>
    </row>
    <row r="157" spans="1:4">
      <c r="A157" s="105" t="s">
        <v>348</v>
      </c>
      <c r="B157" s="106">
        <v>80.952380952380949</v>
      </c>
      <c r="C157" s="107">
        <v>19.047619047619047</v>
      </c>
      <c r="D157" s="112">
        <f t="shared" si="0"/>
        <v>14.502164502164501</v>
      </c>
    </row>
    <row r="158" spans="1:4" ht="15.75" thickBot="1">
      <c r="A158" s="108" t="s">
        <v>349</v>
      </c>
      <c r="B158" s="109">
        <v>86.36363636363636</v>
      </c>
      <c r="C158" s="110">
        <v>13.636363636363635</v>
      </c>
      <c r="D158" s="112">
        <f t="shared" si="0"/>
        <v>4.5454545454545432</v>
      </c>
    </row>
    <row r="159" spans="1:4">
      <c r="A159" s="101" t="s">
        <v>350</v>
      </c>
      <c r="B159" s="102">
        <v>95.652173913043484</v>
      </c>
      <c r="C159" s="103">
        <v>4.3478260869565215</v>
      </c>
      <c r="D159" s="112">
        <f t="shared" si="0"/>
        <v>-8.1521739130434785</v>
      </c>
    </row>
    <row r="160" spans="1:4">
      <c r="A160" s="105" t="s">
        <v>351</v>
      </c>
      <c r="B160" s="106">
        <v>73.91304347826086</v>
      </c>
      <c r="C160" s="107">
        <v>26.086956521739129</v>
      </c>
      <c r="D160" s="112">
        <f t="shared" si="0"/>
        <v>-1.1857707509881408</v>
      </c>
    </row>
    <row r="161" spans="1:4">
      <c r="A161" s="105" t="s">
        <v>352</v>
      </c>
      <c r="B161" s="106">
        <v>78.260869565217391</v>
      </c>
      <c r="C161" s="107">
        <v>21.739130434782609</v>
      </c>
      <c r="D161" s="112">
        <f t="shared" si="0"/>
        <v>3.5573122529644259</v>
      </c>
    </row>
    <row r="162" spans="1:4">
      <c r="A162" s="105" t="s">
        <v>353</v>
      </c>
      <c r="B162" s="106">
        <v>61.904761904761905</v>
      </c>
      <c r="C162" s="107">
        <v>38.095238095238095</v>
      </c>
      <c r="D162" s="112">
        <f t="shared" si="0"/>
        <v>23.80952380952381</v>
      </c>
    </row>
    <row r="163" spans="1:4">
      <c r="A163" s="105" t="s">
        <v>354</v>
      </c>
      <c r="B163" s="106">
        <v>85.714285714285708</v>
      </c>
      <c r="C163" s="107">
        <v>14.285714285714285</v>
      </c>
      <c r="D163" s="112">
        <f t="shared" si="0"/>
        <v>-4.7619047619047628</v>
      </c>
    </row>
    <row r="164" spans="1:4" ht="15.75" thickBot="1">
      <c r="A164" s="108" t="s">
        <v>355</v>
      </c>
      <c r="B164" s="109">
        <v>86.956521739130437</v>
      </c>
      <c r="C164" s="110">
        <v>13.043478260869565</v>
      </c>
      <c r="D164" s="112">
        <f t="shared" si="0"/>
        <v>-0.59288537549407039</v>
      </c>
    </row>
    <row r="165" spans="1:4">
      <c r="A165" s="101" t="s">
        <v>367</v>
      </c>
      <c r="B165" s="102">
        <v>86.36363636363636</v>
      </c>
      <c r="C165" s="103">
        <v>13.636363636363635</v>
      </c>
    </row>
    <row r="166" spans="1:4">
      <c r="A166" s="105" t="s">
        <v>368</v>
      </c>
      <c r="B166" s="106">
        <v>85.714285714285708</v>
      </c>
      <c r="C166" s="107">
        <v>14.285714285714285</v>
      </c>
    </row>
    <row r="167" spans="1:4">
      <c r="A167" s="105" t="s">
        <v>369</v>
      </c>
      <c r="B167" s="106">
        <v>76.19047619047619</v>
      </c>
      <c r="C167" s="107">
        <v>23.809523809523807</v>
      </c>
    </row>
    <row r="168" spans="1:4">
      <c r="A168" s="105" t="s">
        <v>370</v>
      </c>
      <c r="B168" s="106">
        <v>86.36363636363636</v>
      </c>
      <c r="C168" s="107">
        <v>13.636363636363635</v>
      </c>
    </row>
    <row r="169" spans="1:4">
      <c r="A169" s="105" t="s">
        <v>371</v>
      </c>
      <c r="B169" s="106">
        <v>88.888888888888886</v>
      </c>
      <c r="C169" s="107">
        <v>11.111111111111111</v>
      </c>
    </row>
    <row r="170" spans="1:4" ht="15.75" thickBot="1">
      <c r="A170" s="108" t="s">
        <v>372</v>
      </c>
      <c r="B170" s="109">
        <v>89.473684210526315</v>
      </c>
      <c r="C170" s="110">
        <v>10.526315789473683</v>
      </c>
    </row>
  </sheetData>
  <mergeCells count="1">
    <mergeCell ref="A1:I3"/>
  </mergeCells>
  <pageMargins left="0.75" right="0.75" top="1" bottom="1" header="0.5" footer="0.5"/>
  <pageSetup scale="6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BAA0-8300-41C6-A1B6-7B05D87B8E7E}">
  <dimension ref="A1:AH40"/>
  <sheetViews>
    <sheetView showGridLines="0" workbookViewId="0">
      <pane xSplit="2" ySplit="1" topLeftCell="U17" activePane="bottomRight" state="frozen"/>
      <selection activeCell="B44" sqref="B44:G68"/>
      <selection pane="topRight" activeCell="B44" sqref="B44:G68"/>
      <selection pane="bottomLeft" activeCell="B44" sqref="B44:G68"/>
      <selection pane="bottomRight" activeCell="AB23" sqref="AB23"/>
    </sheetView>
  </sheetViews>
  <sheetFormatPr baseColWidth="10" defaultRowHeight="15"/>
  <cols>
    <col min="1" max="1" width="14.85546875" style="156" customWidth="1"/>
    <col min="2" max="2" width="11.42578125" style="156"/>
    <col min="3" max="24" width="11.42578125" style="156" customWidth="1"/>
    <col min="25" max="25" width="12" style="158" bestFit="1" customWidth="1"/>
    <col min="26" max="26" width="11.42578125" style="158"/>
    <col min="27" max="35" width="11.42578125" style="156"/>
    <col min="36" max="36" width="14" style="156" customWidth="1"/>
    <col min="37" max="37" width="4.7109375" style="156" customWidth="1"/>
    <col min="38" max="16384" width="11.42578125" style="156"/>
  </cols>
  <sheetData>
    <row r="1" spans="1:34">
      <c r="Y1" s="157" t="s">
        <v>377</v>
      </c>
    </row>
    <row r="2" spans="1:34">
      <c r="A2" s="174" t="s">
        <v>378</v>
      </c>
      <c r="B2" s="156">
        <v>2018</v>
      </c>
      <c r="E2" s="156">
        <v>98697604297</v>
      </c>
      <c r="G2" s="156">
        <v>252731822</v>
      </c>
      <c r="I2" s="156">
        <v>2288830691</v>
      </c>
      <c r="J2" s="156">
        <v>1736245913872</v>
      </c>
      <c r="N2" s="156">
        <v>149735893559</v>
      </c>
      <c r="P2" s="156">
        <v>120847210528</v>
      </c>
      <c r="Q2" s="156">
        <v>24784294611</v>
      </c>
      <c r="R2" s="156">
        <v>6707910100</v>
      </c>
      <c r="S2" s="156" t="s">
        <v>379</v>
      </c>
      <c r="T2" s="156">
        <v>104495374253</v>
      </c>
      <c r="U2" s="156">
        <v>772570327</v>
      </c>
      <c r="Y2" s="158">
        <f>SUM(C2:X2)</f>
        <v>2244828334060</v>
      </c>
      <c r="Z2" s="158">
        <f>Y2/Y12</f>
        <v>0.57016300454437063</v>
      </c>
      <c r="AC2" s="156" t="s">
        <v>380</v>
      </c>
      <c r="AD2" s="156" t="s">
        <v>381</v>
      </c>
      <c r="AE2" s="177" t="s">
        <v>421</v>
      </c>
      <c r="AF2" s="177" t="s">
        <v>422</v>
      </c>
    </row>
    <row r="3" spans="1:34">
      <c r="A3" s="174"/>
      <c r="B3" s="156">
        <v>2019</v>
      </c>
      <c r="E3" s="156">
        <v>109867454131</v>
      </c>
      <c r="G3" s="156">
        <v>160333850</v>
      </c>
      <c r="H3" s="156">
        <v>15347946361</v>
      </c>
      <c r="I3" s="156">
        <v>4207039713</v>
      </c>
      <c r="J3" s="156">
        <v>1602137060640</v>
      </c>
      <c r="N3" s="156">
        <v>158050760033</v>
      </c>
      <c r="P3" s="156">
        <v>81007350786</v>
      </c>
      <c r="Q3" s="156">
        <v>31050955719</v>
      </c>
      <c r="R3" s="156">
        <v>10602833800</v>
      </c>
      <c r="S3" s="156" t="s">
        <v>382</v>
      </c>
      <c r="T3" s="156">
        <v>115281772122</v>
      </c>
      <c r="U3" s="156">
        <v>3073056786</v>
      </c>
      <c r="Y3" s="158">
        <f t="shared" ref="Y3:Y31" si="0">SUM(C3:X3)</f>
        <v>2130786563941</v>
      </c>
      <c r="Z3" s="158">
        <f t="shared" ref="Z3:Z6" si="1">Y3/Y13</f>
        <v>0.52313416300563953</v>
      </c>
      <c r="AB3" s="156">
        <v>2018</v>
      </c>
      <c r="AC3" s="159">
        <v>57.016300454437065</v>
      </c>
      <c r="AD3" s="159">
        <v>46.600687448145074</v>
      </c>
      <c r="AE3" s="159">
        <v>70.510431850139582</v>
      </c>
      <c r="AF3" s="159">
        <v>48.200061504738869</v>
      </c>
    </row>
    <row r="4" spans="1:34">
      <c r="A4" s="174"/>
      <c r="B4" s="156">
        <v>2020</v>
      </c>
      <c r="E4" s="156">
        <v>60390389344</v>
      </c>
      <c r="G4" s="156">
        <v>48164241</v>
      </c>
      <c r="H4" s="156">
        <v>33619917391</v>
      </c>
      <c r="I4" s="156">
        <v>3268098630</v>
      </c>
      <c r="J4" s="156">
        <v>1387062356565</v>
      </c>
      <c r="N4" s="156">
        <v>152009466624</v>
      </c>
      <c r="P4" s="156">
        <v>77255362618</v>
      </c>
      <c r="Q4" s="156">
        <v>34874378154</v>
      </c>
      <c r="R4" s="156">
        <v>10091098000</v>
      </c>
      <c r="S4" s="156" t="s">
        <v>383</v>
      </c>
      <c r="T4" s="156">
        <v>98001262538</v>
      </c>
      <c r="U4" s="156">
        <v>2822256363</v>
      </c>
      <c r="Y4" s="158">
        <f t="shared" si="0"/>
        <v>1859442750468</v>
      </c>
      <c r="Z4" s="158">
        <f t="shared" si="1"/>
        <v>0.57267640066044967</v>
      </c>
      <c r="AB4" s="156">
        <v>2019</v>
      </c>
      <c r="AC4" s="159">
        <v>52.313416300563951</v>
      </c>
      <c r="AD4" s="159">
        <v>43.415042229632938</v>
      </c>
      <c r="AE4" s="159">
        <v>67.320227906539358</v>
      </c>
      <c r="AF4" s="159">
        <v>45.730696540000629</v>
      </c>
      <c r="AH4" s="156">
        <v>100</v>
      </c>
    </row>
    <row r="5" spans="1:34">
      <c r="A5" s="174"/>
      <c r="B5" s="156">
        <v>2021</v>
      </c>
      <c r="E5" s="156">
        <v>57837356112</v>
      </c>
      <c r="G5" s="156">
        <v>64519076</v>
      </c>
      <c r="H5" s="156">
        <v>33561484390</v>
      </c>
      <c r="I5" s="156">
        <v>11408176423</v>
      </c>
      <c r="J5" s="156">
        <v>2395556990227</v>
      </c>
      <c r="N5" s="156" t="s">
        <v>384</v>
      </c>
      <c r="P5" s="156">
        <v>97735250549</v>
      </c>
      <c r="Q5" s="156">
        <v>39527151077</v>
      </c>
      <c r="R5" s="156">
        <v>8788198000</v>
      </c>
      <c r="S5" s="156" t="s">
        <v>385</v>
      </c>
      <c r="T5" s="156">
        <v>116045083054</v>
      </c>
      <c r="U5" s="156">
        <v>4908458791</v>
      </c>
      <c r="Y5" s="158">
        <f t="shared" si="0"/>
        <v>2765432667699</v>
      </c>
      <c r="Z5" s="158">
        <f t="shared" si="1"/>
        <v>0.58014915073069639</v>
      </c>
      <c r="AB5" s="156">
        <v>2020</v>
      </c>
      <c r="AC5" s="159">
        <v>57.267640066044969</v>
      </c>
      <c r="AD5" s="159">
        <v>48.708432736259276</v>
      </c>
      <c r="AE5" s="159">
        <v>67.530994173278785</v>
      </c>
      <c r="AF5" s="159">
        <v>46.774375021975317</v>
      </c>
    </row>
    <row r="6" spans="1:34">
      <c r="A6" s="174"/>
      <c r="B6" s="156" t="s">
        <v>386</v>
      </c>
      <c r="E6" s="156">
        <v>58626154136</v>
      </c>
      <c r="G6" s="156">
        <v>96577131</v>
      </c>
      <c r="H6" s="156">
        <v>36991211337</v>
      </c>
      <c r="I6" s="156">
        <v>24760620173</v>
      </c>
      <c r="J6" s="156">
        <v>2426738050886</v>
      </c>
      <c r="K6" s="156">
        <v>44210000</v>
      </c>
      <c r="N6" s="156">
        <v>213046948515</v>
      </c>
      <c r="P6" s="156">
        <v>19899525264</v>
      </c>
      <c r="Q6" s="156">
        <v>46513838408</v>
      </c>
      <c r="R6" s="156">
        <v>6175100000</v>
      </c>
      <c r="S6" s="156" t="s">
        <v>387</v>
      </c>
      <c r="T6" s="156">
        <v>101782289879</v>
      </c>
      <c r="U6" s="156">
        <v>3814367201</v>
      </c>
      <c r="Y6" s="158">
        <f t="shared" si="0"/>
        <v>2938488892930</v>
      </c>
      <c r="Z6" s="158">
        <f t="shared" si="1"/>
        <v>0.60962980422733526</v>
      </c>
      <c r="AB6" s="156">
        <v>2021</v>
      </c>
      <c r="AC6" s="159">
        <v>58.014915073069638</v>
      </c>
      <c r="AD6" s="159">
        <v>50.451341515940094</v>
      </c>
      <c r="AE6" s="159">
        <v>81.906257126074351</v>
      </c>
      <c r="AF6" s="159">
        <v>57.228301293602534</v>
      </c>
    </row>
    <row r="7" spans="1:34" s="160" customFormat="1">
      <c r="A7" s="175" t="s">
        <v>388</v>
      </c>
      <c r="B7" s="160">
        <v>2018</v>
      </c>
      <c r="E7" s="160">
        <v>34970</v>
      </c>
      <c r="G7" s="160">
        <v>35</v>
      </c>
      <c r="I7" s="160">
        <v>994</v>
      </c>
      <c r="J7" s="160">
        <v>216609</v>
      </c>
      <c r="N7" s="160">
        <v>81762</v>
      </c>
      <c r="P7" s="160">
        <v>49103</v>
      </c>
      <c r="Q7" s="160">
        <v>8879</v>
      </c>
      <c r="R7" s="160">
        <v>817</v>
      </c>
      <c r="S7" s="160">
        <v>5</v>
      </c>
      <c r="T7" s="160">
        <v>39216</v>
      </c>
      <c r="U7" s="160">
        <v>97</v>
      </c>
      <c r="Y7" s="160">
        <f t="shared" si="0"/>
        <v>432487</v>
      </c>
      <c r="Z7" s="160">
        <f>Y7/Y17</f>
        <v>0.46600687448145073</v>
      </c>
      <c r="AB7" s="160" t="s">
        <v>360</v>
      </c>
      <c r="AC7" s="161">
        <v>60.962980422733523</v>
      </c>
      <c r="AD7" s="161">
        <v>46.393458360110188</v>
      </c>
      <c r="AE7" s="161">
        <v>79.049174013377296</v>
      </c>
      <c r="AF7" s="161">
        <v>62.581079022769657</v>
      </c>
    </row>
    <row r="8" spans="1:34" s="160" customFormat="1">
      <c r="A8" s="175"/>
      <c r="B8" s="160">
        <v>2019</v>
      </c>
      <c r="E8" s="160">
        <v>30891</v>
      </c>
      <c r="G8" s="160">
        <v>31</v>
      </c>
      <c r="I8" s="160">
        <v>1449</v>
      </c>
      <c r="J8" s="160">
        <v>180730</v>
      </c>
      <c r="N8" s="160">
        <v>82722</v>
      </c>
      <c r="P8" s="160">
        <v>30803</v>
      </c>
      <c r="Q8" s="160">
        <v>10375</v>
      </c>
      <c r="R8" s="160">
        <v>840</v>
      </c>
      <c r="S8" s="160">
        <v>33</v>
      </c>
      <c r="T8" s="160">
        <v>40713</v>
      </c>
      <c r="U8" s="160">
        <v>257</v>
      </c>
      <c r="Y8" s="160">
        <f t="shared" si="0"/>
        <v>378844</v>
      </c>
      <c r="Z8" s="160">
        <f t="shared" ref="Z8:Z10" si="2">Y8/Y18</f>
        <v>0.43415042229632939</v>
      </c>
    </row>
    <row r="9" spans="1:34" s="160" customFormat="1">
      <c r="A9" s="175"/>
      <c r="B9" s="160">
        <v>2020</v>
      </c>
      <c r="E9" s="160">
        <v>17277</v>
      </c>
      <c r="G9" s="160">
        <v>16</v>
      </c>
      <c r="I9" s="160">
        <v>963</v>
      </c>
      <c r="J9" s="160">
        <v>123281</v>
      </c>
      <c r="N9" s="160">
        <v>71084</v>
      </c>
      <c r="P9" s="160">
        <v>28501</v>
      </c>
      <c r="Q9" s="160">
        <v>9732</v>
      </c>
      <c r="R9" s="160">
        <v>1076</v>
      </c>
      <c r="S9" s="160">
        <v>70</v>
      </c>
      <c r="T9" s="160">
        <v>32239</v>
      </c>
      <c r="U9" s="160">
        <v>171</v>
      </c>
      <c r="Y9" s="160">
        <f t="shared" si="0"/>
        <v>284410</v>
      </c>
      <c r="Z9" s="160">
        <f t="shared" si="2"/>
        <v>0.48708432736259277</v>
      </c>
    </row>
    <row r="10" spans="1:34" s="160" customFormat="1">
      <c r="A10" s="175"/>
      <c r="B10" s="160">
        <v>2021</v>
      </c>
      <c r="E10" s="160">
        <v>15138</v>
      </c>
      <c r="G10" s="160">
        <v>9</v>
      </c>
      <c r="I10" s="160">
        <v>2882</v>
      </c>
      <c r="J10" s="160">
        <v>212035</v>
      </c>
      <c r="N10" s="160">
        <v>72436</v>
      </c>
      <c r="P10" s="160">
        <v>42906</v>
      </c>
      <c r="Q10" s="160">
        <v>10198</v>
      </c>
      <c r="R10" s="160">
        <v>286</v>
      </c>
      <c r="S10" s="160">
        <v>293</v>
      </c>
      <c r="T10" s="160">
        <v>34733</v>
      </c>
      <c r="U10" s="160">
        <v>317</v>
      </c>
      <c r="Y10" s="160">
        <f t="shared" si="0"/>
        <v>391233</v>
      </c>
      <c r="Z10" s="160">
        <f t="shared" si="2"/>
        <v>0.50451341515940096</v>
      </c>
    </row>
    <row r="11" spans="1:34" s="160" customFormat="1">
      <c r="A11" s="175"/>
      <c r="B11" s="160" t="s">
        <v>386</v>
      </c>
      <c r="E11" s="160">
        <v>12957</v>
      </c>
      <c r="G11" s="160">
        <v>23</v>
      </c>
      <c r="I11" s="160">
        <v>3680</v>
      </c>
      <c r="J11" s="160">
        <v>207295</v>
      </c>
      <c r="K11" s="160">
        <v>12</v>
      </c>
      <c r="N11" s="160">
        <v>75914</v>
      </c>
      <c r="P11" s="160">
        <v>8148</v>
      </c>
      <c r="Q11" s="160">
        <v>10730</v>
      </c>
      <c r="R11" s="160">
        <v>166</v>
      </c>
      <c r="S11" s="160">
        <v>316</v>
      </c>
      <c r="T11" s="160">
        <v>28503</v>
      </c>
      <c r="U11" s="160">
        <v>219</v>
      </c>
      <c r="Y11" s="160">
        <f t="shared" si="0"/>
        <v>347963</v>
      </c>
      <c r="Z11" s="160">
        <f>Y11/Y21</f>
        <v>0.46393458360110185</v>
      </c>
    </row>
    <row r="12" spans="1:34">
      <c r="A12" s="174" t="s">
        <v>389</v>
      </c>
      <c r="B12" s="156">
        <v>2018</v>
      </c>
      <c r="C12" s="156" t="s">
        <v>390</v>
      </c>
      <c r="E12" s="156">
        <v>594405696593</v>
      </c>
      <c r="G12" s="156">
        <v>1589139467</v>
      </c>
      <c r="I12" s="156">
        <v>17603389934</v>
      </c>
      <c r="J12" s="156">
        <v>2372728320026</v>
      </c>
      <c r="K12" s="156">
        <v>15597127839</v>
      </c>
      <c r="N12" s="156">
        <v>168108098087</v>
      </c>
      <c r="O12" s="156">
        <v>241550000</v>
      </c>
      <c r="P12" s="156">
        <v>163045467438</v>
      </c>
      <c r="Q12" s="156">
        <v>188074325736</v>
      </c>
      <c r="R12" s="156">
        <v>115780731881</v>
      </c>
      <c r="S12" s="156" t="s">
        <v>391</v>
      </c>
      <c r="T12" s="156">
        <v>259264610154</v>
      </c>
      <c r="U12" s="156">
        <v>34169749001</v>
      </c>
      <c r="X12" s="156">
        <v>6561193065</v>
      </c>
      <c r="Y12" s="158">
        <f t="shared" si="0"/>
        <v>3937169399221</v>
      </c>
    </row>
    <row r="13" spans="1:34">
      <c r="A13" s="174"/>
      <c r="B13" s="156">
        <v>2019</v>
      </c>
      <c r="C13" s="156" t="s">
        <v>392</v>
      </c>
      <c r="E13" s="156">
        <v>612505279008</v>
      </c>
      <c r="G13" s="156">
        <v>1367150020</v>
      </c>
      <c r="H13" s="156">
        <v>66316723828</v>
      </c>
      <c r="I13" s="156">
        <v>26293998000</v>
      </c>
      <c r="J13" s="156">
        <v>2266425472301</v>
      </c>
      <c r="K13" s="156">
        <v>21945143219</v>
      </c>
      <c r="N13" s="156">
        <v>183636537457</v>
      </c>
      <c r="O13" s="156">
        <v>301650000</v>
      </c>
      <c r="P13" s="156">
        <v>191289989931</v>
      </c>
      <c r="Q13" s="156">
        <v>213257799078</v>
      </c>
      <c r="R13" s="156">
        <v>125660841810</v>
      </c>
      <c r="S13" s="156" t="s">
        <v>393</v>
      </c>
      <c r="T13" s="156">
        <v>299982301635</v>
      </c>
      <c r="U13" s="156">
        <v>52961482373</v>
      </c>
      <c r="X13" s="156">
        <v>11172461827</v>
      </c>
      <c r="Y13" s="158">
        <f t="shared" si="0"/>
        <v>4073116830487</v>
      </c>
    </row>
    <row r="14" spans="1:34">
      <c r="A14" s="174"/>
      <c r="B14" s="156">
        <v>2020</v>
      </c>
      <c r="C14" s="156" t="s">
        <v>394</v>
      </c>
      <c r="E14" s="156">
        <v>325488970310</v>
      </c>
      <c r="G14" s="156">
        <v>1041600062</v>
      </c>
      <c r="H14" s="156">
        <v>87558423057</v>
      </c>
      <c r="I14" s="156">
        <v>40851231881</v>
      </c>
      <c r="J14" s="156">
        <v>1827773481580</v>
      </c>
      <c r="K14" s="156">
        <v>14035959268</v>
      </c>
      <c r="N14" s="156">
        <v>182316161925</v>
      </c>
      <c r="O14" s="156">
        <v>185300000</v>
      </c>
      <c r="P14" s="156">
        <v>91101320652</v>
      </c>
      <c r="Q14" s="156">
        <v>243985072125</v>
      </c>
      <c r="R14" s="156">
        <v>93895133442</v>
      </c>
      <c r="S14" s="156" t="s">
        <v>395</v>
      </c>
      <c r="T14" s="156">
        <v>273655323464</v>
      </c>
      <c r="U14" s="156">
        <v>47962942799</v>
      </c>
      <c r="X14" s="156">
        <v>17083558180</v>
      </c>
      <c r="Y14" s="158">
        <f t="shared" si="0"/>
        <v>3246934478745</v>
      </c>
    </row>
    <row r="15" spans="1:34">
      <c r="A15" s="174"/>
      <c r="B15" s="156">
        <v>2021</v>
      </c>
      <c r="C15" s="156" t="s">
        <v>396</v>
      </c>
      <c r="E15" s="156">
        <v>396959420458</v>
      </c>
      <c r="G15" s="156">
        <v>1028090205</v>
      </c>
      <c r="H15" s="156">
        <v>77451777987</v>
      </c>
      <c r="I15" s="156">
        <v>63783235000</v>
      </c>
      <c r="J15" s="156">
        <v>2997098232268</v>
      </c>
      <c r="K15" s="156">
        <v>19702605345</v>
      </c>
      <c r="N15" s="156">
        <v>237224096364</v>
      </c>
      <c r="O15" s="156">
        <v>378050000</v>
      </c>
      <c r="P15" s="156">
        <v>147797150433</v>
      </c>
      <c r="Q15" s="156">
        <v>290321406487</v>
      </c>
      <c r="R15" s="156">
        <v>113838980322</v>
      </c>
      <c r="S15" s="156" t="s">
        <v>397</v>
      </c>
      <c r="T15" s="156">
        <v>341224365287</v>
      </c>
      <c r="U15" s="156">
        <v>70347295641</v>
      </c>
      <c r="X15" s="156">
        <v>9606848910</v>
      </c>
      <c r="Y15" s="158">
        <f t="shared" si="0"/>
        <v>4766761554707</v>
      </c>
    </row>
    <row r="16" spans="1:34">
      <c r="A16" s="174"/>
      <c r="B16" s="156" t="s">
        <v>386</v>
      </c>
      <c r="C16" s="156" t="s">
        <v>398</v>
      </c>
      <c r="E16" s="156">
        <v>421263762522</v>
      </c>
      <c r="G16" s="156">
        <v>1019204124</v>
      </c>
      <c r="H16" s="156">
        <v>56569209831</v>
      </c>
      <c r="I16" s="156">
        <v>97690472103</v>
      </c>
      <c r="J16" s="156">
        <v>2948587935024</v>
      </c>
      <c r="K16" s="156">
        <v>14706092579</v>
      </c>
      <c r="N16" s="156">
        <v>276176793799</v>
      </c>
      <c r="O16" s="156">
        <v>318350000</v>
      </c>
      <c r="P16" s="156">
        <v>141418459580</v>
      </c>
      <c r="Q16" s="156">
        <v>344257287664</v>
      </c>
      <c r="R16" s="156">
        <v>103628249986</v>
      </c>
      <c r="S16" s="156" t="s">
        <v>399</v>
      </c>
      <c r="T16" s="156">
        <v>341656410606</v>
      </c>
      <c r="U16" s="156">
        <v>64486512524</v>
      </c>
      <c r="X16" s="156">
        <v>8341392489</v>
      </c>
      <c r="Y16" s="158">
        <f t="shared" si="0"/>
        <v>4820120132831</v>
      </c>
    </row>
    <row r="17" spans="1:28" s="160" customFormat="1">
      <c r="A17" s="175" t="s">
        <v>400</v>
      </c>
      <c r="B17" s="160">
        <v>2018</v>
      </c>
      <c r="E17" s="160">
        <v>231995</v>
      </c>
      <c r="G17" s="160">
        <v>575</v>
      </c>
      <c r="I17" s="160">
        <v>7649</v>
      </c>
      <c r="J17" s="160">
        <v>348853</v>
      </c>
      <c r="K17" s="160">
        <v>1778</v>
      </c>
      <c r="N17" s="160">
        <v>108717</v>
      </c>
      <c r="O17" s="160">
        <v>150</v>
      </c>
      <c r="P17" s="160">
        <v>67767</v>
      </c>
      <c r="Q17" s="160">
        <v>41333</v>
      </c>
      <c r="R17" s="160">
        <v>19982</v>
      </c>
      <c r="S17" s="160">
        <v>221</v>
      </c>
      <c r="T17" s="160">
        <v>96031</v>
      </c>
      <c r="U17" s="160">
        <v>402</v>
      </c>
      <c r="X17" s="160">
        <v>2617</v>
      </c>
      <c r="Y17" s="160">
        <f t="shared" si="0"/>
        <v>928070</v>
      </c>
    </row>
    <row r="18" spans="1:28" s="160" customFormat="1">
      <c r="A18" s="175"/>
      <c r="B18" s="160">
        <v>2019</v>
      </c>
      <c r="E18" s="160">
        <v>192344</v>
      </c>
      <c r="G18" s="160">
        <v>604</v>
      </c>
      <c r="I18" s="160">
        <v>9058</v>
      </c>
      <c r="J18" s="160">
        <v>301741</v>
      </c>
      <c r="K18" s="160">
        <v>3087</v>
      </c>
      <c r="N18" s="160">
        <v>110201</v>
      </c>
      <c r="O18" s="160">
        <v>194</v>
      </c>
      <c r="P18" s="160">
        <v>72253</v>
      </c>
      <c r="Q18" s="160">
        <v>44237</v>
      </c>
      <c r="R18" s="160">
        <v>27635</v>
      </c>
      <c r="S18" s="160">
        <v>626</v>
      </c>
      <c r="T18" s="160">
        <v>102569</v>
      </c>
      <c r="U18" s="160">
        <v>5236</v>
      </c>
      <c r="X18" s="160">
        <v>2825</v>
      </c>
      <c r="Y18" s="160">
        <f t="shared" si="0"/>
        <v>872610</v>
      </c>
    </row>
    <row r="19" spans="1:28" s="160" customFormat="1">
      <c r="A19" s="175"/>
      <c r="B19" s="160">
        <v>2020</v>
      </c>
      <c r="E19" s="160">
        <v>101180</v>
      </c>
      <c r="G19" s="160">
        <v>421</v>
      </c>
      <c r="I19" s="160">
        <v>9247</v>
      </c>
      <c r="J19" s="160">
        <v>195987</v>
      </c>
      <c r="K19" s="160">
        <v>1134</v>
      </c>
      <c r="N19" s="160">
        <v>89631</v>
      </c>
      <c r="O19" s="160">
        <v>110</v>
      </c>
      <c r="P19" s="160">
        <v>33089</v>
      </c>
      <c r="Q19" s="160">
        <v>42053</v>
      </c>
      <c r="R19" s="160">
        <v>18125</v>
      </c>
      <c r="S19" s="160">
        <v>823</v>
      </c>
      <c r="T19" s="160">
        <v>85257</v>
      </c>
      <c r="U19" s="160">
        <v>4024</v>
      </c>
      <c r="X19" s="160">
        <v>2822</v>
      </c>
      <c r="Y19" s="160">
        <f t="shared" si="0"/>
        <v>583903</v>
      </c>
    </row>
    <row r="20" spans="1:28" s="160" customFormat="1">
      <c r="A20" s="175"/>
      <c r="B20" s="160">
        <v>2021</v>
      </c>
      <c r="E20" s="160">
        <v>115313</v>
      </c>
      <c r="G20" s="160">
        <v>413</v>
      </c>
      <c r="I20" s="160">
        <v>11781</v>
      </c>
      <c r="J20" s="160">
        <v>298534</v>
      </c>
      <c r="K20" s="160">
        <v>1452</v>
      </c>
      <c r="N20" s="160">
        <v>108073</v>
      </c>
      <c r="O20" s="160">
        <v>217</v>
      </c>
      <c r="P20" s="160">
        <v>65342</v>
      </c>
      <c r="Q20" s="160">
        <v>45194</v>
      </c>
      <c r="R20" s="160">
        <v>20382</v>
      </c>
      <c r="S20" s="160">
        <v>2323</v>
      </c>
      <c r="T20" s="160">
        <v>98054</v>
      </c>
      <c r="U20" s="160">
        <v>6499</v>
      </c>
      <c r="X20" s="160">
        <v>1889</v>
      </c>
      <c r="Y20" s="160">
        <f t="shared" si="0"/>
        <v>775466</v>
      </c>
    </row>
    <row r="21" spans="1:28" s="160" customFormat="1">
      <c r="A21" s="175"/>
      <c r="B21" s="160" t="s">
        <v>386</v>
      </c>
      <c r="E21" s="160">
        <v>105197</v>
      </c>
      <c r="G21" s="160">
        <v>441</v>
      </c>
      <c r="I21" s="160">
        <v>14530</v>
      </c>
      <c r="J21" s="160">
        <v>282461</v>
      </c>
      <c r="K21" s="160">
        <v>1080</v>
      </c>
      <c r="N21" s="160">
        <v>118769</v>
      </c>
      <c r="O21" s="160">
        <v>170</v>
      </c>
      <c r="P21" s="160">
        <v>56403</v>
      </c>
      <c r="Q21" s="160">
        <v>49140</v>
      </c>
      <c r="R21" s="160">
        <v>16459</v>
      </c>
      <c r="S21" s="160">
        <v>2275</v>
      </c>
      <c r="T21" s="160">
        <v>95553</v>
      </c>
      <c r="U21" s="160">
        <v>5906</v>
      </c>
      <c r="X21" s="160">
        <v>1642</v>
      </c>
      <c r="Y21" s="160">
        <f t="shared" si="0"/>
        <v>750026</v>
      </c>
    </row>
    <row r="22" spans="1:28">
      <c r="A22" s="174" t="s">
        <v>401</v>
      </c>
      <c r="B22" s="156">
        <v>2018</v>
      </c>
      <c r="J22" s="156">
        <v>1578482144475</v>
      </c>
      <c r="T22" s="156">
        <v>3583437838</v>
      </c>
      <c r="U22" s="156">
        <v>772570327</v>
      </c>
      <c r="Y22" s="158">
        <f t="shared" si="0"/>
        <v>1582838152640</v>
      </c>
      <c r="Z22" s="158">
        <f>Y22/Y12</f>
        <v>0.40202439675396667</v>
      </c>
      <c r="AA22" s="156">
        <f>Y22/Y2</f>
        <v>0.70510431850139577</v>
      </c>
      <c r="AB22" s="178" t="s">
        <v>426</v>
      </c>
    </row>
    <row r="23" spans="1:28">
      <c r="A23" s="174"/>
      <c r="B23" s="156">
        <v>2019</v>
      </c>
      <c r="J23" s="156">
        <v>1423636644031</v>
      </c>
      <c r="T23" s="156">
        <v>7740670230</v>
      </c>
      <c r="U23" s="156">
        <v>3073056786</v>
      </c>
      <c r="Y23" s="158">
        <f t="shared" si="0"/>
        <v>1434450371047</v>
      </c>
      <c r="Z23" s="158">
        <f t="shared" ref="Z23:Z25" si="3">Y23/Y13</f>
        <v>0.35217511079236358</v>
      </c>
      <c r="AA23" s="156">
        <f t="shared" ref="AA23:AA26" si="4">Y23/Y3</f>
        <v>0.67320227906539354</v>
      </c>
    </row>
    <row r="24" spans="1:28">
      <c r="A24" s="174"/>
      <c r="B24" s="156">
        <v>2020</v>
      </c>
      <c r="J24" s="156">
        <v>1177511363771</v>
      </c>
      <c r="S24" s="156" t="s">
        <v>402</v>
      </c>
      <c r="T24" s="156">
        <v>75366555340</v>
      </c>
      <c r="U24" s="156">
        <v>2822256363</v>
      </c>
      <c r="Y24" s="158">
        <f t="shared" si="0"/>
        <v>1255700175474</v>
      </c>
      <c r="Z24" s="158">
        <f t="shared" si="3"/>
        <v>0.38673406676175098</v>
      </c>
      <c r="AA24" s="156">
        <f t="shared" si="4"/>
        <v>0.67530994173278791</v>
      </c>
    </row>
    <row r="25" spans="1:28">
      <c r="A25" s="174"/>
      <c r="B25" s="156">
        <v>2021</v>
      </c>
      <c r="J25" s="156">
        <v>2187003432209</v>
      </c>
      <c r="S25" s="156" t="s">
        <v>403</v>
      </c>
      <c r="T25" s="156">
        <v>73150500454</v>
      </c>
      <c r="U25" s="156">
        <v>4908458791</v>
      </c>
      <c r="Y25" s="158">
        <f t="shared" si="0"/>
        <v>2265062391454</v>
      </c>
      <c r="Z25" s="158">
        <f t="shared" si="3"/>
        <v>0.47517845511222079</v>
      </c>
      <c r="AA25" s="156">
        <f t="shared" si="4"/>
        <v>0.81906257126074344</v>
      </c>
    </row>
    <row r="26" spans="1:28">
      <c r="A26" s="174"/>
      <c r="B26" s="156" t="s">
        <v>386</v>
      </c>
      <c r="J26" s="156">
        <v>2271615383749</v>
      </c>
      <c r="S26" s="156" t="s">
        <v>404</v>
      </c>
      <c r="T26" s="156">
        <v>47421447386</v>
      </c>
      <c r="U26" s="156">
        <v>3814367201</v>
      </c>
      <c r="Y26" s="158">
        <f t="shared" si="0"/>
        <v>2322851198336</v>
      </c>
      <c r="Z26" s="158">
        <f>Y26/Y16</f>
        <v>0.48190732478107767</v>
      </c>
      <c r="AA26" s="156">
        <f t="shared" si="4"/>
        <v>0.79049174013377299</v>
      </c>
    </row>
    <row r="27" spans="1:28">
      <c r="A27" s="174" t="s">
        <v>405</v>
      </c>
      <c r="B27" s="156">
        <v>2018</v>
      </c>
      <c r="J27" s="156">
        <v>208009</v>
      </c>
      <c r="T27" s="156">
        <v>353</v>
      </c>
      <c r="U27" s="156">
        <v>97</v>
      </c>
      <c r="Y27" s="158">
        <f t="shared" si="0"/>
        <v>208459</v>
      </c>
      <c r="Z27" s="158">
        <f>Y27/Y17</f>
        <v>0.22461560011637052</v>
      </c>
      <c r="AA27" s="156">
        <f>Y27/Y7</f>
        <v>0.48200061504738873</v>
      </c>
    </row>
    <row r="28" spans="1:28">
      <c r="A28" s="174"/>
      <c r="B28" s="156">
        <v>2019</v>
      </c>
      <c r="J28" s="156">
        <v>171785</v>
      </c>
      <c r="T28" s="156">
        <v>1206</v>
      </c>
      <c r="U28" s="156">
        <v>257</v>
      </c>
      <c r="Y28" s="158">
        <f t="shared" si="0"/>
        <v>173248</v>
      </c>
      <c r="Z28" s="158">
        <f t="shared" ref="Z28:Z31" si="5">Y28/Y18</f>
        <v>0.19854001214746564</v>
      </c>
      <c r="AA28" s="156">
        <f t="shared" ref="AA28:AA31" si="6">Y28/Y8</f>
        <v>0.45730696540000632</v>
      </c>
    </row>
    <row r="29" spans="1:28">
      <c r="A29" s="174"/>
      <c r="B29" s="156">
        <v>2020</v>
      </c>
      <c r="J29" s="156">
        <v>114201</v>
      </c>
      <c r="S29" s="156">
        <v>41</v>
      </c>
      <c r="T29" s="156">
        <v>18618</v>
      </c>
      <c r="U29" s="156">
        <v>171</v>
      </c>
      <c r="Y29" s="158">
        <f t="shared" si="0"/>
        <v>133031</v>
      </c>
      <c r="Z29" s="158">
        <f t="shared" si="5"/>
        <v>0.22783064995384508</v>
      </c>
      <c r="AA29" s="156">
        <f t="shared" si="6"/>
        <v>0.46774375021975317</v>
      </c>
    </row>
    <row r="30" spans="1:28">
      <c r="A30" s="174"/>
      <c r="B30" s="156">
        <v>2021</v>
      </c>
      <c r="J30" s="156">
        <v>204981</v>
      </c>
      <c r="S30" s="156">
        <v>168</v>
      </c>
      <c r="T30" s="156">
        <v>18430</v>
      </c>
      <c r="U30" s="156">
        <v>317</v>
      </c>
      <c r="Y30" s="158">
        <f t="shared" si="0"/>
        <v>223896</v>
      </c>
      <c r="Z30" s="158">
        <f t="shared" si="5"/>
        <v>0.28872445729406576</v>
      </c>
      <c r="AA30" s="156">
        <f t="shared" si="6"/>
        <v>0.57228301293602535</v>
      </c>
    </row>
    <row r="31" spans="1:28">
      <c r="A31" s="174"/>
      <c r="B31" s="156" t="s">
        <v>386</v>
      </c>
      <c r="J31" s="156">
        <v>205476</v>
      </c>
      <c r="S31" s="156">
        <v>233</v>
      </c>
      <c r="T31" s="156">
        <v>11831</v>
      </c>
      <c r="U31" s="156">
        <v>219</v>
      </c>
      <c r="Y31" s="158">
        <f t="shared" si="0"/>
        <v>217759</v>
      </c>
      <c r="Z31" s="158">
        <f t="shared" si="5"/>
        <v>0.2903352683773629</v>
      </c>
      <c r="AA31" s="156">
        <f t="shared" si="6"/>
        <v>0.62581079022769659</v>
      </c>
    </row>
    <row r="32" spans="1:28">
      <c r="A32" s="174" t="s">
        <v>406</v>
      </c>
      <c r="B32" s="156">
        <v>2018</v>
      </c>
      <c r="J32" s="162"/>
      <c r="U32" s="163">
        <v>0.62180000000000002</v>
      </c>
    </row>
    <row r="33" spans="1:28">
      <c r="A33" s="174"/>
      <c r="B33" s="156">
        <v>2019</v>
      </c>
      <c r="J33" s="162"/>
      <c r="U33" s="163">
        <v>0.64190000000000003</v>
      </c>
    </row>
    <row r="34" spans="1:28">
      <c r="A34" s="174"/>
      <c r="B34" s="156">
        <v>2020</v>
      </c>
      <c r="J34" s="162"/>
      <c r="S34" s="164">
        <v>0.1888</v>
      </c>
      <c r="U34" s="163">
        <v>0.75619999999999998</v>
      </c>
    </row>
    <row r="35" spans="1:28">
      <c r="A35" s="174"/>
      <c r="B35" s="156">
        <v>2021</v>
      </c>
      <c r="J35" s="162"/>
      <c r="S35" s="164">
        <v>0.15029999999999999</v>
      </c>
      <c r="U35" s="163">
        <v>0.72499999999999998</v>
      </c>
    </row>
    <row r="36" spans="1:28">
      <c r="A36" s="174"/>
      <c r="B36" s="156" t="s">
        <v>386</v>
      </c>
      <c r="J36" s="162"/>
      <c r="S36" s="164">
        <v>0.16880000000000001</v>
      </c>
      <c r="U36" s="163">
        <v>0.7218</v>
      </c>
    </row>
    <row r="39" spans="1:28">
      <c r="AB39" s="177" t="s">
        <v>423</v>
      </c>
    </row>
    <row r="40" spans="1:28">
      <c r="AB40" s="177" t="s">
        <v>424</v>
      </c>
    </row>
  </sheetData>
  <mergeCells count="7">
    <mergeCell ref="A32:A36"/>
    <mergeCell ref="A2:A6"/>
    <mergeCell ref="A7:A11"/>
    <mergeCell ref="A12:A16"/>
    <mergeCell ref="A17:A21"/>
    <mergeCell ref="A22:A26"/>
    <mergeCell ref="A27:A31"/>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G1</vt:lpstr>
      <vt:lpstr>G2</vt:lpstr>
      <vt:lpstr>G3</vt:lpstr>
      <vt:lpstr>G4</vt:lpstr>
      <vt:lpstr>G5</vt:lpstr>
      <vt:lpstr>G6</vt:lpstr>
      <vt:lpstr>G7</vt:lpstr>
      <vt:lpstr>G8</vt:lpstr>
      <vt:lpstr>G9</vt:lpstr>
      <vt:lpstr>G10</vt:lpstr>
      <vt:lpstr>Tabla entidades</vt:lpstr>
      <vt:lpstr>'G1'!Área_de_impresión</vt:lpstr>
      <vt:lpstr>'G2'!Área_de_impresión</vt:lpstr>
      <vt:lpstr>'G3'!Área_de_impresión</vt:lpstr>
      <vt:lpstr>'G4'!Área_de_impresión</vt:lpstr>
      <vt:lpstr>'G5'!Área_de_impresión</vt:lpstr>
      <vt:lpstr>'G6'!Área_de_impresión</vt:lpstr>
      <vt:lpstr>'G7'!Área_de_impresión</vt:lpstr>
      <vt:lpstr>'G8'!Área_de_impresión</vt:lpstr>
      <vt:lpstr>'Tabla entidades'!Área_de_impresión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Clavijo Ramírez Felipe</cp:lastModifiedBy>
  <cp:lastPrinted>2020-07-27T21:24:33Z</cp:lastPrinted>
  <dcterms:created xsi:type="dcterms:W3CDTF">2013-06-20T15:56:37Z</dcterms:created>
  <dcterms:modified xsi:type="dcterms:W3CDTF">2022-10-26T22:24:48Z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7faaadc-1a6d-4614-bb5b-a314f37e002a_Enabled">
    <vt:lpwstr>true</vt:lpwstr>
  </property>
  <property fmtid="{D5CDD505-2E9C-101B-9397-08002B2CF9AE}" pid="6" name="MSIP_Label_d7faaadc-1a6d-4614-bb5b-a314f37e002a_SetDate">
    <vt:lpwstr>2022-09-23T16:49:34Z</vt:lpwstr>
  </property>
  <property fmtid="{D5CDD505-2E9C-101B-9397-08002B2CF9AE}" pid="7" name="MSIP_Label_d7faaadc-1a6d-4614-bb5b-a314f37e002a_Method">
    <vt:lpwstr>Standard</vt:lpwstr>
  </property>
  <property fmtid="{D5CDD505-2E9C-101B-9397-08002B2CF9AE}" pid="8" name="MSIP_Label_d7faaadc-1a6d-4614-bb5b-a314f37e002a_Name">
    <vt:lpwstr>Documento en construcción</vt:lpwstr>
  </property>
  <property fmtid="{D5CDD505-2E9C-101B-9397-08002B2CF9AE}" pid="9" name="MSIP_Label_d7faaadc-1a6d-4614-bb5b-a314f37e002a_SiteId">
    <vt:lpwstr>2ff255e1-ae00-44bc-9787-fa8f8061bf68</vt:lpwstr>
  </property>
  <property fmtid="{D5CDD505-2E9C-101B-9397-08002B2CF9AE}" pid="10" name="MSIP_Label_d7faaadc-1a6d-4614-bb5b-a314f37e002a_ActionId">
    <vt:lpwstr>92c59c97-8fa6-4364-b34f-afc420bcb173</vt:lpwstr>
  </property>
  <property fmtid="{D5CDD505-2E9C-101B-9397-08002B2CF9AE}" pid="11" name="MSIP_Label_d7faaadc-1a6d-4614-bb5b-a314f37e002a_ContentBits">
    <vt:lpwstr>0</vt:lpwstr>
  </property>
</Properties>
</file>