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\\ofimat4\sgmr\DEFI\Encuesta de riesgo sistemico\Análisis e informes\17. Encuesta julio-2021\Web\"/>
    </mc:Choice>
  </mc:AlternateContent>
  <xr:revisionPtr revIDLastSave="0" documentId="13_ncr:1_{C406D72D-7918-4EFF-A38E-FD53E38EA3C0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Sistema Financiero" sheetId="1" r:id="rId1"/>
    <sheet name="No Financieras" sheetId="2" r:id="rId2"/>
  </sheets>
  <definedNames>
    <definedName name="_xlnm._FilterDatabase" localSheetId="1" hidden="1">'No Financieras'!$A$2:$E$34</definedName>
    <definedName name="_xlnm._FilterDatabase" localSheetId="0" hidden="1">'Sistema Financiero'!$A$2:$A$113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7" i="2" l="1"/>
  <c r="E36" i="2" s="1"/>
  <c r="C37" i="2"/>
  <c r="B37" i="2"/>
  <c r="C36" i="2"/>
  <c r="B36" i="2"/>
  <c r="J12" i="1"/>
  <c r="J11" i="1"/>
  <c r="J10" i="1"/>
  <c r="J9" i="1"/>
  <c r="J8" i="1"/>
  <c r="J7" i="1"/>
  <c r="J6" i="1"/>
  <c r="J5" i="1"/>
  <c r="J4" i="1"/>
  <c r="J3" i="1"/>
  <c r="J13" i="1"/>
  <c r="J7" i="2" l="1"/>
  <c r="J6" i="2" l="1"/>
  <c r="J5" i="2"/>
  <c r="J4" i="2"/>
  <c r="J3" i="2"/>
</calcChain>
</file>

<file path=xl/sharedStrings.xml><?xml version="1.0" encoding="utf-8"?>
<sst xmlns="http://schemas.openxmlformats.org/spreadsheetml/2006/main" count="322" uniqueCount="164">
  <si>
    <t>Banco de Bogotá</t>
  </si>
  <si>
    <t>Banco de Occidente</t>
  </si>
  <si>
    <t>Banco W</t>
  </si>
  <si>
    <t>Bancolombia</t>
  </si>
  <si>
    <t>Bancoomeva</t>
  </si>
  <si>
    <t>Coop Fin. Antioquia</t>
  </si>
  <si>
    <t>HDI Seguros</t>
  </si>
  <si>
    <t>Nacional de Seguros</t>
  </si>
  <si>
    <t>BMI Seguros</t>
  </si>
  <si>
    <t>Credicorp Capital</t>
  </si>
  <si>
    <t>Larraín Vial</t>
  </si>
  <si>
    <t>Compass Group</t>
  </si>
  <si>
    <t>Fiduciaria Bogotá</t>
  </si>
  <si>
    <t>Fiduciaria Central</t>
  </si>
  <si>
    <t>Fiduciaria de Occidente</t>
  </si>
  <si>
    <t>Bancoldex</t>
  </si>
  <si>
    <t>Finagro</t>
  </si>
  <si>
    <t>Findeter</t>
  </si>
  <si>
    <t>Financiera de Desarrollo Nacional</t>
  </si>
  <si>
    <t>ICETEX</t>
  </si>
  <si>
    <t>Fogacoop</t>
  </si>
  <si>
    <t>Fogafín</t>
  </si>
  <si>
    <t>Fondo Nacional de Garantías</t>
  </si>
  <si>
    <t>Caja Honor</t>
  </si>
  <si>
    <t>Fondo Nacional del Ahorro</t>
  </si>
  <si>
    <t>SEAF</t>
  </si>
  <si>
    <t>Progresión</t>
  </si>
  <si>
    <t>Entidad</t>
  </si>
  <si>
    <t>Tipo de entidad</t>
  </si>
  <si>
    <t>Banco</t>
  </si>
  <si>
    <t>CFC</t>
  </si>
  <si>
    <t>CF</t>
  </si>
  <si>
    <t>Coop</t>
  </si>
  <si>
    <t>AFP</t>
  </si>
  <si>
    <t>Seguros</t>
  </si>
  <si>
    <t>SFD</t>
  </si>
  <si>
    <t>IOE</t>
  </si>
  <si>
    <t>SAI</t>
  </si>
  <si>
    <t>Envío</t>
  </si>
  <si>
    <t>Respuesta completa</t>
  </si>
  <si>
    <t>Respuesta incompleta</t>
  </si>
  <si>
    <t>Porcentaje de cobertura</t>
  </si>
  <si>
    <t>TOTAL</t>
  </si>
  <si>
    <t>Andi</t>
  </si>
  <si>
    <t>Anif</t>
  </si>
  <si>
    <t>Asobancaria</t>
  </si>
  <si>
    <t>Asobolsa</t>
  </si>
  <si>
    <t>Asofiduciaria</t>
  </si>
  <si>
    <t>Asofondos</t>
  </si>
  <si>
    <t>Asomicrofinanzas</t>
  </si>
  <si>
    <t>Camacol</t>
  </si>
  <si>
    <t>Confecoop</t>
  </si>
  <si>
    <t>Fasecolda</t>
  </si>
  <si>
    <t>Fenalco</t>
  </si>
  <si>
    <t>Sociedad de Agricultores de Colombia</t>
  </si>
  <si>
    <t>Econometría</t>
  </si>
  <si>
    <t>Fedesarrollo</t>
  </si>
  <si>
    <t>CID</t>
  </si>
  <si>
    <t>Quantil</t>
  </si>
  <si>
    <t>Universidad de Antioquia</t>
  </si>
  <si>
    <t>Universidad de la Sabana</t>
  </si>
  <si>
    <t>Universidad de los Andes</t>
  </si>
  <si>
    <t>Universidad del Norte</t>
  </si>
  <si>
    <t>Universidad del Rosario</t>
  </si>
  <si>
    <t>Universidad del Valle</t>
  </si>
  <si>
    <t>Universidad EAFIT</t>
  </si>
  <si>
    <t>Universidad Javeriana</t>
  </si>
  <si>
    <t>Autoreguladora del Mercado de Valores</t>
  </si>
  <si>
    <t>CAF</t>
  </si>
  <si>
    <t>La Galeria Inmobiliaria</t>
  </si>
  <si>
    <t>Titularizadora Colombiana</t>
  </si>
  <si>
    <t>Gremio</t>
  </si>
  <si>
    <t>Centro de investigación</t>
  </si>
  <si>
    <t>Universidad</t>
  </si>
  <si>
    <t>Otro</t>
  </si>
  <si>
    <t>SCB</t>
  </si>
  <si>
    <t>Santader Securities Services</t>
  </si>
  <si>
    <t>Analfe</t>
  </si>
  <si>
    <t>Bangrario</t>
  </si>
  <si>
    <t>AV Villas</t>
  </si>
  <si>
    <t>Bancamía</t>
  </si>
  <si>
    <t>BBVA</t>
  </si>
  <si>
    <t>Caja Social</t>
  </si>
  <si>
    <t>Citibank</t>
  </si>
  <si>
    <t>Scotiabank Colpatria</t>
  </si>
  <si>
    <t>Coopcentral</t>
  </si>
  <si>
    <t>Itaú</t>
  </si>
  <si>
    <t>Davivienda</t>
  </si>
  <si>
    <t>Fallabella</t>
  </si>
  <si>
    <t>Finandina</t>
  </si>
  <si>
    <t>GNB Sudameris</t>
  </si>
  <si>
    <t>Mundo Mujer</t>
  </si>
  <si>
    <t>Pichincha</t>
  </si>
  <si>
    <t>Popular</t>
  </si>
  <si>
    <t>Santander de Negocios</t>
  </si>
  <si>
    <t>Credifamilia</t>
  </si>
  <si>
    <t>Dann Regional</t>
  </si>
  <si>
    <t>Giros &amp; Finanzas</t>
  </si>
  <si>
    <t>GM Financial</t>
  </si>
  <si>
    <t>La Hipotecaria</t>
  </si>
  <si>
    <t>Opportunity</t>
  </si>
  <si>
    <t>TUYA</t>
  </si>
  <si>
    <t>RCI</t>
  </si>
  <si>
    <t>BNP Paribas</t>
  </si>
  <si>
    <t>Corficolombiana</t>
  </si>
  <si>
    <t>Confiar</t>
  </si>
  <si>
    <t>Coofinep</t>
  </si>
  <si>
    <t>Cotrafa</t>
  </si>
  <si>
    <t>Colfondos</t>
  </si>
  <si>
    <t>Porvenir</t>
  </si>
  <si>
    <t>Protección</t>
  </si>
  <si>
    <t>Old Mutual</t>
  </si>
  <si>
    <t>SBS</t>
  </si>
  <si>
    <t>Alfa</t>
  </si>
  <si>
    <t>Allianz</t>
  </si>
  <si>
    <t>Axa Colpatria</t>
  </si>
  <si>
    <t>Bolivar</t>
  </si>
  <si>
    <t>Chubb</t>
  </si>
  <si>
    <t>del Estado</t>
  </si>
  <si>
    <t>Global Seguros</t>
  </si>
  <si>
    <t>Liberty</t>
  </si>
  <si>
    <t>Mapfre</t>
  </si>
  <si>
    <t>Metlife</t>
  </si>
  <si>
    <t>Mundial Seguros</t>
  </si>
  <si>
    <t>Panamerican Life</t>
  </si>
  <si>
    <t>Positiva</t>
  </si>
  <si>
    <t>Previsora</t>
  </si>
  <si>
    <t>Segurexpo</t>
  </si>
  <si>
    <t>Confianza</t>
  </si>
  <si>
    <t>Solunion</t>
  </si>
  <si>
    <t>Jmalucelli</t>
  </si>
  <si>
    <t>Coface</t>
  </si>
  <si>
    <t>Berkley Colombia Seguros</t>
  </si>
  <si>
    <t>Aurora</t>
  </si>
  <si>
    <t>Suramericana</t>
  </si>
  <si>
    <t>Acciones y Valores</t>
  </si>
  <si>
    <t>AdCap Colombia</t>
  </si>
  <si>
    <t>Alianza Valores</t>
  </si>
  <si>
    <t>BBVA Valores Colombia</t>
  </si>
  <si>
    <t>BTG Pactual</t>
  </si>
  <si>
    <t>Citivalores</t>
  </si>
  <si>
    <t>Corredores Davivienda</t>
  </si>
  <si>
    <t>Global Securities</t>
  </si>
  <si>
    <t>Acción Fiduciaria</t>
  </si>
  <si>
    <t>BBVA Asset Management</t>
  </si>
  <si>
    <t xml:space="preserve">Cititrust Colombia </t>
  </si>
  <si>
    <t>Fiduagraria</t>
  </si>
  <si>
    <t>Fiducoldex</t>
  </si>
  <si>
    <t>Gestión Fiduciaria</t>
  </si>
  <si>
    <t>Fiduprevisora</t>
  </si>
  <si>
    <t>Renta 4 Global</t>
  </si>
  <si>
    <t>Enterritorio</t>
  </si>
  <si>
    <t>Fecolfin</t>
  </si>
  <si>
    <t>Universidad Nacional</t>
  </si>
  <si>
    <t xml:space="preserve">Juriscoop </t>
  </si>
  <si>
    <t>MiBanco</t>
  </si>
  <si>
    <t>Banco Serfinanza</t>
  </si>
  <si>
    <t>Banco Credifinanciera</t>
  </si>
  <si>
    <t>JP Morgan</t>
  </si>
  <si>
    <t xml:space="preserve">Coltefinanciera </t>
  </si>
  <si>
    <t>JFK</t>
  </si>
  <si>
    <t>UALET (Antes Afin)</t>
  </si>
  <si>
    <t>Total respuestas</t>
  </si>
  <si>
    <t>Total encuestados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</si>
</sst>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1" xfId="0" applyFont="1" applyBorder="1"/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9" fontId="0" fillId="0" borderId="10" xfId="1" applyFont="1" applyBorder="1"/>
    <xf numFmtId="9" fontId="0" fillId="0" borderId="5" xfId="1" applyFont="1" applyBorder="1"/>
    <xf numFmtId="0" fontId="2" fillId="0" borderId="1" xfId="0" applyFont="1" applyFill="1" applyBorder="1"/>
    <xf numFmtId="9" fontId="0" fillId="0" borderId="3" xfId="1" applyFont="1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9" fontId="0" fillId="0" borderId="0" xfId="1" applyFont="1" applyBorder="1"/>
    <xf numFmtId="0" fontId="2" fillId="0" borderId="0" xfId="0" applyFont="1" applyFill="1" applyBorder="1"/>
    <xf numFmtId="9" fontId="0" fillId="0" borderId="0" xfId="1" applyFont="1" applyFill="1" applyBorder="1"/>
    <xf numFmtId="0" fontId="2" fillId="0" borderId="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Fill="1" applyBorder="1" applyAlignment="1">
      <alignment horizontal="center"/>
    </xf>
    <xf numFmtId="0" fontId="0" fillId="0" borderId="9" xfId="0" applyBorder="1" applyAlignment="1"/>
    <xf numFmtId="0" fontId="0" fillId="0" borderId="6" xfId="0" applyBorder="1" applyAlignment="1"/>
    <xf numFmtId="0" fontId="2" fillId="0" borderId="6" xfId="0" applyFont="1" applyFill="1" applyBorder="1"/>
    <xf numFmtId="0" fontId="0" fillId="0" borderId="0" xfId="0" applyAlignment="1">
      <alignment horizontal="center"/>
    </xf>
    <xf numFmtId="17" fontId="0" fillId="0" borderId="0" xfId="0" applyNumberFormat="1"/>
    <xf numFmtId="0" fontId="2" fillId="0" borderId="3" xfId="0" applyFont="1" applyBorder="1" applyAlignment="1">
      <alignment horizontal="center"/>
    </xf>
    <xf numFmtId="0" fontId="0" fillId="0" borderId="11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0" fillId="0" borderId="7" xfId="0" applyBorder="1" applyAlignment="1"/>
    <xf numFmtId="9" fontId="0" fillId="0" borderId="10" xfId="1" applyFont="1" applyBorder="1" applyAlignment="1">
      <alignment horizontal="center"/>
    </xf>
    <xf numFmtId="9" fontId="0" fillId="0" borderId="5" xfId="1" applyFont="1" applyBorder="1" applyAlignment="1">
      <alignment horizontal="center"/>
    </xf>
    <xf numFmtId="9" fontId="0" fillId="0" borderId="8" xfId="1" applyFont="1" applyBorder="1" applyAlignment="1">
      <alignment horizontal="center"/>
    </xf>
    <xf numFmtId="9" fontId="0" fillId="0" borderId="8" xfId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Fill="1" applyBorder="1"/>
    <xf numFmtId="1" fontId="0" fillId="0" borderId="0" xfId="1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67" fontId="0" fillId="0" borderId="0" xfId="1" applyNumberFormat="1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6"/>
  <sheetViews>
    <sheetView showGridLines="0" topLeftCell="A91" zoomScale="85" zoomScaleNormal="85" workbookViewId="0">
      <selection activeCell="J13" sqref="J13"/>
    </sheetView>
  </sheetViews>
  <sheetFormatPr baseColWidth="10" defaultRowHeight="15" x14ac:dyDescent="0.25"/>
  <cols>
    <col min="1" max="1" width="31.7109375" customWidth="1"/>
    <col min="2" max="2" width="14.85546875" style="32" bestFit="1" customWidth="1"/>
    <col min="3" max="3" width="11.42578125" style="32"/>
    <col min="4" max="4" width="19" style="32" bestFit="1" customWidth="1"/>
    <col min="5" max="5" width="20.7109375" style="32" bestFit="1" customWidth="1"/>
  </cols>
  <sheetData>
    <row r="1" spans="1:10" ht="15.75" thickBot="1" x14ac:dyDescent="0.3">
      <c r="A1" s="33">
        <v>44013</v>
      </c>
    </row>
    <row r="2" spans="1:10" ht="15.75" thickBot="1" x14ac:dyDescent="0.3">
      <c r="A2" s="1" t="s">
        <v>27</v>
      </c>
      <c r="B2" s="12" t="s">
        <v>28</v>
      </c>
      <c r="C2" s="12" t="s">
        <v>38</v>
      </c>
      <c r="D2" s="12" t="s">
        <v>39</v>
      </c>
      <c r="E2" s="16" t="s">
        <v>40</v>
      </c>
      <c r="I2" s="43" t="s">
        <v>41</v>
      </c>
      <c r="J2" s="44"/>
    </row>
    <row r="3" spans="1:10" x14ac:dyDescent="0.25">
      <c r="A3" s="25" t="s">
        <v>78</v>
      </c>
      <c r="B3" s="17" t="s">
        <v>29</v>
      </c>
      <c r="C3" s="17">
        <v>1</v>
      </c>
      <c r="D3" s="17"/>
      <c r="E3" s="18"/>
      <c r="I3" s="6" t="s">
        <v>29</v>
      </c>
      <c r="J3" s="39">
        <f t="shared" ref="J3:J12" si="0">+SUMIFS($D$3:$D$115,$B$3:$B$115,I3)/COUNTIFS($B$3:$B$115,I3)</f>
        <v>0.34615384615384615</v>
      </c>
    </row>
    <row r="4" spans="1:10" x14ac:dyDescent="0.25">
      <c r="A4" s="26" t="s">
        <v>79</v>
      </c>
      <c r="B4" s="19" t="s">
        <v>29</v>
      </c>
      <c r="C4" s="19">
        <v>1</v>
      </c>
      <c r="D4" s="19"/>
      <c r="E4" s="20"/>
      <c r="I4" s="2" t="s">
        <v>30</v>
      </c>
      <c r="J4" s="40">
        <f t="shared" si="0"/>
        <v>0.4</v>
      </c>
    </row>
    <row r="5" spans="1:10" x14ac:dyDescent="0.25">
      <c r="A5" s="26" t="s">
        <v>80</v>
      </c>
      <c r="B5" s="19" t="s">
        <v>29</v>
      </c>
      <c r="C5" s="19">
        <v>1</v>
      </c>
      <c r="D5" s="19">
        <v>1</v>
      </c>
      <c r="E5" s="20"/>
      <c r="I5" s="2" t="s">
        <v>31</v>
      </c>
      <c r="J5" s="40">
        <f t="shared" si="0"/>
        <v>0.5</v>
      </c>
    </row>
    <row r="6" spans="1:10" x14ac:dyDescent="0.25">
      <c r="A6" s="26" t="s">
        <v>81</v>
      </c>
      <c r="B6" s="19" t="s">
        <v>29</v>
      </c>
      <c r="C6" s="19">
        <v>1</v>
      </c>
      <c r="D6" s="19"/>
      <c r="E6" s="20"/>
      <c r="I6" s="2" t="s">
        <v>32</v>
      </c>
      <c r="J6" s="40">
        <f t="shared" si="0"/>
        <v>0.8</v>
      </c>
    </row>
    <row r="7" spans="1:10" x14ac:dyDescent="0.25">
      <c r="A7" s="26" t="s">
        <v>82</v>
      </c>
      <c r="B7" s="19" t="s">
        <v>29</v>
      </c>
      <c r="C7" s="19">
        <v>1</v>
      </c>
      <c r="D7" s="19">
        <v>1</v>
      </c>
      <c r="E7" s="20"/>
      <c r="I7" s="2" t="s">
        <v>33</v>
      </c>
      <c r="J7" s="40">
        <f t="shared" si="0"/>
        <v>0.25</v>
      </c>
    </row>
    <row r="8" spans="1:10" x14ac:dyDescent="0.25">
      <c r="A8" s="26" t="s">
        <v>83</v>
      </c>
      <c r="B8" s="19" t="s">
        <v>29</v>
      </c>
      <c r="C8" s="19">
        <v>1</v>
      </c>
      <c r="D8" s="19">
        <v>1</v>
      </c>
      <c r="E8" s="20"/>
      <c r="I8" s="2" t="s">
        <v>34</v>
      </c>
      <c r="J8" s="40">
        <f t="shared" si="0"/>
        <v>0.37037037037037035</v>
      </c>
    </row>
    <row r="9" spans="1:10" x14ac:dyDescent="0.25">
      <c r="A9" s="26" t="s">
        <v>84</v>
      </c>
      <c r="B9" s="19" t="s">
        <v>29</v>
      </c>
      <c r="C9" s="19">
        <v>1</v>
      </c>
      <c r="D9" s="19">
        <v>1</v>
      </c>
      <c r="E9" s="20"/>
      <c r="I9" s="2" t="s">
        <v>75</v>
      </c>
      <c r="J9" s="40">
        <f t="shared" si="0"/>
        <v>0.5</v>
      </c>
    </row>
    <row r="10" spans="1:10" x14ac:dyDescent="0.25">
      <c r="A10" s="26" t="s">
        <v>85</v>
      </c>
      <c r="B10" s="19" t="s">
        <v>29</v>
      </c>
      <c r="C10" s="19">
        <v>1</v>
      </c>
      <c r="D10" s="19">
        <v>1</v>
      </c>
      <c r="E10" s="20"/>
      <c r="I10" s="2" t="s">
        <v>35</v>
      </c>
      <c r="J10" s="40">
        <f t="shared" si="0"/>
        <v>0.1875</v>
      </c>
    </row>
    <row r="11" spans="1:10" x14ac:dyDescent="0.25">
      <c r="A11" s="26" t="s">
        <v>86</v>
      </c>
      <c r="B11" s="19" t="s">
        <v>29</v>
      </c>
      <c r="C11" s="19">
        <v>1</v>
      </c>
      <c r="D11" s="21"/>
      <c r="E11" s="20"/>
      <c r="I11" s="2" t="s">
        <v>36</v>
      </c>
      <c r="J11" s="40">
        <f t="shared" si="0"/>
        <v>0.4</v>
      </c>
    </row>
    <row r="12" spans="1:10" ht="15.75" thickBot="1" x14ac:dyDescent="0.3">
      <c r="A12" s="26" t="s">
        <v>87</v>
      </c>
      <c r="B12" s="19" t="s">
        <v>29</v>
      </c>
      <c r="C12" s="19">
        <v>1</v>
      </c>
      <c r="D12" s="19"/>
      <c r="E12" s="20"/>
      <c r="I12" s="4" t="s">
        <v>37</v>
      </c>
      <c r="J12" s="41">
        <f t="shared" si="0"/>
        <v>0</v>
      </c>
    </row>
    <row r="13" spans="1:10" ht="15.75" thickBot="1" x14ac:dyDescent="0.3">
      <c r="A13" s="26" t="s">
        <v>0</v>
      </c>
      <c r="B13" s="19" t="s">
        <v>29</v>
      </c>
      <c r="C13" s="19">
        <v>1</v>
      </c>
      <c r="D13" s="19"/>
      <c r="E13" s="20"/>
      <c r="I13" s="31" t="s">
        <v>42</v>
      </c>
      <c r="J13" s="42">
        <f>+SUM(D3:D115)/COUNT(C3:C115)</f>
        <v>0.37168141592920356</v>
      </c>
    </row>
    <row r="14" spans="1:10" x14ac:dyDescent="0.25">
      <c r="A14" s="26" t="s">
        <v>1</v>
      </c>
      <c r="B14" s="19" t="s">
        <v>29</v>
      </c>
      <c r="C14" s="19">
        <v>1</v>
      </c>
      <c r="D14" s="19"/>
      <c r="E14" s="20"/>
    </row>
    <row r="15" spans="1:10" x14ac:dyDescent="0.25">
      <c r="A15" s="26" t="s">
        <v>88</v>
      </c>
      <c r="B15" s="19" t="s">
        <v>29</v>
      </c>
      <c r="C15" s="19">
        <v>1</v>
      </c>
      <c r="D15" s="19"/>
      <c r="E15" s="20"/>
    </row>
    <row r="16" spans="1:10" x14ac:dyDescent="0.25">
      <c r="A16" s="26" t="s">
        <v>89</v>
      </c>
      <c r="B16" s="19" t="s">
        <v>29</v>
      </c>
      <c r="C16" s="19">
        <v>1</v>
      </c>
      <c r="D16" s="19"/>
      <c r="E16" s="20"/>
    </row>
    <row r="17" spans="1:5" x14ac:dyDescent="0.25">
      <c r="A17" s="26" t="s">
        <v>90</v>
      </c>
      <c r="B17" s="19" t="s">
        <v>29</v>
      </c>
      <c r="C17" s="19">
        <v>1</v>
      </c>
      <c r="D17" s="19">
        <v>1</v>
      </c>
      <c r="E17" s="20"/>
    </row>
    <row r="18" spans="1:5" x14ac:dyDescent="0.25">
      <c r="A18" s="26" t="s">
        <v>91</v>
      </c>
      <c r="B18" s="19" t="s">
        <v>29</v>
      </c>
      <c r="C18" s="19">
        <v>1</v>
      </c>
      <c r="D18" s="19">
        <v>1</v>
      </c>
      <c r="E18" s="20"/>
    </row>
    <row r="19" spans="1:5" x14ac:dyDescent="0.25">
      <c r="A19" s="26" t="s">
        <v>92</v>
      </c>
      <c r="B19" s="19" t="s">
        <v>29</v>
      </c>
      <c r="C19" s="19">
        <v>1</v>
      </c>
      <c r="D19" s="21">
        <v>1</v>
      </c>
      <c r="E19" s="20"/>
    </row>
    <row r="20" spans="1:5" x14ac:dyDescent="0.25">
      <c r="A20" s="26" t="s">
        <v>93</v>
      </c>
      <c r="B20" s="19" t="s">
        <v>29</v>
      </c>
      <c r="C20" s="19">
        <v>1</v>
      </c>
      <c r="D20" s="19"/>
      <c r="E20" s="20"/>
    </row>
    <row r="21" spans="1:5" x14ac:dyDescent="0.25">
      <c r="A21" s="26" t="s">
        <v>94</v>
      </c>
      <c r="B21" s="19" t="s">
        <v>29</v>
      </c>
      <c r="C21" s="19">
        <v>1</v>
      </c>
      <c r="D21" s="19"/>
      <c r="E21" s="20"/>
    </row>
    <row r="22" spans="1:5" x14ac:dyDescent="0.25">
      <c r="A22" s="26" t="s">
        <v>2</v>
      </c>
      <c r="B22" s="19" t="s">
        <v>29</v>
      </c>
      <c r="C22" s="19">
        <v>1</v>
      </c>
      <c r="D22" s="19">
        <v>1</v>
      </c>
      <c r="E22" s="20"/>
    </row>
    <row r="23" spans="1:5" x14ac:dyDescent="0.25">
      <c r="A23" s="26" t="s">
        <v>3</v>
      </c>
      <c r="B23" s="19" t="s">
        <v>29</v>
      </c>
      <c r="C23" s="19">
        <v>1</v>
      </c>
      <c r="D23" s="19"/>
      <c r="E23" s="20"/>
    </row>
    <row r="24" spans="1:5" x14ac:dyDescent="0.25">
      <c r="A24" s="26" t="s">
        <v>155</v>
      </c>
      <c r="B24" s="19" t="s">
        <v>29</v>
      </c>
      <c r="C24" s="19">
        <v>1</v>
      </c>
      <c r="D24" s="19"/>
      <c r="E24" s="20"/>
    </row>
    <row r="25" spans="1:5" x14ac:dyDescent="0.25">
      <c r="A25" s="26" t="s">
        <v>156</v>
      </c>
      <c r="B25" s="19" t="s">
        <v>29</v>
      </c>
      <c r="C25" s="19">
        <v>0</v>
      </c>
      <c r="D25" s="21"/>
      <c r="E25" s="20"/>
    </row>
    <row r="26" spans="1:5" x14ac:dyDescent="0.25">
      <c r="A26" s="26" t="s">
        <v>157</v>
      </c>
      <c r="B26" s="19" t="s">
        <v>29</v>
      </c>
      <c r="C26" s="19">
        <v>1</v>
      </c>
      <c r="D26" s="19"/>
      <c r="E26" s="20"/>
    </row>
    <row r="27" spans="1:5" x14ac:dyDescent="0.25">
      <c r="A27" s="26" t="s">
        <v>4</v>
      </c>
      <c r="B27" s="19" t="s">
        <v>29</v>
      </c>
      <c r="C27" s="19">
        <v>1</v>
      </c>
      <c r="D27" s="21"/>
      <c r="E27" s="20"/>
    </row>
    <row r="28" spans="1:5" ht="15.75" thickBot="1" x14ac:dyDescent="0.3">
      <c r="A28" s="27" t="s">
        <v>158</v>
      </c>
      <c r="B28" s="22" t="s">
        <v>29</v>
      </c>
      <c r="C28" s="22">
        <v>1</v>
      </c>
      <c r="D28" s="22"/>
      <c r="E28" s="23"/>
    </row>
    <row r="29" spans="1:5" x14ac:dyDescent="0.25">
      <c r="A29" s="25" t="s">
        <v>159</v>
      </c>
      <c r="B29" s="17" t="s">
        <v>30</v>
      </c>
      <c r="C29" s="17">
        <v>1</v>
      </c>
      <c r="D29" s="17">
        <v>1</v>
      </c>
      <c r="E29" s="18"/>
    </row>
    <row r="30" spans="1:5" x14ac:dyDescent="0.25">
      <c r="A30" s="26" t="s">
        <v>95</v>
      </c>
      <c r="B30" s="19" t="s">
        <v>30</v>
      </c>
      <c r="C30" s="19">
        <v>1</v>
      </c>
      <c r="D30" s="19"/>
      <c r="E30" s="20">
        <v>1</v>
      </c>
    </row>
    <row r="31" spans="1:5" x14ac:dyDescent="0.25">
      <c r="A31" s="26" t="s">
        <v>96</v>
      </c>
      <c r="B31" s="19" t="s">
        <v>30</v>
      </c>
      <c r="C31" s="19">
        <v>1</v>
      </c>
      <c r="D31" s="19"/>
      <c r="E31" s="20"/>
    </row>
    <row r="32" spans="1:5" x14ac:dyDescent="0.25">
      <c r="A32" s="26" t="s">
        <v>97</v>
      </c>
      <c r="B32" s="19" t="s">
        <v>30</v>
      </c>
      <c r="C32" s="19">
        <v>1</v>
      </c>
      <c r="D32" s="19"/>
      <c r="E32" s="20"/>
    </row>
    <row r="33" spans="1:5" x14ac:dyDescent="0.25">
      <c r="A33" s="26" t="s">
        <v>98</v>
      </c>
      <c r="B33" s="19" t="s">
        <v>30</v>
      </c>
      <c r="C33" s="19">
        <v>1</v>
      </c>
      <c r="D33" s="21">
        <v>1</v>
      </c>
      <c r="E33" s="20"/>
    </row>
    <row r="34" spans="1:5" x14ac:dyDescent="0.25">
      <c r="A34" s="26" t="s">
        <v>154</v>
      </c>
      <c r="B34" s="19" t="s">
        <v>30</v>
      </c>
      <c r="C34" s="19">
        <v>1</v>
      </c>
      <c r="D34" s="21">
        <v>1</v>
      </c>
      <c r="E34" s="20"/>
    </row>
    <row r="35" spans="1:5" x14ac:dyDescent="0.25">
      <c r="A35" s="26" t="s">
        <v>99</v>
      </c>
      <c r="B35" s="19" t="s">
        <v>30</v>
      </c>
      <c r="C35" s="19">
        <v>1</v>
      </c>
      <c r="D35" s="21">
        <v>1</v>
      </c>
      <c r="E35" s="20"/>
    </row>
    <row r="36" spans="1:5" x14ac:dyDescent="0.25">
      <c r="A36" s="26" t="s">
        <v>100</v>
      </c>
      <c r="B36" s="19" t="s">
        <v>30</v>
      </c>
      <c r="C36" s="19">
        <v>1</v>
      </c>
      <c r="D36" s="19"/>
      <c r="E36" s="20"/>
    </row>
    <row r="37" spans="1:5" x14ac:dyDescent="0.25">
      <c r="A37" s="26" t="s">
        <v>101</v>
      </c>
      <c r="B37" s="19" t="s">
        <v>30</v>
      </c>
      <c r="C37" s="19">
        <v>1</v>
      </c>
      <c r="D37" s="19"/>
      <c r="E37" s="20"/>
    </row>
    <row r="38" spans="1:5" ht="15.75" thickBot="1" x14ac:dyDescent="0.3">
      <c r="A38" s="27" t="s">
        <v>102</v>
      </c>
      <c r="B38" s="22" t="s">
        <v>30</v>
      </c>
      <c r="C38" s="22">
        <v>1</v>
      </c>
      <c r="D38" s="22"/>
      <c r="E38" s="23"/>
    </row>
    <row r="39" spans="1:5" x14ac:dyDescent="0.25">
      <c r="A39" s="26" t="s">
        <v>103</v>
      </c>
      <c r="B39" s="19" t="s">
        <v>31</v>
      </c>
      <c r="C39" s="19">
        <v>1</v>
      </c>
      <c r="D39" s="19"/>
      <c r="E39" s="20">
        <v>1</v>
      </c>
    </row>
    <row r="40" spans="1:5" ht="15.75" thickBot="1" x14ac:dyDescent="0.3">
      <c r="A40" s="27" t="s">
        <v>104</v>
      </c>
      <c r="B40" s="22" t="s">
        <v>31</v>
      </c>
      <c r="C40" s="22">
        <v>1</v>
      </c>
      <c r="D40" s="22">
        <v>1</v>
      </c>
      <c r="E40" s="23"/>
    </row>
    <row r="41" spans="1:5" x14ac:dyDescent="0.25">
      <c r="A41" s="25" t="s">
        <v>5</v>
      </c>
      <c r="B41" s="17" t="s">
        <v>32</v>
      </c>
      <c r="C41" s="17">
        <v>1</v>
      </c>
      <c r="D41" s="17">
        <v>1</v>
      </c>
      <c r="E41" s="18"/>
    </row>
    <row r="42" spans="1:5" x14ac:dyDescent="0.25">
      <c r="A42" s="26" t="s">
        <v>105</v>
      </c>
      <c r="B42" s="19" t="s">
        <v>32</v>
      </c>
      <c r="C42" s="19">
        <v>1</v>
      </c>
      <c r="D42" s="19">
        <v>1</v>
      </c>
      <c r="E42" s="20"/>
    </row>
    <row r="43" spans="1:5" x14ac:dyDescent="0.25">
      <c r="A43" s="26" t="s">
        <v>106</v>
      </c>
      <c r="B43" s="19" t="s">
        <v>32</v>
      </c>
      <c r="C43" s="19">
        <v>1</v>
      </c>
      <c r="D43" s="21">
        <v>1</v>
      </c>
      <c r="E43" s="20"/>
    </row>
    <row r="44" spans="1:5" x14ac:dyDescent="0.25">
      <c r="A44" s="26" t="s">
        <v>107</v>
      </c>
      <c r="B44" s="19" t="s">
        <v>32</v>
      </c>
      <c r="C44" s="19">
        <v>1</v>
      </c>
      <c r="D44" s="21">
        <v>1</v>
      </c>
      <c r="E44" s="20"/>
    </row>
    <row r="45" spans="1:5" ht="15.75" thickBot="1" x14ac:dyDescent="0.3">
      <c r="A45" s="27" t="s">
        <v>160</v>
      </c>
      <c r="B45" s="22" t="s">
        <v>32</v>
      </c>
      <c r="C45" s="22">
        <v>1</v>
      </c>
      <c r="D45" s="28"/>
      <c r="E45" s="23"/>
    </row>
    <row r="46" spans="1:5" x14ac:dyDescent="0.25">
      <c r="A46" s="25" t="s">
        <v>108</v>
      </c>
      <c r="B46" s="17" t="s">
        <v>33</v>
      </c>
      <c r="C46" s="17">
        <v>1</v>
      </c>
      <c r="D46" s="24"/>
      <c r="E46" s="18"/>
    </row>
    <row r="47" spans="1:5" x14ac:dyDescent="0.25">
      <c r="A47" s="26" t="s">
        <v>109</v>
      </c>
      <c r="B47" s="19" t="s">
        <v>33</v>
      </c>
      <c r="C47" s="19">
        <v>1</v>
      </c>
      <c r="D47" s="21">
        <v>1</v>
      </c>
      <c r="E47" s="20"/>
    </row>
    <row r="48" spans="1:5" x14ac:dyDescent="0.25">
      <c r="A48" s="26" t="s">
        <v>110</v>
      </c>
      <c r="B48" s="19" t="s">
        <v>33</v>
      </c>
      <c r="C48" s="19">
        <v>1</v>
      </c>
      <c r="D48" s="21"/>
      <c r="E48" s="20"/>
    </row>
    <row r="49" spans="1:5" ht="15.75" thickBot="1" x14ac:dyDescent="0.3">
      <c r="A49" s="27" t="s">
        <v>111</v>
      </c>
      <c r="B49" s="22" t="s">
        <v>33</v>
      </c>
      <c r="C49" s="22">
        <v>1</v>
      </c>
      <c r="D49" s="28"/>
      <c r="E49" s="23"/>
    </row>
    <row r="50" spans="1:5" x14ac:dyDescent="0.25">
      <c r="A50" s="25" t="s">
        <v>112</v>
      </c>
      <c r="B50" s="17" t="s">
        <v>34</v>
      </c>
      <c r="C50" s="17">
        <v>1</v>
      </c>
      <c r="D50" s="24">
        <v>1</v>
      </c>
      <c r="E50" s="18"/>
    </row>
    <row r="51" spans="1:5" x14ac:dyDescent="0.25">
      <c r="A51" s="26" t="s">
        <v>113</v>
      </c>
      <c r="B51" s="19" t="s">
        <v>34</v>
      </c>
      <c r="C51" s="19">
        <v>1</v>
      </c>
      <c r="D51" s="19"/>
      <c r="E51" s="20"/>
    </row>
    <row r="52" spans="1:5" x14ac:dyDescent="0.25">
      <c r="A52" s="26" t="s">
        <v>114</v>
      </c>
      <c r="B52" s="19" t="s">
        <v>34</v>
      </c>
      <c r="C52" s="19">
        <v>1</v>
      </c>
      <c r="D52" s="19"/>
      <c r="E52" s="20"/>
    </row>
    <row r="53" spans="1:5" x14ac:dyDescent="0.25">
      <c r="A53" s="26" t="s">
        <v>115</v>
      </c>
      <c r="B53" s="19" t="s">
        <v>34</v>
      </c>
      <c r="C53" s="19">
        <v>1</v>
      </c>
      <c r="D53" s="19">
        <v>1</v>
      </c>
      <c r="E53" s="20"/>
    </row>
    <row r="54" spans="1:5" x14ac:dyDescent="0.25">
      <c r="A54" s="26" t="s">
        <v>81</v>
      </c>
      <c r="B54" s="19" t="s">
        <v>34</v>
      </c>
      <c r="C54" s="19">
        <v>1</v>
      </c>
      <c r="D54" s="19"/>
      <c r="E54" s="20"/>
    </row>
    <row r="55" spans="1:5" x14ac:dyDescent="0.25">
      <c r="A55" s="26" t="s">
        <v>116</v>
      </c>
      <c r="B55" s="19" t="s">
        <v>34</v>
      </c>
      <c r="C55" s="19">
        <v>1</v>
      </c>
      <c r="D55" s="19"/>
      <c r="E55" s="20"/>
    </row>
    <row r="56" spans="1:5" x14ac:dyDescent="0.25">
      <c r="A56" s="26" t="s">
        <v>117</v>
      </c>
      <c r="B56" s="19" t="s">
        <v>34</v>
      </c>
      <c r="C56" s="19">
        <v>1</v>
      </c>
      <c r="D56" s="19"/>
      <c r="E56" s="20"/>
    </row>
    <row r="57" spans="1:5" x14ac:dyDescent="0.25">
      <c r="A57" s="26" t="s">
        <v>118</v>
      </c>
      <c r="B57" s="19" t="s">
        <v>34</v>
      </c>
      <c r="C57" s="19">
        <v>1</v>
      </c>
      <c r="D57" s="19"/>
      <c r="E57" s="20"/>
    </row>
    <row r="58" spans="1:5" x14ac:dyDescent="0.25">
      <c r="A58" s="26" t="s">
        <v>6</v>
      </c>
      <c r="B58" s="19" t="s">
        <v>34</v>
      </c>
      <c r="C58" s="19">
        <v>1</v>
      </c>
      <c r="D58" s="19"/>
      <c r="E58" s="20"/>
    </row>
    <row r="59" spans="1:5" x14ac:dyDescent="0.25">
      <c r="A59" s="26" t="s">
        <v>119</v>
      </c>
      <c r="B59" s="19" t="s">
        <v>34</v>
      </c>
      <c r="C59" s="19">
        <v>1</v>
      </c>
      <c r="D59" s="19">
        <v>1</v>
      </c>
      <c r="E59" s="20">
        <v>1</v>
      </c>
    </row>
    <row r="60" spans="1:5" x14ac:dyDescent="0.25">
      <c r="A60" s="26" t="s">
        <v>120</v>
      </c>
      <c r="B60" s="19" t="s">
        <v>34</v>
      </c>
      <c r="C60" s="19">
        <v>1</v>
      </c>
      <c r="D60" s="19"/>
      <c r="E60" s="20"/>
    </row>
    <row r="61" spans="1:5" x14ac:dyDescent="0.25">
      <c r="A61" s="26" t="s">
        <v>121</v>
      </c>
      <c r="B61" s="19" t="s">
        <v>34</v>
      </c>
      <c r="C61" s="19">
        <v>1</v>
      </c>
      <c r="D61" s="19">
        <v>1</v>
      </c>
      <c r="E61" s="20"/>
    </row>
    <row r="62" spans="1:5" x14ac:dyDescent="0.25">
      <c r="A62" s="26" t="s">
        <v>122</v>
      </c>
      <c r="B62" s="19" t="s">
        <v>34</v>
      </c>
      <c r="C62" s="19">
        <v>1</v>
      </c>
      <c r="D62" s="19"/>
      <c r="E62" s="20"/>
    </row>
    <row r="63" spans="1:5" x14ac:dyDescent="0.25">
      <c r="A63" s="26" t="s">
        <v>123</v>
      </c>
      <c r="B63" s="19" t="s">
        <v>34</v>
      </c>
      <c r="C63" s="19">
        <v>1</v>
      </c>
      <c r="D63" s="19"/>
      <c r="E63" s="20"/>
    </row>
    <row r="64" spans="1:5" x14ac:dyDescent="0.25">
      <c r="A64" s="26" t="s">
        <v>124</v>
      </c>
      <c r="B64" s="19" t="s">
        <v>34</v>
      </c>
      <c r="C64" s="19">
        <v>1</v>
      </c>
      <c r="D64" s="19"/>
      <c r="E64" s="20"/>
    </row>
    <row r="65" spans="1:5" x14ac:dyDescent="0.25">
      <c r="A65" s="26" t="s">
        <v>125</v>
      </c>
      <c r="B65" s="19" t="s">
        <v>34</v>
      </c>
      <c r="C65" s="19">
        <v>1</v>
      </c>
      <c r="D65" s="19">
        <v>1</v>
      </c>
      <c r="E65" s="20"/>
    </row>
    <row r="66" spans="1:5" x14ac:dyDescent="0.25">
      <c r="A66" s="26" t="s">
        <v>126</v>
      </c>
      <c r="B66" s="19" t="s">
        <v>34</v>
      </c>
      <c r="C66" s="19">
        <v>1</v>
      </c>
      <c r="D66" s="19"/>
      <c r="E66" s="20"/>
    </row>
    <row r="67" spans="1:5" x14ac:dyDescent="0.25">
      <c r="A67" s="26" t="s">
        <v>127</v>
      </c>
      <c r="B67" s="19" t="s">
        <v>34</v>
      </c>
      <c r="C67" s="19">
        <v>1</v>
      </c>
      <c r="D67" s="19"/>
      <c r="E67" s="20"/>
    </row>
    <row r="68" spans="1:5" x14ac:dyDescent="0.25">
      <c r="A68" s="26" t="s">
        <v>7</v>
      </c>
      <c r="B68" s="19" t="s">
        <v>34</v>
      </c>
      <c r="C68" s="19">
        <v>1</v>
      </c>
      <c r="D68" s="19">
        <v>1</v>
      </c>
      <c r="E68" s="20"/>
    </row>
    <row r="69" spans="1:5" x14ac:dyDescent="0.25">
      <c r="A69" s="26" t="s">
        <v>128</v>
      </c>
      <c r="B69" s="19" t="s">
        <v>34</v>
      </c>
      <c r="C69" s="19">
        <v>1</v>
      </c>
      <c r="D69" s="21">
        <v>1</v>
      </c>
      <c r="E69" s="20"/>
    </row>
    <row r="70" spans="1:5" x14ac:dyDescent="0.25">
      <c r="A70" s="26" t="s">
        <v>129</v>
      </c>
      <c r="B70" s="19" t="s">
        <v>34</v>
      </c>
      <c r="C70" s="19">
        <v>1</v>
      </c>
      <c r="D70" s="19">
        <v>1</v>
      </c>
      <c r="E70" s="20"/>
    </row>
    <row r="71" spans="1:5" x14ac:dyDescent="0.25">
      <c r="A71" s="26" t="s">
        <v>130</v>
      </c>
      <c r="B71" s="19" t="s">
        <v>34</v>
      </c>
      <c r="C71" s="19">
        <v>1</v>
      </c>
      <c r="D71" s="21"/>
      <c r="E71" s="20"/>
    </row>
    <row r="72" spans="1:5" x14ac:dyDescent="0.25">
      <c r="A72" s="26" t="s">
        <v>131</v>
      </c>
      <c r="B72" s="19" t="s">
        <v>34</v>
      </c>
      <c r="C72" s="19">
        <v>1</v>
      </c>
      <c r="D72" s="21"/>
      <c r="E72" s="20"/>
    </row>
    <row r="73" spans="1:5" x14ac:dyDescent="0.25">
      <c r="A73" s="26" t="s">
        <v>132</v>
      </c>
      <c r="B73" s="19" t="s">
        <v>34</v>
      </c>
      <c r="C73" s="19">
        <v>1</v>
      </c>
      <c r="D73" s="21"/>
      <c r="E73" s="20"/>
    </row>
    <row r="74" spans="1:5" x14ac:dyDescent="0.25">
      <c r="A74" s="26" t="s">
        <v>8</v>
      </c>
      <c r="B74" s="19" t="s">
        <v>34</v>
      </c>
      <c r="C74" s="19">
        <v>1</v>
      </c>
      <c r="D74" s="19">
        <v>1</v>
      </c>
      <c r="E74" s="20"/>
    </row>
    <row r="75" spans="1:5" x14ac:dyDescent="0.25">
      <c r="A75" s="26" t="s">
        <v>133</v>
      </c>
      <c r="B75" s="19" t="s">
        <v>34</v>
      </c>
      <c r="C75" s="19">
        <v>1</v>
      </c>
      <c r="D75" s="19">
        <v>1</v>
      </c>
      <c r="E75" s="20"/>
    </row>
    <row r="76" spans="1:5" ht="15.75" thickBot="1" x14ac:dyDescent="0.3">
      <c r="A76" s="27" t="s">
        <v>134</v>
      </c>
      <c r="B76" s="22" t="s">
        <v>34</v>
      </c>
      <c r="C76" s="28">
        <v>1</v>
      </c>
      <c r="D76" s="22"/>
      <c r="E76" s="23"/>
    </row>
    <row r="77" spans="1:5" x14ac:dyDescent="0.25">
      <c r="A77" s="6" t="s">
        <v>135</v>
      </c>
      <c r="B77" s="17" t="s">
        <v>75</v>
      </c>
      <c r="C77" s="17">
        <v>1</v>
      </c>
      <c r="D77" s="17">
        <v>1</v>
      </c>
      <c r="E77" s="18"/>
    </row>
    <row r="78" spans="1:5" x14ac:dyDescent="0.25">
      <c r="A78" s="2" t="s">
        <v>136</v>
      </c>
      <c r="B78" s="19" t="s">
        <v>75</v>
      </c>
      <c r="C78" s="19">
        <v>1</v>
      </c>
      <c r="D78" s="19"/>
      <c r="E78" s="20"/>
    </row>
    <row r="79" spans="1:5" x14ac:dyDescent="0.25">
      <c r="A79" s="2" t="s">
        <v>161</v>
      </c>
      <c r="B79" s="19" t="s">
        <v>75</v>
      </c>
      <c r="C79" s="19">
        <v>1</v>
      </c>
      <c r="D79" s="19"/>
      <c r="E79" s="20"/>
    </row>
    <row r="80" spans="1:5" x14ac:dyDescent="0.25">
      <c r="A80" s="2" t="s">
        <v>137</v>
      </c>
      <c r="B80" s="19" t="s">
        <v>75</v>
      </c>
      <c r="C80" s="19">
        <v>1</v>
      </c>
      <c r="D80" s="19"/>
      <c r="E80" s="20"/>
    </row>
    <row r="81" spans="1:5" x14ac:dyDescent="0.25">
      <c r="A81" s="2" t="s">
        <v>138</v>
      </c>
      <c r="B81" s="19" t="s">
        <v>75</v>
      </c>
      <c r="C81" s="19">
        <v>1</v>
      </c>
      <c r="D81" s="19">
        <v>1</v>
      </c>
      <c r="E81" s="20"/>
    </row>
    <row r="82" spans="1:5" x14ac:dyDescent="0.25">
      <c r="A82" s="2" t="s">
        <v>139</v>
      </c>
      <c r="B82" s="19" t="s">
        <v>75</v>
      </c>
      <c r="C82" s="19">
        <v>1</v>
      </c>
      <c r="D82" s="19">
        <v>1</v>
      </c>
      <c r="E82" s="20"/>
    </row>
    <row r="83" spans="1:5" x14ac:dyDescent="0.25">
      <c r="A83" s="2" t="s">
        <v>140</v>
      </c>
      <c r="B83" s="19" t="s">
        <v>75</v>
      </c>
      <c r="C83" s="19">
        <v>1</v>
      </c>
      <c r="D83" s="21"/>
      <c r="E83" s="20">
        <v>1</v>
      </c>
    </row>
    <row r="84" spans="1:5" x14ac:dyDescent="0.25">
      <c r="A84" s="2" t="s">
        <v>141</v>
      </c>
      <c r="B84" s="19" t="s">
        <v>75</v>
      </c>
      <c r="C84" s="19">
        <v>1</v>
      </c>
      <c r="D84" s="21">
        <v>1</v>
      </c>
      <c r="E84" s="20"/>
    </row>
    <row r="85" spans="1:5" x14ac:dyDescent="0.25">
      <c r="A85" s="2" t="s">
        <v>142</v>
      </c>
      <c r="B85" s="19" t="s">
        <v>75</v>
      </c>
      <c r="C85" s="19">
        <v>1</v>
      </c>
      <c r="D85" s="21">
        <v>1</v>
      </c>
      <c r="E85" s="20"/>
    </row>
    <row r="86" spans="1:5" x14ac:dyDescent="0.25">
      <c r="A86" s="2" t="s">
        <v>9</v>
      </c>
      <c r="B86" s="19" t="s">
        <v>75</v>
      </c>
      <c r="C86" s="19">
        <v>1</v>
      </c>
      <c r="D86" s="21">
        <v>1</v>
      </c>
      <c r="E86" s="20"/>
    </row>
    <row r="87" spans="1:5" x14ac:dyDescent="0.25">
      <c r="A87" s="2" t="s">
        <v>10</v>
      </c>
      <c r="B87" s="19" t="s">
        <v>75</v>
      </c>
      <c r="C87" s="19">
        <v>1</v>
      </c>
      <c r="D87" s="19"/>
      <c r="E87" s="20"/>
    </row>
    <row r="88" spans="1:5" ht="15.75" thickBot="1" x14ac:dyDescent="0.3">
      <c r="A88" s="4" t="s">
        <v>11</v>
      </c>
      <c r="B88" s="22" t="s">
        <v>75</v>
      </c>
      <c r="C88" s="22">
        <v>1</v>
      </c>
      <c r="D88" s="22"/>
      <c r="E88" s="23"/>
    </row>
    <row r="89" spans="1:5" x14ac:dyDescent="0.25">
      <c r="A89" s="2" t="s">
        <v>143</v>
      </c>
      <c r="B89" s="19" t="s">
        <v>35</v>
      </c>
      <c r="C89" s="19">
        <v>1</v>
      </c>
      <c r="D89" s="19"/>
      <c r="E89" s="20"/>
    </row>
    <row r="90" spans="1:5" x14ac:dyDescent="0.25">
      <c r="A90" s="2" t="s">
        <v>144</v>
      </c>
      <c r="B90" s="19" t="s">
        <v>35</v>
      </c>
      <c r="C90" s="19">
        <v>1</v>
      </c>
      <c r="D90" s="19"/>
      <c r="E90" s="20"/>
    </row>
    <row r="91" spans="1:5" x14ac:dyDescent="0.25">
      <c r="A91" s="2" t="s">
        <v>12</v>
      </c>
      <c r="B91" s="19" t="s">
        <v>35</v>
      </c>
      <c r="C91" s="19">
        <v>1</v>
      </c>
      <c r="D91" s="19"/>
      <c r="E91" s="20"/>
    </row>
    <row r="92" spans="1:5" x14ac:dyDescent="0.25">
      <c r="A92" s="2" t="s">
        <v>139</v>
      </c>
      <c r="B92" s="19" t="s">
        <v>35</v>
      </c>
      <c r="C92" s="19">
        <v>1</v>
      </c>
      <c r="D92" s="19"/>
      <c r="E92" s="20"/>
    </row>
    <row r="93" spans="1:5" x14ac:dyDescent="0.25">
      <c r="A93" s="2" t="s">
        <v>13</v>
      </c>
      <c r="B93" s="19" t="s">
        <v>35</v>
      </c>
      <c r="C93" s="19">
        <v>1</v>
      </c>
      <c r="D93" s="19"/>
      <c r="E93" s="20"/>
    </row>
    <row r="94" spans="1:5" x14ac:dyDescent="0.25">
      <c r="A94" s="2" t="s">
        <v>145</v>
      </c>
      <c r="B94" s="19" t="s">
        <v>35</v>
      </c>
      <c r="C94" s="21">
        <v>0</v>
      </c>
      <c r="D94" s="19"/>
      <c r="E94" s="20"/>
    </row>
    <row r="95" spans="1:5" x14ac:dyDescent="0.25">
      <c r="A95" s="2" t="s">
        <v>76</v>
      </c>
      <c r="B95" s="19" t="s">
        <v>35</v>
      </c>
      <c r="C95" s="19">
        <v>1</v>
      </c>
      <c r="D95" s="19"/>
      <c r="E95" s="20"/>
    </row>
    <row r="96" spans="1:5" x14ac:dyDescent="0.25">
      <c r="A96" s="2" t="s">
        <v>87</v>
      </c>
      <c r="B96" s="19" t="s">
        <v>35</v>
      </c>
      <c r="C96" s="19">
        <v>1</v>
      </c>
      <c r="D96" s="19"/>
      <c r="E96" s="20"/>
    </row>
    <row r="97" spans="1:5" x14ac:dyDescent="0.25">
      <c r="A97" s="2" t="s">
        <v>14</v>
      </c>
      <c r="B97" s="19" t="s">
        <v>35</v>
      </c>
      <c r="C97" s="19">
        <v>1</v>
      </c>
      <c r="D97" s="19"/>
      <c r="E97" s="20"/>
    </row>
    <row r="98" spans="1:5" x14ac:dyDescent="0.25">
      <c r="A98" s="2" t="s">
        <v>146</v>
      </c>
      <c r="B98" s="19" t="s">
        <v>35</v>
      </c>
      <c r="C98" s="19">
        <v>1</v>
      </c>
      <c r="D98" s="21">
        <v>1</v>
      </c>
      <c r="E98" s="20"/>
    </row>
    <row r="99" spans="1:5" x14ac:dyDescent="0.25">
      <c r="A99" s="2" t="s">
        <v>147</v>
      </c>
      <c r="B99" s="19" t="s">
        <v>35</v>
      </c>
      <c r="C99" s="19">
        <v>1</v>
      </c>
      <c r="D99" s="19">
        <v>1</v>
      </c>
      <c r="E99" s="20"/>
    </row>
    <row r="100" spans="1:5" x14ac:dyDescent="0.25">
      <c r="A100" s="2" t="s">
        <v>148</v>
      </c>
      <c r="B100" s="19" t="s">
        <v>35</v>
      </c>
      <c r="C100" s="19">
        <v>0</v>
      </c>
      <c r="D100" s="19"/>
      <c r="E100" s="20"/>
    </row>
    <row r="101" spans="1:5" x14ac:dyDescent="0.25">
      <c r="A101" s="2" t="s">
        <v>149</v>
      </c>
      <c r="B101" s="19" t="s">
        <v>35</v>
      </c>
      <c r="C101" s="19">
        <v>1</v>
      </c>
      <c r="D101" s="21">
        <v>1</v>
      </c>
      <c r="E101" s="20"/>
    </row>
    <row r="102" spans="1:5" x14ac:dyDescent="0.25">
      <c r="A102" s="2" t="s">
        <v>103</v>
      </c>
      <c r="B102" s="19" t="s">
        <v>35</v>
      </c>
      <c r="C102" s="19">
        <v>1</v>
      </c>
      <c r="D102" s="19"/>
      <c r="E102" s="20"/>
    </row>
    <row r="103" spans="1:5" x14ac:dyDescent="0.25">
      <c r="A103" s="2" t="s">
        <v>150</v>
      </c>
      <c r="B103" s="19" t="s">
        <v>35</v>
      </c>
      <c r="C103" s="19">
        <v>1</v>
      </c>
      <c r="D103" s="21"/>
      <c r="E103" s="20"/>
    </row>
    <row r="104" spans="1:5" ht="15.75" thickBot="1" x14ac:dyDescent="0.3">
      <c r="A104" s="4" t="s">
        <v>15</v>
      </c>
      <c r="B104" s="22" t="s">
        <v>35</v>
      </c>
      <c r="C104" s="22">
        <v>1</v>
      </c>
      <c r="D104" s="22"/>
      <c r="E104" s="23"/>
    </row>
    <row r="105" spans="1:5" x14ac:dyDescent="0.25">
      <c r="A105" s="6" t="s">
        <v>16</v>
      </c>
      <c r="B105" s="17" t="s">
        <v>36</v>
      </c>
      <c r="C105" s="17">
        <v>1</v>
      </c>
      <c r="D105" s="24">
        <v>1</v>
      </c>
      <c r="E105" s="18"/>
    </row>
    <row r="106" spans="1:5" x14ac:dyDescent="0.25">
      <c r="A106" s="2" t="s">
        <v>17</v>
      </c>
      <c r="B106" s="19" t="s">
        <v>36</v>
      </c>
      <c r="C106" s="19">
        <v>1</v>
      </c>
      <c r="D106" s="21">
        <v>1</v>
      </c>
      <c r="E106" s="20"/>
    </row>
    <row r="107" spans="1:5" x14ac:dyDescent="0.25">
      <c r="A107" s="2" t="s">
        <v>18</v>
      </c>
      <c r="B107" s="19" t="s">
        <v>36</v>
      </c>
      <c r="C107" s="19">
        <v>0</v>
      </c>
      <c r="D107" s="21"/>
      <c r="E107" s="20"/>
    </row>
    <row r="108" spans="1:5" x14ac:dyDescent="0.25">
      <c r="A108" s="2" t="s">
        <v>19</v>
      </c>
      <c r="B108" s="19" t="s">
        <v>36</v>
      </c>
      <c r="C108" s="19">
        <v>1</v>
      </c>
      <c r="D108" s="21"/>
      <c r="E108" s="20"/>
    </row>
    <row r="109" spans="1:5" x14ac:dyDescent="0.25">
      <c r="A109" s="2" t="s">
        <v>20</v>
      </c>
      <c r="B109" s="19" t="s">
        <v>36</v>
      </c>
      <c r="C109" s="19">
        <v>1</v>
      </c>
      <c r="D109" s="21">
        <v>1</v>
      </c>
      <c r="E109" s="20"/>
    </row>
    <row r="110" spans="1:5" x14ac:dyDescent="0.25">
      <c r="A110" s="2" t="s">
        <v>21</v>
      </c>
      <c r="B110" s="19" t="s">
        <v>36</v>
      </c>
      <c r="C110" s="19">
        <v>0</v>
      </c>
      <c r="D110" s="21">
        <v>1</v>
      </c>
      <c r="E110" s="20"/>
    </row>
    <row r="111" spans="1:5" x14ac:dyDescent="0.25">
      <c r="A111" s="2" t="s">
        <v>22</v>
      </c>
      <c r="B111" s="19" t="s">
        <v>36</v>
      </c>
      <c r="C111" s="19">
        <v>1</v>
      </c>
      <c r="D111" s="21"/>
      <c r="E111" s="20"/>
    </row>
    <row r="112" spans="1:5" x14ac:dyDescent="0.25">
      <c r="A112" s="2" t="s">
        <v>23</v>
      </c>
      <c r="B112" s="19" t="s">
        <v>36</v>
      </c>
      <c r="C112" s="19">
        <v>1</v>
      </c>
      <c r="D112" s="21"/>
      <c r="E112" s="20"/>
    </row>
    <row r="113" spans="1:5" x14ac:dyDescent="0.25">
      <c r="A113" s="2" t="s">
        <v>151</v>
      </c>
      <c r="B113" s="19" t="s">
        <v>36</v>
      </c>
      <c r="C113" s="19">
        <v>1</v>
      </c>
      <c r="D113" s="21"/>
      <c r="E113" s="20"/>
    </row>
    <row r="114" spans="1:5" ht="15.75" thickBot="1" x14ac:dyDescent="0.3">
      <c r="A114" s="30" t="s">
        <v>24</v>
      </c>
      <c r="B114" s="28" t="s">
        <v>36</v>
      </c>
      <c r="C114" s="22">
        <v>0</v>
      </c>
      <c r="D114" s="22"/>
      <c r="E114" s="23"/>
    </row>
    <row r="115" spans="1:5" x14ac:dyDescent="0.25">
      <c r="A115" s="29" t="s">
        <v>25</v>
      </c>
      <c r="B115" s="24" t="s">
        <v>37</v>
      </c>
      <c r="C115" s="17">
        <v>1</v>
      </c>
      <c r="D115" s="17"/>
      <c r="E115" s="18"/>
    </row>
    <row r="116" spans="1:5" ht="15.75" thickBot="1" x14ac:dyDescent="0.3">
      <c r="A116" s="4" t="s">
        <v>26</v>
      </c>
      <c r="B116" s="22" t="s">
        <v>37</v>
      </c>
      <c r="C116" s="22">
        <v>1</v>
      </c>
      <c r="D116" s="22"/>
      <c r="E116" s="23"/>
    </row>
  </sheetData>
  <mergeCells count="1">
    <mergeCell ref="I2:J2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"/>
  <sheetViews>
    <sheetView showGridLines="0" tabSelected="1" zoomScale="80" zoomScaleNormal="80" workbookViewId="0">
      <selection activeCell="A41" sqref="A41"/>
    </sheetView>
  </sheetViews>
  <sheetFormatPr baseColWidth="10" defaultRowHeight="15" x14ac:dyDescent="0.25"/>
  <cols>
    <col min="1" max="1" width="35.5703125" customWidth="1"/>
    <col min="2" max="2" width="13.28515625" customWidth="1"/>
    <col min="3" max="3" width="16.140625" style="32" customWidth="1"/>
    <col min="4" max="4" width="19" style="32" bestFit="1" customWidth="1"/>
    <col min="5" max="5" width="20.7109375" style="32" bestFit="1" customWidth="1"/>
    <col min="9" max="9" width="22.140625" bestFit="1" customWidth="1"/>
  </cols>
  <sheetData>
    <row r="1" spans="1:10" ht="15.75" thickBot="1" x14ac:dyDescent="0.3"/>
    <row r="2" spans="1:10" ht="15.75" thickBot="1" x14ac:dyDescent="0.3">
      <c r="A2" s="11" t="s">
        <v>27</v>
      </c>
      <c r="B2" s="12" t="s">
        <v>28</v>
      </c>
      <c r="C2" s="12" t="s">
        <v>38</v>
      </c>
      <c r="D2" s="12" t="s">
        <v>39</v>
      </c>
      <c r="E2" s="34" t="s">
        <v>40</v>
      </c>
      <c r="I2" s="43" t="s">
        <v>41</v>
      </c>
      <c r="J2" s="44"/>
    </row>
    <row r="3" spans="1:10" x14ac:dyDescent="0.25">
      <c r="A3" s="29" t="s">
        <v>77</v>
      </c>
      <c r="B3" s="35" t="s">
        <v>71</v>
      </c>
      <c r="C3" s="17">
        <v>0</v>
      </c>
      <c r="D3" s="17"/>
      <c r="E3" s="18"/>
      <c r="I3" s="6" t="s">
        <v>71</v>
      </c>
      <c r="J3" s="7">
        <f>+SUMIFS($D$3:$D$34,$B$3:$B$34,I3)/COUNTIFS($B$3:$B$34,I3)</f>
        <v>0.2857142857142857</v>
      </c>
    </row>
    <row r="4" spans="1:10" x14ac:dyDescent="0.25">
      <c r="A4" s="36" t="s">
        <v>43</v>
      </c>
      <c r="B4" s="37" t="s">
        <v>71</v>
      </c>
      <c r="C4" s="19">
        <v>1</v>
      </c>
      <c r="D4" s="19"/>
      <c r="E4" s="20"/>
      <c r="I4" s="2" t="s">
        <v>72</v>
      </c>
      <c r="J4" s="8">
        <f>+SUMIFS($D$3:$D$34,$B$3:$B$34,I4)/COUNTIFS($B$3:$B$34,I4)</f>
        <v>0.5</v>
      </c>
    </row>
    <row r="5" spans="1:10" x14ac:dyDescent="0.25">
      <c r="A5" s="36" t="s">
        <v>44</v>
      </c>
      <c r="B5" s="37" t="s">
        <v>71</v>
      </c>
      <c r="C5" s="19">
        <v>1</v>
      </c>
      <c r="D5" s="19"/>
      <c r="E5" s="20"/>
      <c r="I5" s="2" t="s">
        <v>73</v>
      </c>
      <c r="J5" s="8">
        <f>+SUMIFS($D$3:$D$34,$B$3:$B$34,I5)/COUNTIFS($B$3:$B$34,I5)</f>
        <v>0.33333333333333331</v>
      </c>
    </row>
    <row r="6" spans="1:10" ht="15.75" thickBot="1" x14ac:dyDescent="0.3">
      <c r="A6" s="36" t="s">
        <v>45</v>
      </c>
      <c r="B6" s="37" t="s">
        <v>71</v>
      </c>
      <c r="C6" s="19">
        <v>1</v>
      </c>
      <c r="D6" s="19"/>
      <c r="E6" s="20"/>
      <c r="I6" s="2" t="s">
        <v>74</v>
      </c>
      <c r="J6" s="8">
        <f>+SUMIFS($D$3:$D$34,$B$3:$B$34,I6)/COUNTIFS($B$3:$B$34,I6)</f>
        <v>0.2</v>
      </c>
    </row>
    <row r="7" spans="1:10" ht="15.75" thickBot="1" x14ac:dyDescent="0.3">
      <c r="A7" s="36" t="s">
        <v>46</v>
      </c>
      <c r="B7" s="37" t="s">
        <v>71</v>
      </c>
      <c r="C7" s="19">
        <v>1</v>
      </c>
      <c r="D7" s="19"/>
      <c r="E7" s="20"/>
      <c r="I7" s="9" t="s">
        <v>42</v>
      </c>
      <c r="J7" s="10">
        <f>+SUM(D3:D34)/COUNT(C3:C34)</f>
        <v>0.3125</v>
      </c>
    </row>
    <row r="8" spans="1:10" x14ac:dyDescent="0.25">
      <c r="A8" s="36" t="s">
        <v>47</v>
      </c>
      <c r="B8" s="37" t="s">
        <v>71</v>
      </c>
      <c r="C8" s="19">
        <v>1</v>
      </c>
      <c r="D8" s="21">
        <v>1</v>
      </c>
      <c r="E8" s="20"/>
      <c r="I8" s="3"/>
      <c r="J8" s="13"/>
    </row>
    <row r="9" spans="1:10" x14ac:dyDescent="0.25">
      <c r="A9" s="36" t="s">
        <v>48</v>
      </c>
      <c r="B9" s="37" t="s">
        <v>71</v>
      </c>
      <c r="C9" s="19">
        <v>1</v>
      </c>
      <c r="D9" s="21">
        <v>1</v>
      </c>
      <c r="E9" s="20">
        <v>1</v>
      </c>
      <c r="I9" s="3"/>
      <c r="J9" s="13"/>
    </row>
    <row r="10" spans="1:10" x14ac:dyDescent="0.25">
      <c r="A10" s="36" t="s">
        <v>49</v>
      </c>
      <c r="B10" s="37" t="s">
        <v>71</v>
      </c>
      <c r="C10" s="19">
        <v>1</v>
      </c>
      <c r="D10" s="21">
        <v>1</v>
      </c>
      <c r="E10" s="20"/>
    </row>
    <row r="11" spans="1:10" x14ac:dyDescent="0.25">
      <c r="A11" s="36" t="s">
        <v>50</v>
      </c>
      <c r="B11" s="37" t="s">
        <v>71</v>
      </c>
      <c r="C11" s="19">
        <v>1</v>
      </c>
      <c r="D11" s="21"/>
      <c r="E11" s="20"/>
    </row>
    <row r="12" spans="1:10" x14ac:dyDescent="0.25">
      <c r="A12" s="36" t="s">
        <v>51</v>
      </c>
      <c r="B12" s="37" t="s">
        <v>71</v>
      </c>
      <c r="C12" s="19">
        <v>1</v>
      </c>
      <c r="D12" s="19"/>
      <c r="E12" s="20"/>
      <c r="I12" s="3"/>
      <c r="J12" s="13"/>
    </row>
    <row r="13" spans="1:10" x14ac:dyDescent="0.25">
      <c r="A13" s="36" t="s">
        <v>52</v>
      </c>
      <c r="B13" s="37" t="s">
        <v>71</v>
      </c>
      <c r="C13" s="19">
        <v>1</v>
      </c>
      <c r="D13" s="21"/>
      <c r="E13" s="20"/>
      <c r="I13" s="14"/>
      <c r="J13" s="15"/>
    </row>
    <row r="14" spans="1:10" x14ac:dyDescent="0.25">
      <c r="A14" s="36" t="s">
        <v>152</v>
      </c>
      <c r="B14" s="37" t="s">
        <v>71</v>
      </c>
      <c r="C14" s="19">
        <v>1</v>
      </c>
      <c r="D14" s="21"/>
      <c r="E14" s="20"/>
    </row>
    <row r="15" spans="1:10" x14ac:dyDescent="0.25">
      <c r="A15" s="36" t="s">
        <v>53</v>
      </c>
      <c r="B15" s="37" t="s">
        <v>71</v>
      </c>
      <c r="C15" s="19">
        <v>1</v>
      </c>
      <c r="D15" s="21">
        <v>1</v>
      </c>
      <c r="E15" s="20"/>
    </row>
    <row r="16" spans="1:10" ht="15.75" thickBot="1" x14ac:dyDescent="0.3">
      <c r="A16" s="30" t="s">
        <v>54</v>
      </c>
      <c r="B16" s="38" t="s">
        <v>71</v>
      </c>
      <c r="C16" s="22">
        <v>1</v>
      </c>
      <c r="D16" s="22"/>
      <c r="E16" s="23"/>
    </row>
    <row r="17" spans="1:5" x14ac:dyDescent="0.25">
      <c r="A17" s="29" t="s">
        <v>55</v>
      </c>
      <c r="B17" s="35" t="s">
        <v>72</v>
      </c>
      <c r="C17" s="17">
        <v>1</v>
      </c>
      <c r="D17" s="24">
        <v>1</v>
      </c>
      <c r="E17" s="18"/>
    </row>
    <row r="18" spans="1:5" x14ac:dyDescent="0.25">
      <c r="A18" s="36" t="s">
        <v>56</v>
      </c>
      <c r="B18" s="37" t="s">
        <v>72</v>
      </c>
      <c r="C18" s="19">
        <v>1</v>
      </c>
      <c r="D18" s="21"/>
      <c r="E18" s="20"/>
    </row>
    <row r="19" spans="1:5" x14ac:dyDescent="0.25">
      <c r="A19" s="36" t="s">
        <v>57</v>
      </c>
      <c r="B19" s="37" t="s">
        <v>72</v>
      </c>
      <c r="C19" s="19">
        <v>1</v>
      </c>
      <c r="D19" s="19"/>
      <c r="E19" s="20"/>
    </row>
    <row r="20" spans="1:5" ht="15.75" thickBot="1" x14ac:dyDescent="0.3">
      <c r="A20" s="30" t="s">
        <v>58</v>
      </c>
      <c r="B20" s="38" t="s">
        <v>72</v>
      </c>
      <c r="C20" s="22">
        <v>1</v>
      </c>
      <c r="D20" s="22">
        <v>1</v>
      </c>
      <c r="E20" s="23"/>
    </row>
    <row r="21" spans="1:5" x14ac:dyDescent="0.25">
      <c r="A21" s="29" t="s">
        <v>59</v>
      </c>
      <c r="B21" s="35" t="s">
        <v>73</v>
      </c>
      <c r="C21" s="17">
        <v>1</v>
      </c>
      <c r="D21" s="17">
        <v>1</v>
      </c>
      <c r="E21" s="18"/>
    </row>
    <row r="22" spans="1:5" x14ac:dyDescent="0.25">
      <c r="A22" s="36" t="s">
        <v>60</v>
      </c>
      <c r="B22" s="37" t="s">
        <v>73</v>
      </c>
      <c r="C22" s="19">
        <v>1</v>
      </c>
      <c r="D22" s="19"/>
      <c r="E22" s="20"/>
    </row>
    <row r="23" spans="1:5" x14ac:dyDescent="0.25">
      <c r="A23" s="36" t="s">
        <v>61</v>
      </c>
      <c r="B23" s="37" t="s">
        <v>73</v>
      </c>
      <c r="C23" s="19">
        <v>1</v>
      </c>
      <c r="D23" s="19"/>
      <c r="E23" s="20"/>
    </row>
    <row r="24" spans="1:5" x14ac:dyDescent="0.25">
      <c r="A24" s="36" t="s">
        <v>62</v>
      </c>
      <c r="B24" s="37" t="s">
        <v>73</v>
      </c>
      <c r="C24" s="19">
        <v>1</v>
      </c>
      <c r="D24" s="19"/>
      <c r="E24" s="20"/>
    </row>
    <row r="25" spans="1:5" x14ac:dyDescent="0.25">
      <c r="A25" s="36" t="s">
        <v>63</v>
      </c>
      <c r="B25" s="37" t="s">
        <v>73</v>
      </c>
      <c r="C25" s="19">
        <v>1</v>
      </c>
      <c r="D25" s="19"/>
      <c r="E25" s="20"/>
    </row>
    <row r="26" spans="1:5" x14ac:dyDescent="0.25">
      <c r="A26" s="36" t="s">
        <v>64</v>
      </c>
      <c r="B26" s="37" t="s">
        <v>73</v>
      </c>
      <c r="C26" s="19">
        <v>1</v>
      </c>
      <c r="D26" s="19">
        <v>1</v>
      </c>
      <c r="E26" s="20"/>
    </row>
    <row r="27" spans="1:5" x14ac:dyDescent="0.25">
      <c r="A27" s="36" t="s">
        <v>65</v>
      </c>
      <c r="B27" s="37" t="s">
        <v>73</v>
      </c>
      <c r="C27" s="19">
        <v>1</v>
      </c>
      <c r="D27" s="19">
        <v>1</v>
      </c>
      <c r="E27" s="20"/>
    </row>
    <row r="28" spans="1:5" x14ac:dyDescent="0.25">
      <c r="A28" s="36" t="s">
        <v>66</v>
      </c>
      <c r="B28" s="37" t="s">
        <v>73</v>
      </c>
      <c r="C28" s="19">
        <v>1</v>
      </c>
      <c r="D28" s="19"/>
      <c r="E28" s="20"/>
    </row>
    <row r="29" spans="1:5" ht="15.75" thickBot="1" x14ac:dyDescent="0.3">
      <c r="A29" s="36" t="s">
        <v>153</v>
      </c>
      <c r="B29" s="37" t="s">
        <v>73</v>
      </c>
      <c r="C29" s="19">
        <v>1</v>
      </c>
      <c r="D29" s="19"/>
      <c r="E29" s="20"/>
    </row>
    <row r="30" spans="1:5" x14ac:dyDescent="0.25">
      <c r="A30" s="29" t="s">
        <v>67</v>
      </c>
      <c r="B30" s="35" t="s">
        <v>74</v>
      </c>
      <c r="C30" s="17">
        <v>0</v>
      </c>
      <c r="D30" s="17"/>
      <c r="E30" s="18"/>
    </row>
    <row r="31" spans="1:5" x14ac:dyDescent="0.25">
      <c r="A31" s="36" t="s">
        <v>68</v>
      </c>
      <c r="B31" s="37" t="s">
        <v>74</v>
      </c>
      <c r="C31" s="19">
        <v>1</v>
      </c>
      <c r="D31" s="19"/>
      <c r="E31" s="20"/>
    </row>
    <row r="32" spans="1:5" x14ac:dyDescent="0.25">
      <c r="A32" s="36" t="s">
        <v>69</v>
      </c>
      <c r="B32" s="37" t="s">
        <v>74</v>
      </c>
      <c r="C32" s="19">
        <v>1</v>
      </c>
      <c r="D32" s="19">
        <v>1</v>
      </c>
      <c r="E32" s="20"/>
    </row>
    <row r="33" spans="1:5" x14ac:dyDescent="0.25">
      <c r="A33" s="36" t="s">
        <v>70</v>
      </c>
      <c r="B33" s="37" t="s">
        <v>74</v>
      </c>
      <c r="C33" s="19">
        <v>1</v>
      </c>
      <c r="D33" s="21"/>
      <c r="E33" s="20"/>
    </row>
    <row r="34" spans="1:5" ht="15.75" thickBot="1" x14ac:dyDescent="0.3">
      <c r="A34" s="4" t="s">
        <v>70</v>
      </c>
      <c r="B34" s="5" t="s">
        <v>74</v>
      </c>
      <c r="C34" s="22">
        <v>1</v>
      </c>
      <c r="D34" s="22"/>
      <c r="E34" s="23"/>
    </row>
    <row r="36" spans="1:5" x14ac:dyDescent="0.25">
      <c r="A36" s="45" t="s">
        <v>162</v>
      </c>
      <c r="B36" s="46">
        <f>SUM(D3:D34)</f>
        <v>10</v>
      </c>
      <c r="C36" s="47">
        <f>SUM('Sistema Financiero'!D3:D116)</f>
        <v>42</v>
      </c>
      <c r="D36" s="32">
        <v>52</v>
      </c>
      <c r="E36" s="48">
        <f>D36/D37</f>
        <v>0.35616438356164382</v>
      </c>
    </row>
    <row r="37" spans="1:5" x14ac:dyDescent="0.25">
      <c r="A37" s="45" t="s">
        <v>163</v>
      </c>
      <c r="B37" s="46">
        <f>COUNT(C3:C34)</f>
        <v>32</v>
      </c>
      <c r="C37" s="32">
        <f>COUNT('Sistema Financiero'!C3:C116)</f>
        <v>114</v>
      </c>
      <c r="D37" s="47">
        <f>SUM(B37:C37)</f>
        <v>146</v>
      </c>
    </row>
  </sheetData>
  <mergeCells count="1">
    <mergeCell ref="I2:J2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Sistema Financiero</vt:lpstr>
      <vt:lpstr>No Financieras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Meneses González María Fernanda</cp:lastModifiedBy>
  <dcterms:created xsi:type="dcterms:W3CDTF">2018-07-19T15:08:07Z</dcterms:created>
  <dcterms:modified xsi:type="dcterms:W3CDTF">2021-08-02T15:30:29Z</dcterms:modified>
</cp:coreProperties>
</file>